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omments38.xml" ContentType="application/vnd.openxmlformats-officedocument.spreadsheetml.comments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yaf\Downloads\"/>
    </mc:Choice>
  </mc:AlternateContent>
  <xr:revisionPtr revIDLastSave="0" documentId="13_ncr:1_{80807559-DAED-4D6A-94F3-15FCC912CF7E}" xr6:coauthVersionLast="47" xr6:coauthVersionMax="47" xr10:uidLastSave="{00000000-0000-0000-0000-000000000000}"/>
  <bookViews>
    <workbookView xWindow="-90" yWindow="260" windowWidth="19380" windowHeight="11110" activeTab="8" xr2:uid="{00000000-000D-0000-FFFF-FFFF00000000}"/>
  </bookViews>
  <sheets>
    <sheet name="BG2Q" sheetId="32" r:id="rId1"/>
    <sheet name="BG3Q" sheetId="33" r:id="rId2"/>
    <sheet name="BG4Q" sheetId="34" r:id="rId3"/>
    <sheet name="BG5Q" sheetId="35" r:id="rId4"/>
    <sheet name="BG6Q" sheetId="36" r:id="rId5"/>
    <sheet name="BG7Q" sheetId="37" r:id="rId6"/>
    <sheet name="BG8Q" sheetId="38" r:id="rId7"/>
    <sheet name="BG9Q" sheetId="39" r:id="rId8"/>
    <sheet name="BG10Q" sheetId="40" r:id="rId9"/>
    <sheet name="FO2" sheetId="31" r:id="rId10"/>
    <sheet name="FO3" sheetId="29" r:id="rId11"/>
    <sheet name="FO4" sheetId="28" r:id="rId12"/>
    <sheet name="FO5" sheetId="27" r:id="rId13"/>
    <sheet name="FO6" sheetId="26" r:id="rId14"/>
    <sheet name="FO7" sheetId="25" r:id="rId15"/>
    <sheet name="FO8" sheetId="24" r:id="rId16"/>
    <sheet name="FO9" sheetId="30" r:id="rId17"/>
    <sheet name="FO10" sheetId="22" r:id="rId18"/>
    <sheet name="FO11" sheetId="21" r:id="rId19"/>
    <sheet name="AP2Q" sheetId="12" r:id="rId20"/>
    <sheet name="AP3Q" sheetId="14" r:id="rId21"/>
    <sheet name="AP4Q" sheetId="15" r:id="rId22"/>
    <sheet name="AP5Q" sheetId="20" r:id="rId23"/>
    <sheet name="AP6Q" sheetId="16" r:id="rId24"/>
    <sheet name="AP7Q" sheetId="17" r:id="rId25"/>
    <sheet name="AP8Q" sheetId="19" r:id="rId26"/>
    <sheet name="AP9Q" sheetId="13" r:id="rId27"/>
    <sheet name="AP10Q" sheetId="18" r:id="rId28"/>
    <sheet name="M2" sheetId="11" r:id="rId29"/>
    <sheet name="M4" sheetId="9" r:id="rId30"/>
    <sheet name="M6" sheetId="10" r:id="rId31"/>
    <sheet name="M8" sheetId="7" r:id="rId32"/>
    <sheet name="M10" sheetId="8" r:id="rId33"/>
    <sheet name="M12" sheetId="6" r:id="rId34"/>
    <sheet name="M14" sheetId="5" r:id="rId35"/>
    <sheet name="M16" sheetId="4" r:id="rId36"/>
    <sheet name="M18" sheetId="2" r:id="rId37"/>
    <sheet name="M20" sheetId="1" r:id="rId38"/>
  </sheets>
  <externalReferences>
    <externalReference r:id="rId39"/>
  </externalReferences>
  <definedNames>
    <definedName name="solver_adj" localSheetId="27" hidden="1">AP10Q!$C$8:$E$9</definedName>
    <definedName name="solver_adj" localSheetId="19" hidden="1">AP2Q!$C$8:$E$9</definedName>
    <definedName name="solver_adj" localSheetId="20" hidden="1">AP3Q!$C$8:$E$9</definedName>
    <definedName name="solver_adj" localSheetId="21" hidden="1">AP4Q!$C$8:$E$9</definedName>
    <definedName name="solver_adj" localSheetId="22" hidden="1">AP5Q!$C$8:$E$9</definedName>
    <definedName name="solver_adj" localSheetId="23" hidden="1">AP6Q!$C$8:$E$9</definedName>
    <definedName name="solver_adj" localSheetId="24" hidden="1">AP7Q!$C$8:$E$9</definedName>
    <definedName name="solver_adj" localSheetId="25" hidden="1">AP8Q!$C$8:$E$9</definedName>
    <definedName name="solver_adj" localSheetId="26" hidden="1">AP9Q!$C$8:$E$9</definedName>
    <definedName name="solver_adj" localSheetId="8" hidden="1">BG10Q!$C$8:$E$9</definedName>
    <definedName name="solver_adj" localSheetId="0" hidden="1">BG2Q!$C$8:$E$9</definedName>
    <definedName name="solver_adj" localSheetId="1" hidden="1">BG3Q!$C$8:$E$9</definedName>
    <definedName name="solver_adj" localSheetId="2" hidden="1">BG4Q!$C$8:$E$9</definedName>
    <definedName name="solver_adj" localSheetId="3" hidden="1">BG5Q!$C$8:$E$9</definedName>
    <definedName name="solver_adj" localSheetId="4" hidden="1">BG6Q!$C$8:$E$9</definedName>
    <definedName name="solver_adj" localSheetId="5" hidden="1">BG7Q!$C$8:$E$9</definedName>
    <definedName name="solver_adj" localSheetId="6" hidden="1">BG8Q!$C$8:$E$9</definedName>
    <definedName name="solver_adj" localSheetId="7" hidden="1">BG9Q!$C$8:$E$9</definedName>
    <definedName name="solver_adj" localSheetId="17" hidden="1">'FO10'!$C$8:$E$9</definedName>
    <definedName name="solver_adj" localSheetId="18" hidden="1">'FO11'!$C$8:$E$9</definedName>
    <definedName name="solver_adj" localSheetId="9" hidden="1">'FO2'!$C$8:$E$9</definedName>
    <definedName name="solver_adj" localSheetId="10" hidden="1">'FO3'!$C$8:$E$9</definedName>
    <definedName name="solver_adj" localSheetId="11" hidden="1">'FO4'!$C$8:$E$9</definedName>
    <definedName name="solver_adj" localSheetId="12" hidden="1">'FO5'!$C$8:$E$9</definedName>
    <definedName name="solver_adj" localSheetId="13" hidden="1">'FO6'!$C$8:$E$9</definedName>
    <definedName name="solver_adj" localSheetId="14" hidden="1">'FO7'!$C$8:$E$9</definedName>
    <definedName name="solver_adj" localSheetId="15" hidden="1">'FO8'!$C$8:$E$9</definedName>
    <definedName name="solver_adj" localSheetId="16" hidden="1">'FO9'!$C$8:$E$9</definedName>
    <definedName name="solver_adj" localSheetId="32" hidden="1">'M10'!$C$8:$E$9</definedName>
    <definedName name="solver_adj" localSheetId="33" hidden="1">'M12'!$C$8:$E$9</definedName>
    <definedName name="solver_adj" localSheetId="34" hidden="1">'M14'!$C$8:$E$9</definedName>
    <definedName name="solver_adj" localSheetId="35" hidden="1">'M16'!$C$8:$E$9</definedName>
    <definedName name="solver_adj" localSheetId="36" hidden="1">'M18'!$C$8:$E$9</definedName>
    <definedName name="solver_adj" localSheetId="28" hidden="1">'M2'!$C$8:$E$9</definedName>
    <definedName name="solver_adj" localSheetId="37" hidden="1">'M20'!$C$8:$E$9</definedName>
    <definedName name="solver_adj" localSheetId="29" hidden="1">'M4'!$C$8:$E$9</definedName>
    <definedName name="solver_adj" localSheetId="30" hidden="1">'M6'!$C$8:$E$9</definedName>
    <definedName name="solver_adj" localSheetId="31" hidden="1">'M8'!$C$8:$E$9</definedName>
    <definedName name="solver_cvg" localSheetId="27" hidden="1">0.0001</definedName>
    <definedName name="solver_cvg" localSheetId="19" hidden="1">0.0001</definedName>
    <definedName name="solver_cvg" localSheetId="20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8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17" hidden="1">0.0001</definedName>
    <definedName name="solver_cvg" localSheetId="18" hidden="1">0.0001</definedName>
    <definedName name="solver_cvg" localSheetId="9" hidden="1">0.0001</definedName>
    <definedName name="solver_cvg" localSheetId="10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35" hidden="1">0.0001</definedName>
    <definedName name="solver_cvg" localSheetId="36" hidden="1">0.0001</definedName>
    <definedName name="solver_cvg" localSheetId="28" hidden="1">0.0001</definedName>
    <definedName name="solver_cvg" localSheetId="37" hidden="1">0.0001</definedName>
    <definedName name="solver_cvg" localSheetId="29" hidden="1">0.0001</definedName>
    <definedName name="solver_cvg" localSheetId="30" hidden="1">0.0001</definedName>
    <definedName name="solver_cvg" localSheetId="31" hidden="1">0.0001</definedName>
    <definedName name="solver_drv" localSheetId="27" hidden="1">1</definedName>
    <definedName name="solver_drv" localSheetId="19" hidden="1">1</definedName>
    <definedName name="solver_drv" localSheetId="20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8" hidden="1">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17" hidden="1">1</definedName>
    <definedName name="solver_drv" localSheetId="18" hidden="1">1</definedName>
    <definedName name="solver_drv" localSheetId="9" hidden="1">1</definedName>
    <definedName name="solver_drv" localSheetId="10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32" hidden="1">1</definedName>
    <definedName name="solver_drv" localSheetId="33" hidden="1">1</definedName>
    <definedName name="solver_drv" localSheetId="34" hidden="1">1</definedName>
    <definedName name="solver_drv" localSheetId="35" hidden="1">1</definedName>
    <definedName name="solver_drv" localSheetId="36" hidden="1">1</definedName>
    <definedName name="solver_drv" localSheetId="28" hidden="1">1</definedName>
    <definedName name="solver_drv" localSheetId="37" hidden="1">1</definedName>
    <definedName name="solver_drv" localSheetId="29" hidden="1">1</definedName>
    <definedName name="solver_drv" localSheetId="30" hidden="1">1</definedName>
    <definedName name="solver_drv" localSheetId="31" hidden="1">1</definedName>
    <definedName name="solver_eng" localSheetId="27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8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17" hidden="1">1</definedName>
    <definedName name="solver_eng" localSheetId="1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35" hidden="1">1</definedName>
    <definedName name="solver_eng" localSheetId="36" hidden="1">1</definedName>
    <definedName name="solver_eng" localSheetId="28" hidden="1">1</definedName>
    <definedName name="solver_eng" localSheetId="37" hidden="1">1</definedName>
    <definedName name="solver_eng" localSheetId="29" hidden="1">1</definedName>
    <definedName name="solver_eng" localSheetId="30" hidden="1">1</definedName>
    <definedName name="solver_eng" localSheetId="31" hidden="1">1</definedName>
    <definedName name="solver_est" localSheetId="27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8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17" hidden="1">1</definedName>
    <definedName name="solver_est" localSheetId="1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32" hidden="1">1</definedName>
    <definedName name="solver_est" localSheetId="33" hidden="1">1</definedName>
    <definedName name="solver_est" localSheetId="34" hidden="1">1</definedName>
    <definedName name="solver_est" localSheetId="35" hidden="1">1</definedName>
    <definedName name="solver_est" localSheetId="36" hidden="1">1</definedName>
    <definedName name="solver_est" localSheetId="28" hidden="1">1</definedName>
    <definedName name="solver_est" localSheetId="37" hidden="1">1</definedName>
    <definedName name="solver_est" localSheetId="29" hidden="1">1</definedName>
    <definedName name="solver_est" localSheetId="30" hidden="1">1</definedName>
    <definedName name="solver_est" localSheetId="31" hidden="1">1</definedName>
    <definedName name="solver_itr" localSheetId="27" hidden="1">2147483647</definedName>
    <definedName name="solver_itr" localSheetId="19" hidden="1">2147483647</definedName>
    <definedName name="solver_itr" localSheetId="20" hidden="1">2147483647</definedName>
    <definedName name="solver_itr" localSheetId="21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6" hidden="1">2147483647</definedName>
    <definedName name="solver_itr" localSheetId="8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17" hidden="1">2147483647</definedName>
    <definedName name="solver_itr" localSheetId="18" hidden="1">2147483647</definedName>
    <definedName name="solver_itr" localSheetId="9" hidden="1">2147483647</definedName>
    <definedName name="solver_itr" localSheetId="10" hidden="1">2147483647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32" hidden="1">2147483647</definedName>
    <definedName name="solver_itr" localSheetId="33" hidden="1">2147483647</definedName>
    <definedName name="solver_itr" localSheetId="34" hidden="1">2147483647</definedName>
    <definedName name="solver_itr" localSheetId="35" hidden="1">2147483647</definedName>
    <definedName name="solver_itr" localSheetId="36" hidden="1">2147483647</definedName>
    <definedName name="solver_itr" localSheetId="28" hidden="1">2147483647</definedName>
    <definedName name="solver_itr" localSheetId="37" hidden="1">2147483647</definedName>
    <definedName name="solver_itr" localSheetId="29" hidden="1">2147483647</definedName>
    <definedName name="solver_itr" localSheetId="30" hidden="1">2147483647</definedName>
    <definedName name="solver_itr" localSheetId="31" hidden="1">2147483647</definedName>
    <definedName name="solver_lhs1" localSheetId="27" hidden="1">AP10Q!$C$15:$E$15</definedName>
    <definedName name="solver_lhs1" localSheetId="19" hidden="1">AP2Q!$C$15:$E$15</definedName>
    <definedName name="solver_lhs1" localSheetId="20" hidden="1">AP3Q!$C$15:$E$15</definedName>
    <definedName name="solver_lhs1" localSheetId="21" hidden="1">'[1]Organized Grinder Statistics 05'!$K$14:$M$14</definedName>
    <definedName name="solver_lhs1" localSheetId="22" hidden="1">AP5Q!$C$15:$E$15</definedName>
    <definedName name="solver_lhs1" localSheetId="23" hidden="1">AP6Q!$C$15:$E$15</definedName>
    <definedName name="solver_lhs1" localSheetId="24" hidden="1">AP7Q!$C$15:$E$15</definedName>
    <definedName name="solver_lhs1" localSheetId="25" hidden="1">AP8Q!$C$15:$E$15</definedName>
    <definedName name="solver_lhs1" localSheetId="26" hidden="1">AP9Q!$C$15:$E$15</definedName>
    <definedName name="solver_lhs1" localSheetId="8" hidden="1">BG10Q!$C$15:$E$15</definedName>
    <definedName name="solver_lhs1" localSheetId="0" hidden="1">BG2Q!$C$15:$E$15</definedName>
    <definedName name="solver_lhs1" localSheetId="1" hidden="1">BG3Q!$C$15:$E$15</definedName>
    <definedName name="solver_lhs1" localSheetId="2" hidden="1">BG4Q!$C$15:$E$15</definedName>
    <definedName name="solver_lhs1" localSheetId="3" hidden="1">BG5Q!$C$15:$E$15</definedName>
    <definedName name="solver_lhs1" localSheetId="4" hidden="1">BG6Q!$C$15:$E$15</definedName>
    <definedName name="solver_lhs1" localSheetId="5" hidden="1">BG7Q!$C$15:$E$15</definedName>
    <definedName name="solver_lhs1" localSheetId="6" hidden="1">BG8Q!$C$15:$E$15</definedName>
    <definedName name="solver_lhs1" localSheetId="7" hidden="1">BG9Q!$C$15:$E$15</definedName>
    <definedName name="solver_lhs1" localSheetId="17" hidden="1">'FO10'!$C$15:$E$15</definedName>
    <definedName name="solver_lhs1" localSheetId="18" hidden="1">'FO11'!$C$15:$E$15</definedName>
    <definedName name="solver_lhs1" localSheetId="9" hidden="1">'FO2'!$C$15:$E$15</definedName>
    <definedName name="solver_lhs1" localSheetId="10" hidden="1">'FO3'!$C$15:$E$15</definedName>
    <definedName name="solver_lhs1" localSheetId="11" hidden="1">'FO4'!$C$15:$E$15</definedName>
    <definedName name="solver_lhs1" localSheetId="12" hidden="1">'FO5'!$C$15:$E$15</definedName>
    <definedName name="solver_lhs1" localSheetId="13" hidden="1">'FO6'!$C$15:$E$15</definedName>
    <definedName name="solver_lhs1" localSheetId="14" hidden="1">'FO7'!$C$15:$E$15</definedName>
    <definedName name="solver_lhs1" localSheetId="15" hidden="1">'FO8'!$C$15:$E$15</definedName>
    <definedName name="solver_lhs1" localSheetId="16" hidden="1">'FO9'!$C$15:$E$15</definedName>
    <definedName name="solver_lhs1" localSheetId="32" hidden="1">'M10'!$C$15:$E$15</definedName>
    <definedName name="solver_lhs1" localSheetId="33" hidden="1">'M12'!$C$15:$E$15</definedName>
    <definedName name="solver_lhs1" localSheetId="34" hidden="1">'M14'!$C$15:$E$15</definedName>
    <definedName name="solver_lhs1" localSheetId="35" hidden="1">'M16'!$C$15:$E$15</definedName>
    <definedName name="solver_lhs1" localSheetId="36" hidden="1">'M18'!$C$15:$E$15</definedName>
    <definedName name="solver_lhs1" localSheetId="28" hidden="1">'M2'!$C$15:$E$15</definedName>
    <definedName name="solver_lhs1" localSheetId="37" hidden="1">'M20'!$C$15:$E$15</definedName>
    <definedName name="solver_lhs1" localSheetId="29" hidden="1">'M4'!$C$15:$E$15</definedName>
    <definedName name="solver_lhs1" localSheetId="30" hidden="1">'M6'!$C$15:$E$15</definedName>
    <definedName name="solver_lhs1" localSheetId="31" hidden="1">'M8'!$C$15:$E$15</definedName>
    <definedName name="solver_mip" localSheetId="27" hidden="1">2147483647</definedName>
    <definedName name="solver_mip" localSheetId="19" hidden="1">2147483647</definedName>
    <definedName name="solver_mip" localSheetId="20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8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17" hidden="1">2147483647</definedName>
    <definedName name="solver_mip" localSheetId="18" hidden="1">2147483647</definedName>
    <definedName name="solver_mip" localSheetId="9" hidden="1">2147483647</definedName>
    <definedName name="solver_mip" localSheetId="10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32" hidden="1">2147483647</definedName>
    <definedName name="solver_mip" localSheetId="33" hidden="1">2147483647</definedName>
    <definedName name="solver_mip" localSheetId="34" hidden="1">2147483647</definedName>
    <definedName name="solver_mip" localSheetId="35" hidden="1">2147483647</definedName>
    <definedName name="solver_mip" localSheetId="36" hidden="1">2147483647</definedName>
    <definedName name="solver_mip" localSheetId="28" hidden="1">2147483647</definedName>
    <definedName name="solver_mip" localSheetId="37" hidden="1">2147483647</definedName>
    <definedName name="solver_mip" localSheetId="29" hidden="1">2147483647</definedName>
    <definedName name="solver_mip" localSheetId="30" hidden="1">2147483647</definedName>
    <definedName name="solver_mip" localSheetId="31" hidden="1">2147483647</definedName>
    <definedName name="solver_mni" localSheetId="27" hidden="1">30</definedName>
    <definedName name="solver_mni" localSheetId="19" hidden="1">30</definedName>
    <definedName name="solver_mni" localSheetId="20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8" hidden="1">30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17" hidden="1">30</definedName>
    <definedName name="solver_mni" localSheetId="18" hidden="1">30</definedName>
    <definedName name="solver_mni" localSheetId="9" hidden="1">30</definedName>
    <definedName name="solver_mni" localSheetId="10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35" hidden="1">30</definedName>
    <definedName name="solver_mni" localSheetId="36" hidden="1">30</definedName>
    <definedName name="solver_mni" localSheetId="28" hidden="1">30</definedName>
    <definedName name="solver_mni" localSheetId="37" hidden="1">30</definedName>
    <definedName name="solver_mni" localSheetId="29" hidden="1">30</definedName>
    <definedName name="solver_mni" localSheetId="30" hidden="1">30</definedName>
    <definedName name="solver_mni" localSheetId="31" hidden="1">30</definedName>
    <definedName name="solver_mrt" localSheetId="27" hidden="1">0.075</definedName>
    <definedName name="solver_mrt" localSheetId="19" hidden="1">0.075</definedName>
    <definedName name="solver_mrt" localSheetId="20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8" hidden="1">0.075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17" hidden="1">0.075</definedName>
    <definedName name="solver_mrt" localSheetId="18" hidden="1">0.075</definedName>
    <definedName name="solver_mrt" localSheetId="9" hidden="1">0.075</definedName>
    <definedName name="solver_mrt" localSheetId="10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35" hidden="1">0.075</definedName>
    <definedName name="solver_mrt" localSheetId="36" hidden="1">0.075</definedName>
    <definedName name="solver_mrt" localSheetId="28" hidden="1">0.075</definedName>
    <definedName name="solver_mrt" localSheetId="37" hidden="1">0.075</definedName>
    <definedName name="solver_mrt" localSheetId="29" hidden="1">0.075</definedName>
    <definedName name="solver_mrt" localSheetId="30" hidden="1">0.075</definedName>
    <definedName name="solver_mrt" localSheetId="31" hidden="1">0.075</definedName>
    <definedName name="solver_msl" localSheetId="27" hidden="1">2</definedName>
    <definedName name="solver_msl" localSheetId="19" hidden="1">2</definedName>
    <definedName name="solver_msl" localSheetId="20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8" hidden="1">2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17" hidden="1">2</definedName>
    <definedName name="solver_msl" localSheetId="18" hidden="1">2</definedName>
    <definedName name="solver_msl" localSheetId="9" hidden="1">2</definedName>
    <definedName name="solver_msl" localSheetId="10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32" hidden="1">2</definedName>
    <definedName name="solver_msl" localSheetId="33" hidden="1">2</definedName>
    <definedName name="solver_msl" localSheetId="34" hidden="1">2</definedName>
    <definedName name="solver_msl" localSheetId="35" hidden="1">2</definedName>
    <definedName name="solver_msl" localSheetId="36" hidden="1">2</definedName>
    <definedName name="solver_msl" localSheetId="28" hidden="1">2</definedName>
    <definedName name="solver_msl" localSheetId="37" hidden="1">2</definedName>
    <definedName name="solver_msl" localSheetId="29" hidden="1">2</definedName>
    <definedName name="solver_msl" localSheetId="30" hidden="1">2</definedName>
    <definedName name="solver_msl" localSheetId="31" hidden="1">2</definedName>
    <definedName name="solver_neg" localSheetId="27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23" hidden="1">1</definedName>
    <definedName name="solver_neg" localSheetId="24" hidden="1">1</definedName>
    <definedName name="solver_neg" localSheetId="25" hidden="1">1</definedName>
    <definedName name="solver_neg" localSheetId="26" hidden="1">1</definedName>
    <definedName name="solver_neg" localSheetId="8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17" hidden="1">1</definedName>
    <definedName name="solver_neg" localSheetId="1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32" hidden="1">1</definedName>
    <definedName name="solver_neg" localSheetId="33" hidden="1">1</definedName>
    <definedName name="solver_neg" localSheetId="34" hidden="1">1</definedName>
    <definedName name="solver_neg" localSheetId="35" hidden="1">1</definedName>
    <definedName name="solver_neg" localSheetId="36" hidden="1">1</definedName>
    <definedName name="solver_neg" localSheetId="28" hidden="1">1</definedName>
    <definedName name="solver_neg" localSheetId="37" hidden="1">1</definedName>
    <definedName name="solver_neg" localSheetId="29" hidden="1">1</definedName>
    <definedName name="solver_neg" localSheetId="30" hidden="1">1</definedName>
    <definedName name="solver_neg" localSheetId="31" hidden="1">1</definedName>
    <definedName name="solver_nod" localSheetId="27" hidden="1">2147483647</definedName>
    <definedName name="solver_nod" localSheetId="19" hidden="1">2147483647</definedName>
    <definedName name="solver_nod" localSheetId="20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8" hidden="1">2147483647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17" hidden="1">2147483647</definedName>
    <definedName name="solver_nod" localSheetId="18" hidden="1">2147483647</definedName>
    <definedName name="solver_nod" localSheetId="9" hidden="1">2147483647</definedName>
    <definedName name="solver_nod" localSheetId="10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32" hidden="1">2147483647</definedName>
    <definedName name="solver_nod" localSheetId="33" hidden="1">2147483647</definedName>
    <definedName name="solver_nod" localSheetId="34" hidden="1">2147483647</definedName>
    <definedName name="solver_nod" localSheetId="35" hidden="1">2147483647</definedName>
    <definedName name="solver_nod" localSheetId="36" hidden="1">2147483647</definedName>
    <definedName name="solver_nod" localSheetId="28" hidden="1">2147483647</definedName>
    <definedName name="solver_nod" localSheetId="37" hidden="1">2147483647</definedName>
    <definedName name="solver_nod" localSheetId="29" hidden="1">2147483647</definedName>
    <definedName name="solver_nod" localSheetId="30" hidden="1">2147483647</definedName>
    <definedName name="solver_nod" localSheetId="31" hidden="1">2147483647</definedName>
    <definedName name="solver_num" localSheetId="27" hidden="1">1</definedName>
    <definedName name="solver_num" localSheetId="19" hidden="1">1</definedName>
    <definedName name="solver_num" localSheetId="20" hidden="1">1</definedName>
    <definedName name="solver_num" localSheetId="21" hidden="1">1</definedName>
    <definedName name="solver_num" localSheetId="22" hidden="1">1</definedName>
    <definedName name="solver_num" localSheetId="23" hidden="1">1</definedName>
    <definedName name="solver_num" localSheetId="24" hidden="1">1</definedName>
    <definedName name="solver_num" localSheetId="25" hidden="1">1</definedName>
    <definedName name="solver_num" localSheetId="26" hidden="1">1</definedName>
    <definedName name="solver_num" localSheetId="8" hidden="1">1</definedName>
    <definedName name="solver_num" localSheetId="0" hidden="1">1</definedName>
    <definedName name="solver_num" localSheetId="1" hidden="1">1</definedName>
    <definedName name="solver_num" localSheetId="2" hidden="1">1</definedName>
    <definedName name="solver_num" localSheetId="3" hidden="1">1</definedName>
    <definedName name="solver_num" localSheetId="4" hidden="1">1</definedName>
    <definedName name="solver_num" localSheetId="5" hidden="1">1</definedName>
    <definedName name="solver_num" localSheetId="6" hidden="1">1</definedName>
    <definedName name="solver_num" localSheetId="7" hidden="1">1</definedName>
    <definedName name="solver_num" localSheetId="17" hidden="1">1</definedName>
    <definedName name="solver_num" localSheetId="18" hidden="1">1</definedName>
    <definedName name="solver_num" localSheetId="9" hidden="1">1</definedName>
    <definedName name="solver_num" localSheetId="10" hidden="1">1</definedName>
    <definedName name="solver_num" localSheetId="11" hidden="1">1</definedName>
    <definedName name="solver_num" localSheetId="12" hidden="1">1</definedName>
    <definedName name="solver_num" localSheetId="13" hidden="1">1</definedName>
    <definedName name="solver_num" localSheetId="14" hidden="1">1</definedName>
    <definedName name="solver_num" localSheetId="15" hidden="1">1</definedName>
    <definedName name="solver_num" localSheetId="16" hidden="1">1</definedName>
    <definedName name="solver_num" localSheetId="32" hidden="1">1</definedName>
    <definedName name="solver_num" localSheetId="33" hidden="1">1</definedName>
    <definedName name="solver_num" localSheetId="34" hidden="1">1</definedName>
    <definedName name="solver_num" localSheetId="35" hidden="1">1</definedName>
    <definedName name="solver_num" localSheetId="36" hidden="1">1</definedName>
    <definedName name="solver_num" localSheetId="28" hidden="1">1</definedName>
    <definedName name="solver_num" localSheetId="37" hidden="1">1</definedName>
    <definedName name="solver_num" localSheetId="29" hidden="1">1</definedName>
    <definedName name="solver_num" localSheetId="30" hidden="1">1</definedName>
    <definedName name="solver_num" localSheetId="31" hidden="1">1</definedName>
    <definedName name="solver_nwt" localSheetId="27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8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17" hidden="1">1</definedName>
    <definedName name="solver_nwt" localSheetId="1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32" hidden="1">1</definedName>
    <definedName name="solver_nwt" localSheetId="33" hidden="1">1</definedName>
    <definedName name="solver_nwt" localSheetId="34" hidden="1">1</definedName>
    <definedName name="solver_nwt" localSheetId="35" hidden="1">1</definedName>
    <definedName name="solver_nwt" localSheetId="36" hidden="1">1</definedName>
    <definedName name="solver_nwt" localSheetId="28" hidden="1">1</definedName>
    <definedName name="solver_nwt" localSheetId="37" hidden="1">1</definedName>
    <definedName name="solver_nwt" localSheetId="29" hidden="1">1</definedName>
    <definedName name="solver_nwt" localSheetId="30" hidden="1">1</definedName>
    <definedName name="solver_nwt" localSheetId="31" hidden="1">1</definedName>
    <definedName name="solver_opt" localSheetId="27" hidden="1">AP10Q!$C$12</definedName>
    <definedName name="solver_opt" localSheetId="19" hidden="1">AP2Q!$C$12</definedName>
    <definedName name="solver_opt" localSheetId="20" hidden="1">AP3Q!$C$12</definedName>
    <definedName name="solver_opt" localSheetId="21" hidden="1">AP4Q!$C$12</definedName>
    <definedName name="solver_opt" localSheetId="22" hidden="1">AP5Q!$C$12</definedName>
    <definedName name="solver_opt" localSheetId="23" hidden="1">AP6Q!$C$12</definedName>
    <definedName name="solver_opt" localSheetId="24" hidden="1">AP7Q!$C$12</definedName>
    <definedName name="solver_opt" localSheetId="25" hidden="1">AP8Q!$C$12</definedName>
    <definedName name="solver_opt" localSheetId="26" hidden="1">AP9Q!$C$12</definedName>
    <definedName name="solver_opt" localSheetId="8" hidden="1">BG10Q!$C$12</definedName>
    <definedName name="solver_opt" localSheetId="0" hidden="1">BG2Q!$C$12</definedName>
    <definedName name="solver_opt" localSheetId="1" hidden="1">BG3Q!$C$12</definedName>
    <definedName name="solver_opt" localSheetId="2" hidden="1">BG4Q!$C$12</definedName>
    <definedName name="solver_opt" localSheetId="3" hidden="1">BG5Q!$C$12</definedName>
    <definedName name="solver_opt" localSheetId="4" hidden="1">BG6Q!$C$12</definedName>
    <definedName name="solver_opt" localSheetId="5" hidden="1">BG7Q!$C$12</definedName>
    <definedName name="solver_opt" localSheetId="6" hidden="1">BG8Q!$C$12</definedName>
    <definedName name="solver_opt" localSheetId="7" hidden="1">BG9Q!$C$12</definedName>
    <definedName name="solver_opt" localSheetId="17" hidden="1">'FO10'!$C$12</definedName>
    <definedName name="solver_opt" localSheetId="18" hidden="1">'FO11'!$C$12</definedName>
    <definedName name="solver_opt" localSheetId="9" hidden="1">'FO2'!$C$12</definedName>
    <definedName name="solver_opt" localSheetId="10" hidden="1">'FO3'!$C$12</definedName>
    <definedName name="solver_opt" localSheetId="11" hidden="1">'FO4'!$C$12</definedName>
    <definedName name="solver_opt" localSheetId="12" hidden="1">'FO5'!$C$12</definedName>
    <definedName name="solver_opt" localSheetId="13" hidden="1">'FO6'!$C$12</definedName>
    <definedName name="solver_opt" localSheetId="14" hidden="1">'FO7'!$C$12</definedName>
    <definedName name="solver_opt" localSheetId="15" hidden="1">'FO8'!$C$12</definedName>
    <definedName name="solver_opt" localSheetId="16" hidden="1">'FO9'!$C$12</definedName>
    <definedName name="solver_opt" localSheetId="32" hidden="1">'M10'!$C$12</definedName>
    <definedName name="solver_opt" localSheetId="33" hidden="1">'M12'!$C$12</definedName>
    <definedName name="solver_opt" localSheetId="34" hidden="1">'M14'!$C$12</definedName>
    <definedName name="solver_opt" localSheetId="35" hidden="1">'M16'!$C$12</definedName>
    <definedName name="solver_opt" localSheetId="36" hidden="1">'M18'!$C$12</definedName>
    <definedName name="solver_opt" localSheetId="28" hidden="1">'M2'!$C$12</definedName>
    <definedName name="solver_opt" localSheetId="37" hidden="1">'M20'!$C$12</definedName>
    <definedName name="solver_opt" localSheetId="29" hidden="1">'M4'!$C$12</definedName>
    <definedName name="solver_opt" localSheetId="30" hidden="1">'M6'!$C$12</definedName>
    <definedName name="solver_opt" localSheetId="31" hidden="1">'M8'!$C$12</definedName>
    <definedName name="solver_pre" localSheetId="27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8" hidden="1">0.000001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17" hidden="1">0.000001</definedName>
    <definedName name="solver_pre" localSheetId="18" hidden="1">0.000001</definedName>
    <definedName name="solver_pre" localSheetId="9" hidden="1">0.000001</definedName>
    <definedName name="solver_pre" localSheetId="10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35" hidden="1">0.000001</definedName>
    <definedName name="solver_pre" localSheetId="36" hidden="1">0.000001</definedName>
    <definedName name="solver_pre" localSheetId="28" hidden="1">0.000001</definedName>
    <definedName name="solver_pre" localSheetId="37" hidden="1">0.000001</definedName>
    <definedName name="solver_pre" localSheetId="29" hidden="1">0.000001</definedName>
    <definedName name="solver_pre" localSheetId="30" hidden="1">0.000001</definedName>
    <definedName name="solver_pre" localSheetId="31" hidden="1">0.000001</definedName>
    <definedName name="solver_rbv" localSheetId="27" hidden="1">1</definedName>
    <definedName name="solver_rbv" localSheetId="19" hidden="1">1</definedName>
    <definedName name="solver_rbv" localSheetId="20" hidden="1">1</definedName>
    <definedName name="solver_rbv" localSheetId="21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8" hidden="1">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17" hidden="1">1</definedName>
    <definedName name="solver_rbv" localSheetId="18" hidden="1">1</definedName>
    <definedName name="solver_rbv" localSheetId="9" hidden="1">1</definedName>
    <definedName name="solver_rbv" localSheetId="10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35" hidden="1">1</definedName>
    <definedName name="solver_rbv" localSheetId="36" hidden="1">1</definedName>
    <definedName name="solver_rbv" localSheetId="28" hidden="1">1</definedName>
    <definedName name="solver_rbv" localSheetId="37" hidden="1">1</definedName>
    <definedName name="solver_rbv" localSheetId="29" hidden="1">1</definedName>
    <definedName name="solver_rbv" localSheetId="30" hidden="1">1</definedName>
    <definedName name="solver_rbv" localSheetId="31" hidden="1">1</definedName>
    <definedName name="solver_rel1" localSheetId="27" hidden="1">3</definedName>
    <definedName name="solver_rel1" localSheetId="19" hidden="1">3</definedName>
    <definedName name="solver_rel1" localSheetId="20" hidden="1">3</definedName>
    <definedName name="solver_rel1" localSheetId="21" hidden="1">3</definedName>
    <definedName name="solver_rel1" localSheetId="22" hidden="1">3</definedName>
    <definedName name="solver_rel1" localSheetId="23" hidden="1">3</definedName>
    <definedName name="solver_rel1" localSheetId="24" hidden="1">3</definedName>
    <definedName name="solver_rel1" localSheetId="25" hidden="1">3</definedName>
    <definedName name="solver_rel1" localSheetId="26" hidden="1">3</definedName>
    <definedName name="solver_rel1" localSheetId="8" hidden="1">3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1" localSheetId="5" hidden="1">3</definedName>
    <definedName name="solver_rel1" localSheetId="6" hidden="1">3</definedName>
    <definedName name="solver_rel1" localSheetId="7" hidden="1">3</definedName>
    <definedName name="solver_rel1" localSheetId="17" hidden="1">3</definedName>
    <definedName name="solver_rel1" localSheetId="18" hidden="1">3</definedName>
    <definedName name="solver_rel1" localSheetId="9" hidden="1">3</definedName>
    <definedName name="solver_rel1" localSheetId="10" hidden="1">3</definedName>
    <definedName name="solver_rel1" localSheetId="11" hidden="1">3</definedName>
    <definedName name="solver_rel1" localSheetId="12" hidden="1">3</definedName>
    <definedName name="solver_rel1" localSheetId="13" hidden="1">3</definedName>
    <definedName name="solver_rel1" localSheetId="14" hidden="1">3</definedName>
    <definedName name="solver_rel1" localSheetId="15" hidden="1">3</definedName>
    <definedName name="solver_rel1" localSheetId="16" hidden="1">3</definedName>
    <definedName name="solver_rel1" localSheetId="32" hidden="1">3</definedName>
    <definedName name="solver_rel1" localSheetId="33" hidden="1">3</definedName>
    <definedName name="solver_rel1" localSheetId="34" hidden="1">3</definedName>
    <definedName name="solver_rel1" localSheetId="35" hidden="1">3</definedName>
    <definedName name="solver_rel1" localSheetId="36" hidden="1">3</definedName>
    <definedName name="solver_rel1" localSheetId="28" hidden="1">3</definedName>
    <definedName name="solver_rel1" localSheetId="37" hidden="1">3</definedName>
    <definedName name="solver_rel1" localSheetId="29" hidden="1">3</definedName>
    <definedName name="solver_rel1" localSheetId="30" hidden="1">3</definedName>
    <definedName name="solver_rel1" localSheetId="31" hidden="1">3</definedName>
    <definedName name="solver_rhs1" localSheetId="27" hidden="1">0</definedName>
    <definedName name="solver_rhs1" localSheetId="19" hidden="1">0</definedName>
    <definedName name="solver_rhs1" localSheetId="20" hidden="1">0</definedName>
    <definedName name="solver_rhs1" localSheetId="21" hidden="1">0</definedName>
    <definedName name="solver_rhs1" localSheetId="22" hidden="1">0</definedName>
    <definedName name="solver_rhs1" localSheetId="23" hidden="1">0</definedName>
    <definedName name="solver_rhs1" localSheetId="24" hidden="1">0</definedName>
    <definedName name="solver_rhs1" localSheetId="25" hidden="1">0</definedName>
    <definedName name="solver_rhs1" localSheetId="26" hidden="1">0</definedName>
    <definedName name="solver_rhs1" localSheetId="8" hidden="1">0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1" localSheetId="4" hidden="1">0</definedName>
    <definedName name="solver_rhs1" localSheetId="5" hidden="1">0</definedName>
    <definedName name="solver_rhs1" localSheetId="6" hidden="1">0</definedName>
    <definedName name="solver_rhs1" localSheetId="7" hidden="1">0</definedName>
    <definedName name="solver_rhs1" localSheetId="17" hidden="1">0</definedName>
    <definedName name="solver_rhs1" localSheetId="18" hidden="1">0</definedName>
    <definedName name="solver_rhs1" localSheetId="9" hidden="1">0</definedName>
    <definedName name="solver_rhs1" localSheetId="10" hidden="1">0</definedName>
    <definedName name="solver_rhs1" localSheetId="11" hidden="1">0</definedName>
    <definedName name="solver_rhs1" localSheetId="12" hidden="1">0</definedName>
    <definedName name="solver_rhs1" localSheetId="13" hidden="1">0</definedName>
    <definedName name="solver_rhs1" localSheetId="14" hidden="1">0</definedName>
    <definedName name="solver_rhs1" localSheetId="15" hidden="1">0</definedName>
    <definedName name="solver_rhs1" localSheetId="16" hidden="1">0</definedName>
    <definedName name="solver_rhs1" localSheetId="32" hidden="1">0</definedName>
    <definedName name="solver_rhs1" localSheetId="33" hidden="1">0</definedName>
    <definedName name="solver_rhs1" localSheetId="34" hidden="1">0</definedName>
    <definedName name="solver_rhs1" localSheetId="35" hidden="1">0</definedName>
    <definedName name="solver_rhs1" localSheetId="36" hidden="1">0</definedName>
    <definedName name="solver_rhs1" localSheetId="28" hidden="1">0</definedName>
    <definedName name="solver_rhs1" localSheetId="37" hidden="1">0</definedName>
    <definedName name="solver_rhs1" localSheetId="29" hidden="1">0</definedName>
    <definedName name="solver_rhs1" localSheetId="30" hidden="1">0</definedName>
    <definedName name="solver_rhs1" localSheetId="31" hidden="1">0</definedName>
    <definedName name="solver_rlx" localSheetId="27" hidden="1">2</definedName>
    <definedName name="solver_rlx" localSheetId="19" hidden="1">2</definedName>
    <definedName name="solver_rlx" localSheetId="20" hidden="1">2</definedName>
    <definedName name="solver_rlx" localSheetId="21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6" hidden="1">2</definedName>
    <definedName name="solver_rlx" localSheetId="8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17" hidden="1">2</definedName>
    <definedName name="solver_rlx" localSheetId="18" hidden="1">2</definedName>
    <definedName name="solver_rlx" localSheetId="9" hidden="1">2</definedName>
    <definedName name="solver_rlx" localSheetId="10" hidden="1">2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35" hidden="1">2</definedName>
    <definedName name="solver_rlx" localSheetId="36" hidden="1">2</definedName>
    <definedName name="solver_rlx" localSheetId="28" hidden="1">2</definedName>
    <definedName name="solver_rlx" localSheetId="37" hidden="1">2</definedName>
    <definedName name="solver_rlx" localSheetId="29" hidden="1">2</definedName>
    <definedName name="solver_rlx" localSheetId="30" hidden="1">2</definedName>
    <definedName name="solver_rlx" localSheetId="31" hidden="1">2</definedName>
    <definedName name="solver_rsd" localSheetId="27" hidden="1">0</definedName>
    <definedName name="solver_rsd" localSheetId="19" hidden="1">0</definedName>
    <definedName name="solver_rsd" localSheetId="20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8" hidden="1">0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17" hidden="1">0</definedName>
    <definedName name="solver_rsd" localSheetId="18" hidden="1">0</definedName>
    <definedName name="solver_rsd" localSheetId="9" hidden="1">0</definedName>
    <definedName name="solver_rsd" localSheetId="10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35" hidden="1">0</definedName>
    <definedName name="solver_rsd" localSheetId="36" hidden="1">0</definedName>
    <definedName name="solver_rsd" localSheetId="28" hidden="1">0</definedName>
    <definedName name="solver_rsd" localSheetId="37" hidden="1">0</definedName>
    <definedName name="solver_rsd" localSheetId="29" hidden="1">0</definedName>
    <definedName name="solver_rsd" localSheetId="30" hidden="1">0</definedName>
    <definedName name="solver_rsd" localSheetId="31" hidden="1">0</definedName>
    <definedName name="solver_scl" localSheetId="27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23" hidden="1">1</definedName>
    <definedName name="solver_scl" localSheetId="24" hidden="1">1</definedName>
    <definedName name="solver_scl" localSheetId="25" hidden="1">1</definedName>
    <definedName name="solver_scl" localSheetId="26" hidden="1">1</definedName>
    <definedName name="solver_scl" localSheetId="8" hidden="1">1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17" hidden="1">1</definedName>
    <definedName name="solver_scl" localSheetId="1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35" hidden="1">1</definedName>
    <definedName name="solver_scl" localSheetId="36" hidden="1">1</definedName>
    <definedName name="solver_scl" localSheetId="28" hidden="1">1</definedName>
    <definedName name="solver_scl" localSheetId="37" hidden="1">1</definedName>
    <definedName name="solver_scl" localSheetId="29" hidden="1">1</definedName>
    <definedName name="solver_scl" localSheetId="30" hidden="1">1</definedName>
    <definedName name="solver_scl" localSheetId="31" hidden="1">1</definedName>
    <definedName name="solver_sho" localSheetId="27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8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17" hidden="1">2</definedName>
    <definedName name="solver_sho" localSheetId="1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32" hidden="1">2</definedName>
    <definedName name="solver_sho" localSheetId="33" hidden="1">2</definedName>
    <definedName name="solver_sho" localSheetId="34" hidden="1">2</definedName>
    <definedName name="solver_sho" localSheetId="35" hidden="1">2</definedName>
    <definedName name="solver_sho" localSheetId="36" hidden="1">2</definedName>
    <definedName name="solver_sho" localSheetId="28" hidden="1">2</definedName>
    <definedName name="solver_sho" localSheetId="37" hidden="1">2</definedName>
    <definedName name="solver_sho" localSheetId="29" hidden="1">2</definedName>
    <definedName name="solver_sho" localSheetId="30" hidden="1">2</definedName>
    <definedName name="solver_sho" localSheetId="31" hidden="1">2</definedName>
    <definedName name="solver_ssz" localSheetId="27" hidden="1">100</definedName>
    <definedName name="solver_ssz" localSheetId="19" hidden="1">100</definedName>
    <definedName name="solver_ssz" localSheetId="20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8" hidden="1">100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17" hidden="1">100</definedName>
    <definedName name="solver_ssz" localSheetId="18" hidden="1">100</definedName>
    <definedName name="solver_ssz" localSheetId="9" hidden="1">100</definedName>
    <definedName name="solver_ssz" localSheetId="10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35" hidden="1">100</definedName>
    <definedName name="solver_ssz" localSheetId="36" hidden="1">100</definedName>
    <definedName name="solver_ssz" localSheetId="28" hidden="1">100</definedName>
    <definedName name="solver_ssz" localSheetId="37" hidden="1">100</definedName>
    <definedName name="solver_ssz" localSheetId="29" hidden="1">100</definedName>
    <definedName name="solver_ssz" localSheetId="30" hidden="1">100</definedName>
    <definedName name="solver_ssz" localSheetId="31" hidden="1">100</definedName>
    <definedName name="solver_tim" localSheetId="27" hidden="1">2147483647</definedName>
    <definedName name="solver_tim" localSheetId="19" hidden="1">2147483647</definedName>
    <definedName name="solver_tim" localSheetId="20" hidden="1">2147483647</definedName>
    <definedName name="solver_tim" localSheetId="21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6" hidden="1">2147483647</definedName>
    <definedName name="solver_tim" localSheetId="8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17" hidden="1">2147483647</definedName>
    <definedName name="solver_tim" localSheetId="18" hidden="1">2147483647</definedName>
    <definedName name="solver_tim" localSheetId="9" hidden="1">2147483647</definedName>
    <definedName name="solver_tim" localSheetId="10" hidden="1">2147483647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32" hidden="1">2147483647</definedName>
    <definedName name="solver_tim" localSheetId="33" hidden="1">2147483647</definedName>
    <definedName name="solver_tim" localSheetId="34" hidden="1">2147483647</definedName>
    <definedName name="solver_tim" localSheetId="35" hidden="1">2147483647</definedName>
    <definedName name="solver_tim" localSheetId="36" hidden="1">2147483647</definedName>
    <definedName name="solver_tim" localSheetId="28" hidden="1">2147483647</definedName>
    <definedName name="solver_tim" localSheetId="37" hidden="1">2147483647</definedName>
    <definedName name="solver_tim" localSheetId="29" hidden="1">2147483647</definedName>
    <definedName name="solver_tim" localSheetId="30" hidden="1">2147483647</definedName>
    <definedName name="solver_tim" localSheetId="31" hidden="1">2147483647</definedName>
    <definedName name="solver_tol" localSheetId="27" hidden="1">0.01</definedName>
    <definedName name="solver_tol" localSheetId="19" hidden="1">0.01</definedName>
    <definedName name="solver_tol" localSheetId="20" hidden="1">0.01</definedName>
    <definedName name="solver_tol" localSheetId="21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6" hidden="1">0.01</definedName>
    <definedName name="solver_tol" localSheetId="8" hidden="1">0.01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17" hidden="1">0.01</definedName>
    <definedName name="solver_tol" localSheetId="18" hidden="1">0.01</definedName>
    <definedName name="solver_tol" localSheetId="9" hidden="1">0.01</definedName>
    <definedName name="solver_tol" localSheetId="10" hidden="1">0.01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35" hidden="1">0.01</definedName>
    <definedName name="solver_tol" localSheetId="36" hidden="1">0.01</definedName>
    <definedName name="solver_tol" localSheetId="28" hidden="1">0.01</definedName>
    <definedName name="solver_tol" localSheetId="37" hidden="1">0.01</definedName>
    <definedName name="solver_tol" localSheetId="29" hidden="1">0.01</definedName>
    <definedName name="solver_tol" localSheetId="30" hidden="1">0.01</definedName>
    <definedName name="solver_tol" localSheetId="31" hidden="1">0.01</definedName>
    <definedName name="solver_typ" localSheetId="27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23" hidden="1">2</definedName>
    <definedName name="solver_typ" localSheetId="24" hidden="1">2</definedName>
    <definedName name="solver_typ" localSheetId="25" hidden="1">2</definedName>
    <definedName name="solver_typ" localSheetId="26" hidden="1">2</definedName>
    <definedName name="solver_typ" localSheetId="8" hidden="1">2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17" hidden="1">2</definedName>
    <definedName name="solver_typ" localSheetId="1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32" hidden="1">2</definedName>
    <definedName name="solver_typ" localSheetId="33" hidden="1">2</definedName>
    <definedName name="solver_typ" localSheetId="34" hidden="1">2</definedName>
    <definedName name="solver_typ" localSheetId="35" hidden="1">2</definedName>
    <definedName name="solver_typ" localSheetId="36" hidden="1">2</definedName>
    <definedName name="solver_typ" localSheetId="28" hidden="1">2</definedName>
    <definedName name="solver_typ" localSheetId="37" hidden="1">2</definedName>
    <definedName name="solver_typ" localSheetId="29" hidden="1">2</definedName>
    <definedName name="solver_typ" localSheetId="30" hidden="1">2</definedName>
    <definedName name="solver_typ" localSheetId="31" hidden="1">2</definedName>
    <definedName name="solver_val" localSheetId="27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8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17" hidden="1">0</definedName>
    <definedName name="solver_val" localSheetId="1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35" hidden="1">0</definedName>
    <definedName name="solver_val" localSheetId="36" hidden="1">0</definedName>
    <definedName name="solver_val" localSheetId="28" hidden="1">0</definedName>
    <definedName name="solver_val" localSheetId="37" hidden="1">0</definedName>
    <definedName name="solver_val" localSheetId="29" hidden="1">0</definedName>
    <definedName name="solver_val" localSheetId="30" hidden="1">0</definedName>
    <definedName name="solver_val" localSheetId="31" hidden="1">0</definedName>
    <definedName name="solver_ver" localSheetId="27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8" hidden="1">3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17" hidden="1">3</definedName>
    <definedName name="solver_ver" localSheetId="1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35" hidden="1">3</definedName>
    <definedName name="solver_ver" localSheetId="36" hidden="1">3</definedName>
    <definedName name="solver_ver" localSheetId="28" hidden="1">3</definedName>
    <definedName name="solver_ver" localSheetId="37" hidden="1">3</definedName>
    <definedName name="solver_ver" localSheetId="29" hidden="1">3</definedName>
    <definedName name="solver_ver" localSheetId="30" hidden="1">3</definedName>
    <definedName name="solver_ver" localSheetId="31" hidden="1">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40" l="1"/>
  <c r="E12" i="36"/>
  <c r="E116" i="40"/>
  <c r="D116" i="40"/>
  <c r="C116" i="40"/>
  <c r="E115" i="40"/>
  <c r="D115" i="40"/>
  <c r="C115" i="40"/>
  <c r="E114" i="40"/>
  <c r="D114" i="40"/>
  <c r="C114" i="40"/>
  <c r="E113" i="40"/>
  <c r="D113" i="40"/>
  <c r="C113" i="40"/>
  <c r="E112" i="40"/>
  <c r="D112" i="40"/>
  <c r="C112" i="40"/>
  <c r="E111" i="40"/>
  <c r="D111" i="40"/>
  <c r="C111" i="40"/>
  <c r="E110" i="40"/>
  <c r="D110" i="40"/>
  <c r="C110" i="40"/>
  <c r="E109" i="40"/>
  <c r="D109" i="40"/>
  <c r="C109" i="40"/>
  <c r="E108" i="40"/>
  <c r="D108" i="40"/>
  <c r="C108" i="40"/>
  <c r="E107" i="40"/>
  <c r="D107" i="40"/>
  <c r="C107" i="40"/>
  <c r="E106" i="40"/>
  <c r="D106" i="40"/>
  <c r="C106" i="40"/>
  <c r="E105" i="40"/>
  <c r="D105" i="40"/>
  <c r="C105" i="40"/>
  <c r="E104" i="40"/>
  <c r="D104" i="40"/>
  <c r="C104" i="40"/>
  <c r="E103" i="40"/>
  <c r="D103" i="40"/>
  <c r="C103" i="40"/>
  <c r="E102" i="40"/>
  <c r="D102" i="40"/>
  <c r="C102" i="40"/>
  <c r="E101" i="40"/>
  <c r="D101" i="40"/>
  <c r="C101" i="40"/>
  <c r="E100" i="40"/>
  <c r="D100" i="40"/>
  <c r="C100" i="40"/>
  <c r="E99" i="40"/>
  <c r="D99" i="40"/>
  <c r="C99" i="40"/>
  <c r="E98" i="40"/>
  <c r="D98" i="40"/>
  <c r="C98" i="40"/>
  <c r="E97" i="40"/>
  <c r="D97" i="40"/>
  <c r="C97" i="40"/>
  <c r="E96" i="40"/>
  <c r="D96" i="40"/>
  <c r="C96" i="40"/>
  <c r="E95" i="40"/>
  <c r="D95" i="40"/>
  <c r="C95" i="40"/>
  <c r="E94" i="40"/>
  <c r="D94" i="40"/>
  <c r="C94" i="40"/>
  <c r="E93" i="40"/>
  <c r="D93" i="40"/>
  <c r="C93" i="40"/>
  <c r="E92" i="40"/>
  <c r="D92" i="40"/>
  <c r="C92" i="40"/>
  <c r="E91" i="40"/>
  <c r="D91" i="40"/>
  <c r="C91" i="40"/>
  <c r="E90" i="40"/>
  <c r="D90" i="40"/>
  <c r="C90" i="40"/>
  <c r="E89" i="40"/>
  <c r="D89" i="40"/>
  <c r="C89" i="40"/>
  <c r="E88" i="40"/>
  <c r="D88" i="40"/>
  <c r="C88" i="40"/>
  <c r="E87" i="40"/>
  <c r="D87" i="40"/>
  <c r="C87" i="40"/>
  <c r="E86" i="40"/>
  <c r="D86" i="40"/>
  <c r="C86" i="40"/>
  <c r="E85" i="40"/>
  <c r="D85" i="40"/>
  <c r="C85" i="40"/>
  <c r="E84" i="40"/>
  <c r="D84" i="40"/>
  <c r="C84" i="40"/>
  <c r="E83" i="40"/>
  <c r="D83" i="40"/>
  <c r="C83" i="40"/>
  <c r="E82" i="40"/>
  <c r="D82" i="40"/>
  <c r="C82" i="40"/>
  <c r="E81" i="40"/>
  <c r="D81" i="40"/>
  <c r="C81" i="40"/>
  <c r="E80" i="40"/>
  <c r="D80" i="40"/>
  <c r="C80" i="40"/>
  <c r="E79" i="40"/>
  <c r="D79" i="40"/>
  <c r="C79" i="40"/>
  <c r="E78" i="40"/>
  <c r="D78" i="40"/>
  <c r="C78" i="40"/>
  <c r="E77" i="40"/>
  <c r="D77" i="40"/>
  <c r="C77" i="40"/>
  <c r="E76" i="40"/>
  <c r="D76" i="40"/>
  <c r="C76" i="40"/>
  <c r="E75" i="40"/>
  <c r="D75" i="40"/>
  <c r="C75" i="40"/>
  <c r="E74" i="40"/>
  <c r="D74" i="40"/>
  <c r="C74" i="40"/>
  <c r="E73" i="40"/>
  <c r="D73" i="40"/>
  <c r="C73" i="40"/>
  <c r="E72" i="40"/>
  <c r="D72" i="40"/>
  <c r="C72" i="40"/>
  <c r="E71" i="40"/>
  <c r="D71" i="40"/>
  <c r="C71" i="40"/>
  <c r="E70" i="40"/>
  <c r="D70" i="40"/>
  <c r="C70" i="40"/>
  <c r="E69" i="40"/>
  <c r="D69" i="40"/>
  <c r="C69" i="40"/>
  <c r="E68" i="40"/>
  <c r="D68" i="40"/>
  <c r="C68" i="40"/>
  <c r="E67" i="40"/>
  <c r="D67" i="40"/>
  <c r="C67" i="40"/>
  <c r="E66" i="40"/>
  <c r="D66" i="40"/>
  <c r="C66" i="40"/>
  <c r="E65" i="40"/>
  <c r="D65" i="40"/>
  <c r="C65" i="40"/>
  <c r="E64" i="40"/>
  <c r="D64" i="40"/>
  <c r="C64" i="40"/>
  <c r="E63" i="40"/>
  <c r="D63" i="40"/>
  <c r="C63" i="40"/>
  <c r="E62" i="40"/>
  <c r="D62" i="40"/>
  <c r="C62" i="40"/>
  <c r="E61" i="40"/>
  <c r="D61" i="40"/>
  <c r="C61" i="40"/>
  <c r="E60" i="40"/>
  <c r="D60" i="40"/>
  <c r="C60" i="40"/>
  <c r="E59" i="40"/>
  <c r="D59" i="40"/>
  <c r="C59" i="40"/>
  <c r="E58" i="40"/>
  <c r="D58" i="40"/>
  <c r="C58" i="40"/>
  <c r="E57" i="40"/>
  <c r="D57" i="40"/>
  <c r="C57" i="40"/>
  <c r="E56" i="40"/>
  <c r="D56" i="40"/>
  <c r="C56" i="40"/>
  <c r="E55" i="40"/>
  <c r="D55" i="40"/>
  <c r="C55" i="40"/>
  <c r="E54" i="40"/>
  <c r="D54" i="40"/>
  <c r="C54" i="40"/>
  <c r="E53" i="40"/>
  <c r="D53" i="40"/>
  <c r="C53" i="40"/>
  <c r="E52" i="40"/>
  <c r="D52" i="40"/>
  <c r="C52" i="40"/>
  <c r="E51" i="40"/>
  <c r="D51" i="40"/>
  <c r="C51" i="40"/>
  <c r="E50" i="40"/>
  <c r="D50" i="40"/>
  <c r="C50" i="40"/>
  <c r="E49" i="40"/>
  <c r="D49" i="40"/>
  <c r="C49" i="40"/>
  <c r="E48" i="40"/>
  <c r="D48" i="40"/>
  <c r="C48" i="40"/>
  <c r="E47" i="40"/>
  <c r="D47" i="40"/>
  <c r="C47" i="40"/>
  <c r="E46" i="40"/>
  <c r="D46" i="40"/>
  <c r="C46" i="40"/>
  <c r="E45" i="40"/>
  <c r="D45" i="40"/>
  <c r="C45" i="40"/>
  <c r="E44" i="40"/>
  <c r="D44" i="40"/>
  <c r="C44" i="40"/>
  <c r="E43" i="40"/>
  <c r="D43" i="40"/>
  <c r="C43" i="40"/>
  <c r="E42" i="40"/>
  <c r="D42" i="40"/>
  <c r="C42" i="40"/>
  <c r="E41" i="40"/>
  <c r="D41" i="40"/>
  <c r="C41" i="40"/>
  <c r="E40" i="40"/>
  <c r="D40" i="40"/>
  <c r="C40" i="40"/>
  <c r="E39" i="40"/>
  <c r="D39" i="40"/>
  <c r="C39" i="40"/>
  <c r="E38" i="40"/>
  <c r="D38" i="40"/>
  <c r="C38" i="40"/>
  <c r="E37" i="40"/>
  <c r="D37" i="40"/>
  <c r="C37" i="40"/>
  <c r="E36" i="40"/>
  <c r="D36" i="40"/>
  <c r="C36" i="40"/>
  <c r="E35" i="40"/>
  <c r="D35" i="40"/>
  <c r="C35" i="40"/>
  <c r="E34" i="40"/>
  <c r="D34" i="40"/>
  <c r="C34" i="40"/>
  <c r="E33" i="40"/>
  <c r="D33" i="40"/>
  <c r="C33" i="40"/>
  <c r="E32" i="40"/>
  <c r="D32" i="40"/>
  <c r="C32" i="40"/>
  <c r="E31" i="40"/>
  <c r="D31" i="40"/>
  <c r="C31" i="40"/>
  <c r="E30" i="40"/>
  <c r="D30" i="40"/>
  <c r="C30" i="40"/>
  <c r="E29" i="40"/>
  <c r="D29" i="40"/>
  <c r="C29" i="40"/>
  <c r="E28" i="40"/>
  <c r="D28" i="40"/>
  <c r="C28" i="40"/>
  <c r="E27" i="40"/>
  <c r="D27" i="40"/>
  <c r="C27" i="40"/>
  <c r="E26" i="40"/>
  <c r="D26" i="40"/>
  <c r="C26" i="40"/>
  <c r="E25" i="40"/>
  <c r="D25" i="40"/>
  <c r="C25" i="40"/>
  <c r="E24" i="40"/>
  <c r="D24" i="40"/>
  <c r="C24" i="40"/>
  <c r="E23" i="40"/>
  <c r="D23" i="40"/>
  <c r="E22" i="40"/>
  <c r="D22" i="40"/>
  <c r="C22" i="40"/>
  <c r="C11" i="40"/>
  <c r="E116" i="39"/>
  <c r="D116" i="39"/>
  <c r="C116" i="39"/>
  <c r="E115" i="39"/>
  <c r="D115" i="39"/>
  <c r="C115" i="39"/>
  <c r="E114" i="39"/>
  <c r="D114" i="39"/>
  <c r="C114" i="39"/>
  <c r="E113" i="39"/>
  <c r="D113" i="39"/>
  <c r="C113" i="39"/>
  <c r="E112" i="39"/>
  <c r="D112" i="39"/>
  <c r="C112" i="39"/>
  <c r="E111" i="39"/>
  <c r="D111" i="39"/>
  <c r="C111" i="39"/>
  <c r="E110" i="39"/>
  <c r="D110" i="39"/>
  <c r="C110" i="39"/>
  <c r="E109" i="39"/>
  <c r="D109" i="39"/>
  <c r="C109" i="39"/>
  <c r="E108" i="39"/>
  <c r="D108" i="39"/>
  <c r="C108" i="39"/>
  <c r="E107" i="39"/>
  <c r="D107" i="39"/>
  <c r="C107" i="39"/>
  <c r="E106" i="39"/>
  <c r="D106" i="39"/>
  <c r="C106" i="39"/>
  <c r="E105" i="39"/>
  <c r="D105" i="39"/>
  <c r="C105" i="39"/>
  <c r="E104" i="39"/>
  <c r="D104" i="39"/>
  <c r="C104" i="39"/>
  <c r="E103" i="39"/>
  <c r="D103" i="39"/>
  <c r="C103" i="39"/>
  <c r="E102" i="39"/>
  <c r="D102" i="39"/>
  <c r="C102" i="39"/>
  <c r="E101" i="39"/>
  <c r="D101" i="39"/>
  <c r="C101" i="39"/>
  <c r="E100" i="39"/>
  <c r="D100" i="39"/>
  <c r="C100" i="39"/>
  <c r="E99" i="39"/>
  <c r="D99" i="39"/>
  <c r="C99" i="39"/>
  <c r="E98" i="39"/>
  <c r="D98" i="39"/>
  <c r="C98" i="39"/>
  <c r="E97" i="39"/>
  <c r="D97" i="39"/>
  <c r="C97" i="39"/>
  <c r="E96" i="39"/>
  <c r="D96" i="39"/>
  <c r="C96" i="39"/>
  <c r="E95" i="39"/>
  <c r="D95" i="39"/>
  <c r="C95" i="39"/>
  <c r="E94" i="39"/>
  <c r="D94" i="39"/>
  <c r="C94" i="39"/>
  <c r="E93" i="39"/>
  <c r="D93" i="39"/>
  <c r="C93" i="39"/>
  <c r="E92" i="39"/>
  <c r="D92" i="39"/>
  <c r="C92" i="39"/>
  <c r="E91" i="39"/>
  <c r="D91" i="39"/>
  <c r="C91" i="39"/>
  <c r="E90" i="39"/>
  <c r="D90" i="39"/>
  <c r="C90" i="39"/>
  <c r="E89" i="39"/>
  <c r="D89" i="39"/>
  <c r="C89" i="39"/>
  <c r="E88" i="39"/>
  <c r="D88" i="39"/>
  <c r="C88" i="39"/>
  <c r="E87" i="39"/>
  <c r="D87" i="39"/>
  <c r="C87" i="39"/>
  <c r="E86" i="39"/>
  <c r="D86" i="39"/>
  <c r="C86" i="39"/>
  <c r="E85" i="39"/>
  <c r="D85" i="39"/>
  <c r="C85" i="39"/>
  <c r="E84" i="39"/>
  <c r="D84" i="39"/>
  <c r="C84" i="39"/>
  <c r="E83" i="39"/>
  <c r="D83" i="39"/>
  <c r="C83" i="39"/>
  <c r="E82" i="39"/>
  <c r="D82" i="39"/>
  <c r="C82" i="39"/>
  <c r="E81" i="39"/>
  <c r="D81" i="39"/>
  <c r="C81" i="39"/>
  <c r="E80" i="39"/>
  <c r="D80" i="39"/>
  <c r="C80" i="39"/>
  <c r="E79" i="39"/>
  <c r="D79" i="39"/>
  <c r="C79" i="39"/>
  <c r="E78" i="39"/>
  <c r="D78" i="39"/>
  <c r="C78" i="39"/>
  <c r="E77" i="39"/>
  <c r="D77" i="39"/>
  <c r="C77" i="39"/>
  <c r="E76" i="39"/>
  <c r="D76" i="39"/>
  <c r="C76" i="39"/>
  <c r="E75" i="39"/>
  <c r="D75" i="39"/>
  <c r="C75" i="39"/>
  <c r="E74" i="39"/>
  <c r="D74" i="39"/>
  <c r="C74" i="39"/>
  <c r="E73" i="39"/>
  <c r="D73" i="39"/>
  <c r="C73" i="39"/>
  <c r="E72" i="39"/>
  <c r="D72" i="39"/>
  <c r="C72" i="39"/>
  <c r="E71" i="39"/>
  <c r="D71" i="39"/>
  <c r="C71" i="39"/>
  <c r="E70" i="39"/>
  <c r="D70" i="39"/>
  <c r="C70" i="39"/>
  <c r="E69" i="39"/>
  <c r="D69" i="39"/>
  <c r="C69" i="39"/>
  <c r="E68" i="39"/>
  <c r="D68" i="39"/>
  <c r="C68" i="39"/>
  <c r="E67" i="39"/>
  <c r="D67" i="39"/>
  <c r="C67" i="39"/>
  <c r="E66" i="39"/>
  <c r="D66" i="39"/>
  <c r="C66" i="39"/>
  <c r="E65" i="39"/>
  <c r="D65" i="39"/>
  <c r="C65" i="39"/>
  <c r="E64" i="39"/>
  <c r="D64" i="39"/>
  <c r="C64" i="39"/>
  <c r="E63" i="39"/>
  <c r="D63" i="39"/>
  <c r="C63" i="39"/>
  <c r="E62" i="39"/>
  <c r="D62" i="39"/>
  <c r="C62" i="39"/>
  <c r="E61" i="39"/>
  <c r="D61" i="39"/>
  <c r="C61" i="39"/>
  <c r="E60" i="39"/>
  <c r="D60" i="39"/>
  <c r="C60" i="39"/>
  <c r="E59" i="39"/>
  <c r="D59" i="39"/>
  <c r="C59" i="39"/>
  <c r="E58" i="39"/>
  <c r="D58" i="39"/>
  <c r="C58" i="39"/>
  <c r="E57" i="39"/>
  <c r="D57" i="39"/>
  <c r="C57" i="39"/>
  <c r="E56" i="39"/>
  <c r="D56" i="39"/>
  <c r="C56" i="39"/>
  <c r="E55" i="39"/>
  <c r="D55" i="39"/>
  <c r="C55" i="39"/>
  <c r="E54" i="39"/>
  <c r="D54" i="39"/>
  <c r="C54" i="39"/>
  <c r="E53" i="39"/>
  <c r="D53" i="39"/>
  <c r="C53" i="39"/>
  <c r="E52" i="39"/>
  <c r="D52" i="39"/>
  <c r="C52" i="39"/>
  <c r="E51" i="39"/>
  <c r="D51" i="39"/>
  <c r="C51" i="39"/>
  <c r="E50" i="39"/>
  <c r="D50" i="39"/>
  <c r="C50" i="39"/>
  <c r="E49" i="39"/>
  <c r="D49" i="39"/>
  <c r="C49" i="39"/>
  <c r="E48" i="39"/>
  <c r="D48" i="39"/>
  <c r="C48" i="39"/>
  <c r="E47" i="39"/>
  <c r="D47" i="39"/>
  <c r="C47" i="39"/>
  <c r="E46" i="39"/>
  <c r="D46" i="39"/>
  <c r="C46" i="39"/>
  <c r="E45" i="39"/>
  <c r="D45" i="39"/>
  <c r="C45" i="39"/>
  <c r="E44" i="39"/>
  <c r="D44" i="39"/>
  <c r="C44" i="39"/>
  <c r="E43" i="39"/>
  <c r="D43" i="39"/>
  <c r="C43" i="39"/>
  <c r="E42" i="39"/>
  <c r="D42" i="39"/>
  <c r="C42" i="39"/>
  <c r="E41" i="39"/>
  <c r="D41" i="39"/>
  <c r="C41" i="39"/>
  <c r="E40" i="39"/>
  <c r="D40" i="39"/>
  <c r="C40" i="39"/>
  <c r="E39" i="39"/>
  <c r="D39" i="39"/>
  <c r="C39" i="39"/>
  <c r="E38" i="39"/>
  <c r="D38" i="39"/>
  <c r="C38" i="39"/>
  <c r="E37" i="39"/>
  <c r="D37" i="39"/>
  <c r="C37" i="39"/>
  <c r="E36" i="39"/>
  <c r="D36" i="39"/>
  <c r="C36" i="39"/>
  <c r="E35" i="39"/>
  <c r="D35" i="39"/>
  <c r="C35" i="39"/>
  <c r="E34" i="39"/>
  <c r="D34" i="39"/>
  <c r="C34" i="39"/>
  <c r="E33" i="39"/>
  <c r="D33" i="39"/>
  <c r="C33" i="39"/>
  <c r="E32" i="39"/>
  <c r="D32" i="39"/>
  <c r="C32" i="39"/>
  <c r="E31" i="39"/>
  <c r="D31" i="39"/>
  <c r="C31" i="39"/>
  <c r="E30" i="39"/>
  <c r="D30" i="39"/>
  <c r="C30" i="39"/>
  <c r="E29" i="39"/>
  <c r="D29" i="39"/>
  <c r="C29" i="39"/>
  <c r="E28" i="39"/>
  <c r="D28" i="39"/>
  <c r="C28" i="39"/>
  <c r="E27" i="39"/>
  <c r="D27" i="39"/>
  <c r="C27" i="39"/>
  <c r="E26" i="39"/>
  <c r="D26" i="39"/>
  <c r="C26" i="39"/>
  <c r="E25" i="39"/>
  <c r="D25" i="39"/>
  <c r="C25" i="39"/>
  <c r="E24" i="39"/>
  <c r="D24" i="39"/>
  <c r="C24" i="39"/>
  <c r="E23" i="39"/>
  <c r="D23" i="39"/>
  <c r="C23" i="39"/>
  <c r="E22" i="39"/>
  <c r="D22" i="39"/>
  <c r="C22" i="39"/>
  <c r="C11" i="39"/>
  <c r="E116" i="38"/>
  <c r="D116" i="38"/>
  <c r="C116" i="38"/>
  <c r="E115" i="38"/>
  <c r="D115" i="38"/>
  <c r="C115" i="38"/>
  <c r="E114" i="38"/>
  <c r="D114" i="38"/>
  <c r="C114" i="38"/>
  <c r="E113" i="38"/>
  <c r="D113" i="38"/>
  <c r="C113" i="38"/>
  <c r="E112" i="38"/>
  <c r="D112" i="38"/>
  <c r="C112" i="38"/>
  <c r="E111" i="38"/>
  <c r="D111" i="38"/>
  <c r="C111" i="38"/>
  <c r="E110" i="38"/>
  <c r="D110" i="38"/>
  <c r="C110" i="38"/>
  <c r="E109" i="38"/>
  <c r="D109" i="38"/>
  <c r="C109" i="38"/>
  <c r="E108" i="38"/>
  <c r="D108" i="38"/>
  <c r="C108" i="38"/>
  <c r="E107" i="38"/>
  <c r="D107" i="38"/>
  <c r="C107" i="38"/>
  <c r="E106" i="38"/>
  <c r="D106" i="38"/>
  <c r="C106" i="38"/>
  <c r="E105" i="38"/>
  <c r="D105" i="38"/>
  <c r="C105" i="38"/>
  <c r="E104" i="38"/>
  <c r="D104" i="38"/>
  <c r="C104" i="38"/>
  <c r="E103" i="38"/>
  <c r="D103" i="38"/>
  <c r="C103" i="38"/>
  <c r="E102" i="38"/>
  <c r="D102" i="38"/>
  <c r="C102" i="38"/>
  <c r="E101" i="38"/>
  <c r="D101" i="38"/>
  <c r="C101" i="38"/>
  <c r="E100" i="38"/>
  <c r="D100" i="38"/>
  <c r="C100" i="38"/>
  <c r="E99" i="38"/>
  <c r="D99" i="38"/>
  <c r="C99" i="38"/>
  <c r="E98" i="38"/>
  <c r="D98" i="38"/>
  <c r="C98" i="38"/>
  <c r="E97" i="38"/>
  <c r="D97" i="38"/>
  <c r="C97" i="38"/>
  <c r="E96" i="38"/>
  <c r="D96" i="38"/>
  <c r="C96" i="38"/>
  <c r="E95" i="38"/>
  <c r="D95" i="38"/>
  <c r="C95" i="38"/>
  <c r="E94" i="38"/>
  <c r="D94" i="38"/>
  <c r="C94" i="38"/>
  <c r="E93" i="38"/>
  <c r="D93" i="38"/>
  <c r="C93" i="38"/>
  <c r="E92" i="38"/>
  <c r="D92" i="38"/>
  <c r="C92" i="38"/>
  <c r="E91" i="38"/>
  <c r="D91" i="38"/>
  <c r="C91" i="38"/>
  <c r="E90" i="38"/>
  <c r="D90" i="38"/>
  <c r="C90" i="38"/>
  <c r="E89" i="38"/>
  <c r="D89" i="38"/>
  <c r="C89" i="38"/>
  <c r="E88" i="38"/>
  <c r="D88" i="38"/>
  <c r="C88" i="38"/>
  <c r="E87" i="38"/>
  <c r="D87" i="38"/>
  <c r="C87" i="38"/>
  <c r="E86" i="38"/>
  <c r="D86" i="38"/>
  <c r="C86" i="38"/>
  <c r="E85" i="38"/>
  <c r="D85" i="38"/>
  <c r="C85" i="38"/>
  <c r="E84" i="38"/>
  <c r="D84" i="38"/>
  <c r="C84" i="38"/>
  <c r="E83" i="38"/>
  <c r="D83" i="38"/>
  <c r="C83" i="38"/>
  <c r="E82" i="38"/>
  <c r="D82" i="38"/>
  <c r="C82" i="38"/>
  <c r="E81" i="38"/>
  <c r="D81" i="38"/>
  <c r="C81" i="38"/>
  <c r="E80" i="38"/>
  <c r="D80" i="38"/>
  <c r="C80" i="38"/>
  <c r="E79" i="38"/>
  <c r="D79" i="38"/>
  <c r="C79" i="38"/>
  <c r="E78" i="38"/>
  <c r="D78" i="38"/>
  <c r="C78" i="38"/>
  <c r="E77" i="38"/>
  <c r="D77" i="38"/>
  <c r="C77" i="38"/>
  <c r="E76" i="38"/>
  <c r="D76" i="38"/>
  <c r="C76" i="38"/>
  <c r="E75" i="38"/>
  <c r="D75" i="38"/>
  <c r="C75" i="38"/>
  <c r="E74" i="38"/>
  <c r="D74" i="38"/>
  <c r="C74" i="38"/>
  <c r="E73" i="38"/>
  <c r="D73" i="38"/>
  <c r="C73" i="38"/>
  <c r="E72" i="38"/>
  <c r="D72" i="38"/>
  <c r="C72" i="38"/>
  <c r="E71" i="38"/>
  <c r="D71" i="38"/>
  <c r="C71" i="38"/>
  <c r="E70" i="38"/>
  <c r="D70" i="38"/>
  <c r="C70" i="38"/>
  <c r="E69" i="38"/>
  <c r="D69" i="38"/>
  <c r="C69" i="38"/>
  <c r="E68" i="38"/>
  <c r="D68" i="38"/>
  <c r="C68" i="38"/>
  <c r="E67" i="38"/>
  <c r="D67" i="38"/>
  <c r="C67" i="38"/>
  <c r="E66" i="38"/>
  <c r="D66" i="38"/>
  <c r="C66" i="38"/>
  <c r="E65" i="38"/>
  <c r="D65" i="38"/>
  <c r="C65" i="38"/>
  <c r="E64" i="38"/>
  <c r="D64" i="38"/>
  <c r="C64" i="38"/>
  <c r="E63" i="38"/>
  <c r="D63" i="38"/>
  <c r="C63" i="38"/>
  <c r="E62" i="38"/>
  <c r="D62" i="38"/>
  <c r="C62" i="38"/>
  <c r="E61" i="38"/>
  <c r="D61" i="38"/>
  <c r="C61" i="38"/>
  <c r="E60" i="38"/>
  <c r="D60" i="38"/>
  <c r="C60" i="38"/>
  <c r="E59" i="38"/>
  <c r="D59" i="38"/>
  <c r="C59" i="38"/>
  <c r="E58" i="38"/>
  <c r="D58" i="38"/>
  <c r="C58" i="38"/>
  <c r="E57" i="38"/>
  <c r="D57" i="38"/>
  <c r="C57" i="38"/>
  <c r="E56" i="38"/>
  <c r="D56" i="38"/>
  <c r="C56" i="38"/>
  <c r="E55" i="38"/>
  <c r="D55" i="38"/>
  <c r="C55" i="38"/>
  <c r="E54" i="38"/>
  <c r="D54" i="38"/>
  <c r="C54" i="38"/>
  <c r="E53" i="38"/>
  <c r="D53" i="38"/>
  <c r="C53" i="38"/>
  <c r="E52" i="38"/>
  <c r="D52" i="38"/>
  <c r="C52" i="38"/>
  <c r="E51" i="38"/>
  <c r="D51" i="38"/>
  <c r="C51" i="38"/>
  <c r="E50" i="38"/>
  <c r="D50" i="38"/>
  <c r="C50" i="38"/>
  <c r="E49" i="38"/>
  <c r="D49" i="38"/>
  <c r="C49" i="38"/>
  <c r="E48" i="38"/>
  <c r="D48" i="38"/>
  <c r="C48" i="38"/>
  <c r="E47" i="38"/>
  <c r="D47" i="38"/>
  <c r="C47" i="38"/>
  <c r="E46" i="38"/>
  <c r="D46" i="38"/>
  <c r="C46" i="38"/>
  <c r="E45" i="38"/>
  <c r="D45" i="38"/>
  <c r="C45" i="38"/>
  <c r="E44" i="38"/>
  <c r="D44" i="38"/>
  <c r="C44" i="38"/>
  <c r="E43" i="38"/>
  <c r="D43" i="38"/>
  <c r="C43" i="38"/>
  <c r="E42" i="38"/>
  <c r="D42" i="38"/>
  <c r="C42" i="38"/>
  <c r="E41" i="38"/>
  <c r="D41" i="38"/>
  <c r="C41" i="38"/>
  <c r="E40" i="38"/>
  <c r="D40" i="38"/>
  <c r="C40" i="38"/>
  <c r="E39" i="38"/>
  <c r="D39" i="38"/>
  <c r="C39" i="38"/>
  <c r="E38" i="38"/>
  <c r="D38" i="38"/>
  <c r="C38" i="38"/>
  <c r="E37" i="38"/>
  <c r="D37" i="38"/>
  <c r="C37" i="38"/>
  <c r="E36" i="38"/>
  <c r="D36" i="38"/>
  <c r="C36" i="38"/>
  <c r="E35" i="38"/>
  <c r="D35" i="38"/>
  <c r="C35" i="38"/>
  <c r="E34" i="38"/>
  <c r="D34" i="38"/>
  <c r="C34" i="38"/>
  <c r="E33" i="38"/>
  <c r="D33" i="38"/>
  <c r="C33" i="38"/>
  <c r="E32" i="38"/>
  <c r="D32" i="38"/>
  <c r="C32" i="38"/>
  <c r="E31" i="38"/>
  <c r="D31" i="38"/>
  <c r="C31" i="38"/>
  <c r="E30" i="38"/>
  <c r="D30" i="38"/>
  <c r="C30" i="38"/>
  <c r="E29" i="38"/>
  <c r="D29" i="38"/>
  <c r="C29" i="38"/>
  <c r="E28" i="38"/>
  <c r="D28" i="38"/>
  <c r="C28" i="38"/>
  <c r="E27" i="38"/>
  <c r="D27" i="38"/>
  <c r="C27" i="38"/>
  <c r="E26" i="38"/>
  <c r="D26" i="38"/>
  <c r="C26" i="38"/>
  <c r="E25" i="38"/>
  <c r="D25" i="38"/>
  <c r="C25" i="38"/>
  <c r="E24" i="38"/>
  <c r="D24" i="38"/>
  <c r="C24" i="38"/>
  <c r="E23" i="38"/>
  <c r="D23" i="38"/>
  <c r="C23" i="38"/>
  <c r="E22" i="38"/>
  <c r="D22" i="38"/>
  <c r="C22" i="38"/>
  <c r="C11" i="38"/>
  <c r="E116" i="37"/>
  <c r="D116" i="37"/>
  <c r="C116" i="37"/>
  <c r="E115" i="37"/>
  <c r="D115" i="37"/>
  <c r="C115" i="37"/>
  <c r="E114" i="37"/>
  <c r="D114" i="37"/>
  <c r="C114" i="37"/>
  <c r="E113" i="37"/>
  <c r="D113" i="37"/>
  <c r="C113" i="37"/>
  <c r="E112" i="37"/>
  <c r="D112" i="37"/>
  <c r="C112" i="37"/>
  <c r="E111" i="37"/>
  <c r="D111" i="37"/>
  <c r="C111" i="37"/>
  <c r="E110" i="37"/>
  <c r="D110" i="37"/>
  <c r="C110" i="37"/>
  <c r="E109" i="37"/>
  <c r="D109" i="37"/>
  <c r="C109" i="37"/>
  <c r="E108" i="37"/>
  <c r="D108" i="37"/>
  <c r="C108" i="37"/>
  <c r="E107" i="37"/>
  <c r="D107" i="37"/>
  <c r="C107" i="37"/>
  <c r="E106" i="37"/>
  <c r="D106" i="37"/>
  <c r="C106" i="37"/>
  <c r="E105" i="37"/>
  <c r="D105" i="37"/>
  <c r="C105" i="37"/>
  <c r="E104" i="37"/>
  <c r="D104" i="37"/>
  <c r="C104" i="37"/>
  <c r="E103" i="37"/>
  <c r="D103" i="37"/>
  <c r="C103" i="37"/>
  <c r="E102" i="37"/>
  <c r="D102" i="37"/>
  <c r="C102" i="37"/>
  <c r="E101" i="37"/>
  <c r="D101" i="37"/>
  <c r="C101" i="37"/>
  <c r="E100" i="37"/>
  <c r="D100" i="37"/>
  <c r="C100" i="37"/>
  <c r="E99" i="37"/>
  <c r="D99" i="37"/>
  <c r="C99" i="37"/>
  <c r="E98" i="37"/>
  <c r="D98" i="37"/>
  <c r="C98" i="37"/>
  <c r="E97" i="37"/>
  <c r="D97" i="37"/>
  <c r="C97" i="37"/>
  <c r="E96" i="37"/>
  <c r="D96" i="37"/>
  <c r="C96" i="37"/>
  <c r="E95" i="37"/>
  <c r="D95" i="37"/>
  <c r="C95" i="37"/>
  <c r="E94" i="37"/>
  <c r="D94" i="37"/>
  <c r="C94" i="37"/>
  <c r="E93" i="37"/>
  <c r="D93" i="37"/>
  <c r="C93" i="37"/>
  <c r="E92" i="37"/>
  <c r="D92" i="37"/>
  <c r="C92" i="37"/>
  <c r="E91" i="37"/>
  <c r="D91" i="37"/>
  <c r="C91" i="37"/>
  <c r="E90" i="37"/>
  <c r="D90" i="37"/>
  <c r="C90" i="37"/>
  <c r="E89" i="37"/>
  <c r="D89" i="37"/>
  <c r="C89" i="37"/>
  <c r="E88" i="37"/>
  <c r="D88" i="37"/>
  <c r="C88" i="37"/>
  <c r="E87" i="37"/>
  <c r="D87" i="37"/>
  <c r="C87" i="37"/>
  <c r="E86" i="37"/>
  <c r="D86" i="37"/>
  <c r="C86" i="37"/>
  <c r="E85" i="37"/>
  <c r="D85" i="37"/>
  <c r="C85" i="37"/>
  <c r="E84" i="37"/>
  <c r="D84" i="37"/>
  <c r="C84" i="37"/>
  <c r="E83" i="37"/>
  <c r="D83" i="37"/>
  <c r="C83" i="37"/>
  <c r="E82" i="37"/>
  <c r="D82" i="37"/>
  <c r="C82" i="37"/>
  <c r="E81" i="37"/>
  <c r="D81" i="37"/>
  <c r="C81" i="37"/>
  <c r="E80" i="37"/>
  <c r="D80" i="37"/>
  <c r="C80" i="37"/>
  <c r="E79" i="37"/>
  <c r="D79" i="37"/>
  <c r="C79" i="37"/>
  <c r="E78" i="37"/>
  <c r="D78" i="37"/>
  <c r="C78" i="37"/>
  <c r="E77" i="37"/>
  <c r="D77" i="37"/>
  <c r="C77" i="37"/>
  <c r="E76" i="37"/>
  <c r="D76" i="37"/>
  <c r="C76" i="37"/>
  <c r="E75" i="37"/>
  <c r="D75" i="37"/>
  <c r="C75" i="37"/>
  <c r="E74" i="37"/>
  <c r="D74" i="37"/>
  <c r="C74" i="37"/>
  <c r="E73" i="37"/>
  <c r="D73" i="37"/>
  <c r="C73" i="37"/>
  <c r="E72" i="37"/>
  <c r="D72" i="37"/>
  <c r="C72" i="37"/>
  <c r="E71" i="37"/>
  <c r="D71" i="37"/>
  <c r="C71" i="37"/>
  <c r="E70" i="37"/>
  <c r="D70" i="37"/>
  <c r="C70" i="37"/>
  <c r="E69" i="37"/>
  <c r="D69" i="37"/>
  <c r="C69" i="37"/>
  <c r="E68" i="37"/>
  <c r="D68" i="37"/>
  <c r="C68" i="37"/>
  <c r="E67" i="37"/>
  <c r="D67" i="37"/>
  <c r="C67" i="37"/>
  <c r="E66" i="37"/>
  <c r="D66" i="37"/>
  <c r="C66" i="37"/>
  <c r="E65" i="37"/>
  <c r="D65" i="37"/>
  <c r="C65" i="37"/>
  <c r="E64" i="37"/>
  <c r="D64" i="37"/>
  <c r="C64" i="37"/>
  <c r="E63" i="37"/>
  <c r="D63" i="37"/>
  <c r="C63" i="37"/>
  <c r="E62" i="37"/>
  <c r="D62" i="37"/>
  <c r="C62" i="37"/>
  <c r="E61" i="37"/>
  <c r="D61" i="37"/>
  <c r="C61" i="37"/>
  <c r="E60" i="37"/>
  <c r="D60" i="37"/>
  <c r="C60" i="37"/>
  <c r="E59" i="37"/>
  <c r="D59" i="37"/>
  <c r="C59" i="37"/>
  <c r="E58" i="37"/>
  <c r="D58" i="37"/>
  <c r="C58" i="37"/>
  <c r="E57" i="37"/>
  <c r="D57" i="37"/>
  <c r="C57" i="37"/>
  <c r="E56" i="37"/>
  <c r="D56" i="37"/>
  <c r="C56" i="37"/>
  <c r="E55" i="37"/>
  <c r="D55" i="37"/>
  <c r="C55" i="37"/>
  <c r="E54" i="37"/>
  <c r="D54" i="37"/>
  <c r="C54" i="37"/>
  <c r="E53" i="37"/>
  <c r="D53" i="37"/>
  <c r="C53" i="37"/>
  <c r="E52" i="37"/>
  <c r="D52" i="37"/>
  <c r="C52" i="37"/>
  <c r="E51" i="37"/>
  <c r="D51" i="37"/>
  <c r="C51" i="37"/>
  <c r="E50" i="37"/>
  <c r="D50" i="37"/>
  <c r="C50" i="37"/>
  <c r="E49" i="37"/>
  <c r="D49" i="37"/>
  <c r="C49" i="37"/>
  <c r="E48" i="37"/>
  <c r="D48" i="37"/>
  <c r="C48" i="37"/>
  <c r="E47" i="37"/>
  <c r="D47" i="37"/>
  <c r="C47" i="37"/>
  <c r="E46" i="37"/>
  <c r="D46" i="37"/>
  <c r="C46" i="37"/>
  <c r="E45" i="37"/>
  <c r="D45" i="37"/>
  <c r="C45" i="37"/>
  <c r="E44" i="37"/>
  <c r="D44" i="37"/>
  <c r="C44" i="37"/>
  <c r="E43" i="37"/>
  <c r="D43" i="37"/>
  <c r="C43" i="37"/>
  <c r="E42" i="37"/>
  <c r="D42" i="37"/>
  <c r="C42" i="37"/>
  <c r="E41" i="37"/>
  <c r="D41" i="37"/>
  <c r="C41" i="37"/>
  <c r="E40" i="37"/>
  <c r="D40" i="37"/>
  <c r="C40" i="37"/>
  <c r="E39" i="37"/>
  <c r="D39" i="37"/>
  <c r="C39" i="37"/>
  <c r="E38" i="37"/>
  <c r="D38" i="37"/>
  <c r="C38" i="37"/>
  <c r="E37" i="37"/>
  <c r="D37" i="37"/>
  <c r="C37" i="37"/>
  <c r="E36" i="37"/>
  <c r="D36" i="37"/>
  <c r="C36" i="37"/>
  <c r="E35" i="37"/>
  <c r="D35" i="37"/>
  <c r="C35" i="37"/>
  <c r="E34" i="37"/>
  <c r="D34" i="37"/>
  <c r="C34" i="37"/>
  <c r="E33" i="37"/>
  <c r="D33" i="37"/>
  <c r="C33" i="37"/>
  <c r="E32" i="37"/>
  <c r="D32" i="37"/>
  <c r="C32" i="37"/>
  <c r="E31" i="37"/>
  <c r="D31" i="37"/>
  <c r="C31" i="37"/>
  <c r="E30" i="37"/>
  <c r="D30" i="37"/>
  <c r="C30" i="37"/>
  <c r="E29" i="37"/>
  <c r="D29" i="37"/>
  <c r="C29" i="37"/>
  <c r="E28" i="37"/>
  <c r="D28" i="37"/>
  <c r="C28" i="37"/>
  <c r="E27" i="37"/>
  <c r="D27" i="37"/>
  <c r="C27" i="37"/>
  <c r="E26" i="37"/>
  <c r="D26" i="37"/>
  <c r="C26" i="37"/>
  <c r="E25" i="37"/>
  <c r="D25" i="37"/>
  <c r="C25" i="37"/>
  <c r="E24" i="37"/>
  <c r="D24" i="37"/>
  <c r="C24" i="37"/>
  <c r="E23" i="37"/>
  <c r="D23" i="37"/>
  <c r="C23" i="37"/>
  <c r="E22" i="37"/>
  <c r="D22" i="37"/>
  <c r="C22" i="37"/>
  <c r="C11" i="37"/>
  <c r="E116" i="36"/>
  <c r="D116" i="36"/>
  <c r="C116" i="36"/>
  <c r="E115" i="36"/>
  <c r="D115" i="36"/>
  <c r="C115" i="36"/>
  <c r="E114" i="36"/>
  <c r="D114" i="36"/>
  <c r="C114" i="36"/>
  <c r="E113" i="36"/>
  <c r="D113" i="36"/>
  <c r="C113" i="36"/>
  <c r="E112" i="36"/>
  <c r="D112" i="36"/>
  <c r="C112" i="36"/>
  <c r="E111" i="36"/>
  <c r="D111" i="36"/>
  <c r="C111" i="36"/>
  <c r="E110" i="36"/>
  <c r="D110" i="36"/>
  <c r="C110" i="36"/>
  <c r="E109" i="36"/>
  <c r="D109" i="36"/>
  <c r="C109" i="36"/>
  <c r="E108" i="36"/>
  <c r="D108" i="36"/>
  <c r="C108" i="36"/>
  <c r="E107" i="36"/>
  <c r="D107" i="36"/>
  <c r="C107" i="36"/>
  <c r="E106" i="36"/>
  <c r="D106" i="36"/>
  <c r="C106" i="36"/>
  <c r="E105" i="36"/>
  <c r="D105" i="36"/>
  <c r="C105" i="36"/>
  <c r="E104" i="36"/>
  <c r="D104" i="36"/>
  <c r="C104" i="36"/>
  <c r="E103" i="36"/>
  <c r="D103" i="36"/>
  <c r="C103" i="36"/>
  <c r="E102" i="36"/>
  <c r="D102" i="36"/>
  <c r="C102" i="36"/>
  <c r="E101" i="36"/>
  <c r="D101" i="36"/>
  <c r="C101" i="36"/>
  <c r="E100" i="36"/>
  <c r="D100" i="36"/>
  <c r="C100" i="36"/>
  <c r="E99" i="36"/>
  <c r="D99" i="36"/>
  <c r="C99" i="36"/>
  <c r="E98" i="36"/>
  <c r="D98" i="36"/>
  <c r="C98" i="36"/>
  <c r="E97" i="36"/>
  <c r="D97" i="36"/>
  <c r="C97" i="36"/>
  <c r="E96" i="36"/>
  <c r="D96" i="36"/>
  <c r="C96" i="36"/>
  <c r="E95" i="36"/>
  <c r="D95" i="36"/>
  <c r="C95" i="36"/>
  <c r="E94" i="36"/>
  <c r="D94" i="36"/>
  <c r="C94" i="36"/>
  <c r="E93" i="36"/>
  <c r="D93" i="36"/>
  <c r="C93" i="36"/>
  <c r="E92" i="36"/>
  <c r="D92" i="36"/>
  <c r="C92" i="36"/>
  <c r="E91" i="36"/>
  <c r="D91" i="36"/>
  <c r="C91" i="36"/>
  <c r="E90" i="36"/>
  <c r="D90" i="36"/>
  <c r="C90" i="36"/>
  <c r="E89" i="36"/>
  <c r="D89" i="36"/>
  <c r="C89" i="36"/>
  <c r="E88" i="36"/>
  <c r="D88" i="36"/>
  <c r="C88" i="36"/>
  <c r="E87" i="36"/>
  <c r="D87" i="36"/>
  <c r="C87" i="36"/>
  <c r="E86" i="36"/>
  <c r="D86" i="36"/>
  <c r="C86" i="36"/>
  <c r="E85" i="36"/>
  <c r="D85" i="36"/>
  <c r="C85" i="36"/>
  <c r="E84" i="36"/>
  <c r="D84" i="36"/>
  <c r="C84" i="36"/>
  <c r="E83" i="36"/>
  <c r="D83" i="36"/>
  <c r="C83" i="36"/>
  <c r="E82" i="36"/>
  <c r="D82" i="36"/>
  <c r="C82" i="36"/>
  <c r="E81" i="36"/>
  <c r="D81" i="36"/>
  <c r="C81" i="36"/>
  <c r="E80" i="36"/>
  <c r="D80" i="36"/>
  <c r="C80" i="36"/>
  <c r="E79" i="36"/>
  <c r="D79" i="36"/>
  <c r="C79" i="36"/>
  <c r="E78" i="36"/>
  <c r="D78" i="36"/>
  <c r="C78" i="36"/>
  <c r="E77" i="36"/>
  <c r="D77" i="36"/>
  <c r="C77" i="36"/>
  <c r="E76" i="36"/>
  <c r="D76" i="36"/>
  <c r="C76" i="36"/>
  <c r="E75" i="36"/>
  <c r="D75" i="36"/>
  <c r="C75" i="36"/>
  <c r="E74" i="36"/>
  <c r="D74" i="36"/>
  <c r="C74" i="36"/>
  <c r="E73" i="36"/>
  <c r="D73" i="36"/>
  <c r="C73" i="36"/>
  <c r="E72" i="36"/>
  <c r="D72" i="36"/>
  <c r="C72" i="36"/>
  <c r="E71" i="36"/>
  <c r="D71" i="36"/>
  <c r="C71" i="36"/>
  <c r="E70" i="36"/>
  <c r="D70" i="36"/>
  <c r="C70" i="36"/>
  <c r="E69" i="36"/>
  <c r="D69" i="36"/>
  <c r="C69" i="36"/>
  <c r="E68" i="36"/>
  <c r="D68" i="36"/>
  <c r="C68" i="36"/>
  <c r="E67" i="36"/>
  <c r="D67" i="36"/>
  <c r="C67" i="36"/>
  <c r="E66" i="36"/>
  <c r="D66" i="36"/>
  <c r="C66" i="36"/>
  <c r="E65" i="36"/>
  <c r="D65" i="36"/>
  <c r="C65" i="36"/>
  <c r="E64" i="36"/>
  <c r="D64" i="36"/>
  <c r="C64" i="36"/>
  <c r="E63" i="36"/>
  <c r="D63" i="36"/>
  <c r="C63" i="36"/>
  <c r="E62" i="36"/>
  <c r="D62" i="36"/>
  <c r="C62" i="36"/>
  <c r="E61" i="36"/>
  <c r="D61" i="36"/>
  <c r="C61" i="36"/>
  <c r="E60" i="36"/>
  <c r="D60" i="36"/>
  <c r="C60" i="36"/>
  <c r="E59" i="36"/>
  <c r="D59" i="36"/>
  <c r="C59" i="36"/>
  <c r="E58" i="36"/>
  <c r="D58" i="36"/>
  <c r="C58" i="36"/>
  <c r="E57" i="36"/>
  <c r="D57" i="36"/>
  <c r="C57" i="36"/>
  <c r="E56" i="36"/>
  <c r="D56" i="36"/>
  <c r="C56" i="36"/>
  <c r="E55" i="36"/>
  <c r="D55" i="36"/>
  <c r="C55" i="36"/>
  <c r="E54" i="36"/>
  <c r="D54" i="36"/>
  <c r="C54" i="36"/>
  <c r="E53" i="36"/>
  <c r="D53" i="36"/>
  <c r="C53" i="36"/>
  <c r="E52" i="36"/>
  <c r="D52" i="36"/>
  <c r="C52" i="36"/>
  <c r="E51" i="36"/>
  <c r="D51" i="36"/>
  <c r="C51" i="36"/>
  <c r="E50" i="36"/>
  <c r="D50" i="36"/>
  <c r="C50" i="36"/>
  <c r="E49" i="36"/>
  <c r="D49" i="36"/>
  <c r="C49" i="36"/>
  <c r="E48" i="36"/>
  <c r="D48" i="36"/>
  <c r="C48" i="36"/>
  <c r="E47" i="36"/>
  <c r="D47" i="36"/>
  <c r="C47" i="36"/>
  <c r="E46" i="36"/>
  <c r="D46" i="36"/>
  <c r="C46" i="36"/>
  <c r="E45" i="36"/>
  <c r="D45" i="36"/>
  <c r="C45" i="36"/>
  <c r="E44" i="36"/>
  <c r="D44" i="36"/>
  <c r="C44" i="36"/>
  <c r="E43" i="36"/>
  <c r="D43" i="36"/>
  <c r="C43" i="36"/>
  <c r="E42" i="36"/>
  <c r="D42" i="36"/>
  <c r="C42" i="36"/>
  <c r="E41" i="36"/>
  <c r="D41" i="36"/>
  <c r="C41" i="36"/>
  <c r="E40" i="36"/>
  <c r="D40" i="36"/>
  <c r="C40" i="36"/>
  <c r="E39" i="36"/>
  <c r="D39" i="36"/>
  <c r="C39" i="36"/>
  <c r="E38" i="36"/>
  <c r="D38" i="36"/>
  <c r="C38" i="36"/>
  <c r="E37" i="36"/>
  <c r="D37" i="36"/>
  <c r="C37" i="36"/>
  <c r="E36" i="36"/>
  <c r="D36" i="36"/>
  <c r="C36" i="36"/>
  <c r="E35" i="36"/>
  <c r="D35" i="36"/>
  <c r="C35" i="36"/>
  <c r="E34" i="36"/>
  <c r="D34" i="36"/>
  <c r="C34" i="36"/>
  <c r="E33" i="36"/>
  <c r="D33" i="36"/>
  <c r="C33" i="36"/>
  <c r="E32" i="36"/>
  <c r="D32" i="36"/>
  <c r="C32" i="36"/>
  <c r="E31" i="36"/>
  <c r="D31" i="36"/>
  <c r="C31" i="36"/>
  <c r="E30" i="36"/>
  <c r="D30" i="36"/>
  <c r="C30" i="36"/>
  <c r="E29" i="36"/>
  <c r="D29" i="36"/>
  <c r="C29" i="36"/>
  <c r="E28" i="36"/>
  <c r="D28" i="36"/>
  <c r="C28" i="36"/>
  <c r="E27" i="36"/>
  <c r="D27" i="36"/>
  <c r="C27" i="36"/>
  <c r="E26" i="36"/>
  <c r="D26" i="36"/>
  <c r="C26" i="36"/>
  <c r="E25" i="36"/>
  <c r="D25" i="36"/>
  <c r="C25" i="36"/>
  <c r="E24" i="36"/>
  <c r="D24" i="36"/>
  <c r="C24" i="36"/>
  <c r="E23" i="36"/>
  <c r="D23" i="36"/>
  <c r="C23" i="36"/>
  <c r="E22" i="36"/>
  <c r="D22" i="36"/>
  <c r="C22" i="36"/>
  <c r="C11" i="36"/>
  <c r="E116" i="35"/>
  <c r="D116" i="35"/>
  <c r="C116" i="35"/>
  <c r="E115" i="35"/>
  <c r="D115" i="35"/>
  <c r="C115" i="35"/>
  <c r="E114" i="35"/>
  <c r="D114" i="35"/>
  <c r="C114" i="35"/>
  <c r="E113" i="35"/>
  <c r="D113" i="35"/>
  <c r="C113" i="35"/>
  <c r="E112" i="35"/>
  <c r="D112" i="35"/>
  <c r="C112" i="35"/>
  <c r="E111" i="35"/>
  <c r="D111" i="35"/>
  <c r="C111" i="35"/>
  <c r="E110" i="35"/>
  <c r="D110" i="35"/>
  <c r="C110" i="35"/>
  <c r="E109" i="35"/>
  <c r="D109" i="35"/>
  <c r="C109" i="35"/>
  <c r="E108" i="35"/>
  <c r="D108" i="35"/>
  <c r="C108" i="35"/>
  <c r="E107" i="35"/>
  <c r="D107" i="35"/>
  <c r="C107" i="35"/>
  <c r="E106" i="35"/>
  <c r="D106" i="35"/>
  <c r="C106" i="35"/>
  <c r="E105" i="35"/>
  <c r="D105" i="35"/>
  <c r="C105" i="35"/>
  <c r="E104" i="35"/>
  <c r="D104" i="35"/>
  <c r="C104" i="35"/>
  <c r="E103" i="35"/>
  <c r="D103" i="35"/>
  <c r="C103" i="35"/>
  <c r="E102" i="35"/>
  <c r="D102" i="35"/>
  <c r="C102" i="35"/>
  <c r="E101" i="35"/>
  <c r="D101" i="35"/>
  <c r="C101" i="35"/>
  <c r="E100" i="35"/>
  <c r="D100" i="35"/>
  <c r="C100" i="35"/>
  <c r="E99" i="35"/>
  <c r="D99" i="35"/>
  <c r="C99" i="35"/>
  <c r="E98" i="35"/>
  <c r="D98" i="35"/>
  <c r="C98" i="35"/>
  <c r="E97" i="35"/>
  <c r="D97" i="35"/>
  <c r="C97" i="35"/>
  <c r="E96" i="35"/>
  <c r="D96" i="35"/>
  <c r="C96" i="35"/>
  <c r="E95" i="35"/>
  <c r="D95" i="35"/>
  <c r="C95" i="35"/>
  <c r="E94" i="35"/>
  <c r="D94" i="35"/>
  <c r="C94" i="35"/>
  <c r="E93" i="35"/>
  <c r="D93" i="35"/>
  <c r="C93" i="35"/>
  <c r="E92" i="35"/>
  <c r="D92" i="35"/>
  <c r="C92" i="35"/>
  <c r="E91" i="35"/>
  <c r="D91" i="35"/>
  <c r="C91" i="35"/>
  <c r="E90" i="35"/>
  <c r="D90" i="35"/>
  <c r="C90" i="35"/>
  <c r="E89" i="35"/>
  <c r="D89" i="35"/>
  <c r="C89" i="35"/>
  <c r="E88" i="35"/>
  <c r="D88" i="35"/>
  <c r="C88" i="35"/>
  <c r="E87" i="35"/>
  <c r="D87" i="35"/>
  <c r="C87" i="35"/>
  <c r="E86" i="35"/>
  <c r="D86" i="35"/>
  <c r="C86" i="35"/>
  <c r="E85" i="35"/>
  <c r="D85" i="35"/>
  <c r="C85" i="35"/>
  <c r="E84" i="35"/>
  <c r="D84" i="35"/>
  <c r="C84" i="35"/>
  <c r="E83" i="35"/>
  <c r="D83" i="35"/>
  <c r="C83" i="35"/>
  <c r="E82" i="35"/>
  <c r="D82" i="35"/>
  <c r="C82" i="35"/>
  <c r="E81" i="35"/>
  <c r="D81" i="35"/>
  <c r="C81" i="35"/>
  <c r="E80" i="35"/>
  <c r="D80" i="35"/>
  <c r="C80" i="35"/>
  <c r="E79" i="35"/>
  <c r="D79" i="35"/>
  <c r="C79" i="35"/>
  <c r="E78" i="35"/>
  <c r="D78" i="35"/>
  <c r="C78" i="35"/>
  <c r="E77" i="35"/>
  <c r="D77" i="35"/>
  <c r="C77" i="35"/>
  <c r="E76" i="35"/>
  <c r="D76" i="35"/>
  <c r="C76" i="35"/>
  <c r="E75" i="35"/>
  <c r="D75" i="35"/>
  <c r="C75" i="35"/>
  <c r="E74" i="35"/>
  <c r="D74" i="35"/>
  <c r="C74" i="35"/>
  <c r="E73" i="35"/>
  <c r="D73" i="35"/>
  <c r="C73" i="35"/>
  <c r="E72" i="35"/>
  <c r="D72" i="35"/>
  <c r="C72" i="35"/>
  <c r="E71" i="35"/>
  <c r="D71" i="35"/>
  <c r="C71" i="35"/>
  <c r="E70" i="35"/>
  <c r="D70" i="35"/>
  <c r="C70" i="35"/>
  <c r="E69" i="35"/>
  <c r="D69" i="35"/>
  <c r="C69" i="35"/>
  <c r="E68" i="35"/>
  <c r="D68" i="35"/>
  <c r="C68" i="35"/>
  <c r="E67" i="35"/>
  <c r="D67" i="35"/>
  <c r="C67" i="35"/>
  <c r="E66" i="35"/>
  <c r="D66" i="35"/>
  <c r="C66" i="35"/>
  <c r="E65" i="35"/>
  <c r="D65" i="35"/>
  <c r="C65" i="35"/>
  <c r="E64" i="35"/>
  <c r="D64" i="35"/>
  <c r="C64" i="35"/>
  <c r="E63" i="35"/>
  <c r="D63" i="35"/>
  <c r="C63" i="35"/>
  <c r="E62" i="35"/>
  <c r="D62" i="35"/>
  <c r="C62" i="35"/>
  <c r="E61" i="35"/>
  <c r="D61" i="35"/>
  <c r="C61" i="35"/>
  <c r="E60" i="35"/>
  <c r="D60" i="35"/>
  <c r="C60" i="35"/>
  <c r="E59" i="35"/>
  <c r="D59" i="35"/>
  <c r="C59" i="35"/>
  <c r="E58" i="35"/>
  <c r="D58" i="35"/>
  <c r="C58" i="35"/>
  <c r="E57" i="35"/>
  <c r="D57" i="35"/>
  <c r="C57" i="35"/>
  <c r="E56" i="35"/>
  <c r="D56" i="35"/>
  <c r="C56" i="35"/>
  <c r="E55" i="35"/>
  <c r="D55" i="35"/>
  <c r="C55" i="35"/>
  <c r="E54" i="35"/>
  <c r="D54" i="35"/>
  <c r="C54" i="35"/>
  <c r="E53" i="35"/>
  <c r="D53" i="35"/>
  <c r="C53" i="35"/>
  <c r="E52" i="35"/>
  <c r="D52" i="35"/>
  <c r="C52" i="35"/>
  <c r="E51" i="35"/>
  <c r="D51" i="35"/>
  <c r="C51" i="35"/>
  <c r="E50" i="35"/>
  <c r="D50" i="35"/>
  <c r="C50" i="35"/>
  <c r="E49" i="35"/>
  <c r="D49" i="35"/>
  <c r="C49" i="35"/>
  <c r="E48" i="35"/>
  <c r="D48" i="35"/>
  <c r="C48" i="35"/>
  <c r="E47" i="35"/>
  <c r="D47" i="35"/>
  <c r="C47" i="35"/>
  <c r="E46" i="35"/>
  <c r="D46" i="35"/>
  <c r="C46" i="35"/>
  <c r="E45" i="35"/>
  <c r="D45" i="35"/>
  <c r="C45" i="35"/>
  <c r="E44" i="35"/>
  <c r="D44" i="35"/>
  <c r="C44" i="35"/>
  <c r="E43" i="35"/>
  <c r="D43" i="35"/>
  <c r="C43" i="35"/>
  <c r="E42" i="35"/>
  <c r="D42" i="35"/>
  <c r="C42" i="35"/>
  <c r="E41" i="35"/>
  <c r="D41" i="35"/>
  <c r="C41" i="35"/>
  <c r="E40" i="35"/>
  <c r="D40" i="35"/>
  <c r="C40" i="35"/>
  <c r="E39" i="35"/>
  <c r="D39" i="35"/>
  <c r="C39" i="35"/>
  <c r="E38" i="35"/>
  <c r="D38" i="35"/>
  <c r="C38" i="35"/>
  <c r="E37" i="35"/>
  <c r="D37" i="35"/>
  <c r="C37" i="35"/>
  <c r="E36" i="35"/>
  <c r="D36" i="35"/>
  <c r="C36" i="35"/>
  <c r="E35" i="35"/>
  <c r="D35" i="35"/>
  <c r="C35" i="35"/>
  <c r="E34" i="35"/>
  <c r="D34" i="35"/>
  <c r="C34" i="35"/>
  <c r="E33" i="35"/>
  <c r="D33" i="35"/>
  <c r="C33" i="35"/>
  <c r="E32" i="35"/>
  <c r="D32" i="35"/>
  <c r="C32" i="35"/>
  <c r="E31" i="35"/>
  <c r="D31" i="35"/>
  <c r="C31" i="35"/>
  <c r="E30" i="35"/>
  <c r="D30" i="35"/>
  <c r="C30" i="35"/>
  <c r="E29" i="35"/>
  <c r="D29" i="35"/>
  <c r="C29" i="35"/>
  <c r="E28" i="35"/>
  <c r="D28" i="35"/>
  <c r="C28" i="35"/>
  <c r="E27" i="35"/>
  <c r="D27" i="35"/>
  <c r="C27" i="35"/>
  <c r="E26" i="35"/>
  <c r="D26" i="35"/>
  <c r="C26" i="35"/>
  <c r="E25" i="35"/>
  <c r="D25" i="35"/>
  <c r="C25" i="35"/>
  <c r="E24" i="35"/>
  <c r="D24" i="35"/>
  <c r="C24" i="35"/>
  <c r="E23" i="35"/>
  <c r="D23" i="35"/>
  <c r="C23" i="35"/>
  <c r="E22" i="35"/>
  <c r="D22" i="35"/>
  <c r="C22" i="35"/>
  <c r="C11" i="35"/>
  <c r="E116" i="34"/>
  <c r="D116" i="34"/>
  <c r="C116" i="34"/>
  <c r="E115" i="34"/>
  <c r="D115" i="34"/>
  <c r="C115" i="34"/>
  <c r="E114" i="34"/>
  <c r="D114" i="34"/>
  <c r="C114" i="34"/>
  <c r="E113" i="34"/>
  <c r="D113" i="34"/>
  <c r="C113" i="34"/>
  <c r="E112" i="34"/>
  <c r="D112" i="34"/>
  <c r="C112" i="34"/>
  <c r="E111" i="34"/>
  <c r="D111" i="34"/>
  <c r="C111" i="34"/>
  <c r="E110" i="34"/>
  <c r="D110" i="34"/>
  <c r="C110" i="34"/>
  <c r="E109" i="34"/>
  <c r="D109" i="34"/>
  <c r="C109" i="34"/>
  <c r="E108" i="34"/>
  <c r="D108" i="34"/>
  <c r="C108" i="34"/>
  <c r="E107" i="34"/>
  <c r="D107" i="34"/>
  <c r="C107" i="34"/>
  <c r="E106" i="34"/>
  <c r="D106" i="34"/>
  <c r="C106" i="34"/>
  <c r="E105" i="34"/>
  <c r="D105" i="34"/>
  <c r="C105" i="34"/>
  <c r="E104" i="34"/>
  <c r="D104" i="34"/>
  <c r="C104" i="34"/>
  <c r="E103" i="34"/>
  <c r="D103" i="34"/>
  <c r="C103" i="34"/>
  <c r="E102" i="34"/>
  <c r="D102" i="34"/>
  <c r="C102" i="34"/>
  <c r="E101" i="34"/>
  <c r="D101" i="34"/>
  <c r="C101" i="34"/>
  <c r="E100" i="34"/>
  <c r="D100" i="34"/>
  <c r="C100" i="34"/>
  <c r="E99" i="34"/>
  <c r="D99" i="34"/>
  <c r="C99" i="34"/>
  <c r="E98" i="34"/>
  <c r="D98" i="34"/>
  <c r="C98" i="34"/>
  <c r="E97" i="34"/>
  <c r="D97" i="34"/>
  <c r="C97" i="34"/>
  <c r="E96" i="34"/>
  <c r="D96" i="34"/>
  <c r="C96" i="34"/>
  <c r="E95" i="34"/>
  <c r="D95" i="34"/>
  <c r="C95" i="34"/>
  <c r="E94" i="34"/>
  <c r="D94" i="34"/>
  <c r="C94" i="34"/>
  <c r="E93" i="34"/>
  <c r="D93" i="34"/>
  <c r="C93" i="34"/>
  <c r="E92" i="34"/>
  <c r="D92" i="34"/>
  <c r="C92" i="34"/>
  <c r="E91" i="34"/>
  <c r="D91" i="34"/>
  <c r="C91" i="34"/>
  <c r="E90" i="34"/>
  <c r="D90" i="34"/>
  <c r="C90" i="34"/>
  <c r="E89" i="34"/>
  <c r="D89" i="34"/>
  <c r="C89" i="34"/>
  <c r="E88" i="34"/>
  <c r="D88" i="34"/>
  <c r="C88" i="34"/>
  <c r="E87" i="34"/>
  <c r="D87" i="34"/>
  <c r="C87" i="34"/>
  <c r="E86" i="34"/>
  <c r="D86" i="34"/>
  <c r="C86" i="34"/>
  <c r="E85" i="34"/>
  <c r="D85" i="34"/>
  <c r="C85" i="34"/>
  <c r="E84" i="34"/>
  <c r="D84" i="34"/>
  <c r="C84" i="34"/>
  <c r="E83" i="34"/>
  <c r="D83" i="34"/>
  <c r="C83" i="34"/>
  <c r="E82" i="34"/>
  <c r="D82" i="34"/>
  <c r="C82" i="34"/>
  <c r="E81" i="34"/>
  <c r="D81" i="34"/>
  <c r="C81" i="34"/>
  <c r="E80" i="34"/>
  <c r="D80" i="34"/>
  <c r="C80" i="34"/>
  <c r="E79" i="34"/>
  <c r="D79" i="34"/>
  <c r="C79" i="34"/>
  <c r="E78" i="34"/>
  <c r="D78" i="34"/>
  <c r="C78" i="34"/>
  <c r="E77" i="34"/>
  <c r="D77" i="34"/>
  <c r="C77" i="34"/>
  <c r="E76" i="34"/>
  <c r="D76" i="34"/>
  <c r="C76" i="34"/>
  <c r="E75" i="34"/>
  <c r="D75" i="34"/>
  <c r="C75" i="34"/>
  <c r="E74" i="34"/>
  <c r="D74" i="34"/>
  <c r="C74" i="34"/>
  <c r="E73" i="34"/>
  <c r="D73" i="34"/>
  <c r="C73" i="34"/>
  <c r="E72" i="34"/>
  <c r="D72" i="34"/>
  <c r="C72" i="34"/>
  <c r="E71" i="34"/>
  <c r="D71" i="34"/>
  <c r="C71" i="34"/>
  <c r="E70" i="34"/>
  <c r="D70" i="34"/>
  <c r="C70" i="34"/>
  <c r="E69" i="34"/>
  <c r="D69" i="34"/>
  <c r="C69" i="34"/>
  <c r="E68" i="34"/>
  <c r="D68" i="34"/>
  <c r="C68" i="34"/>
  <c r="E67" i="34"/>
  <c r="D67" i="34"/>
  <c r="C67" i="34"/>
  <c r="E66" i="34"/>
  <c r="D66" i="34"/>
  <c r="C66" i="34"/>
  <c r="E65" i="34"/>
  <c r="D65" i="34"/>
  <c r="C65" i="34"/>
  <c r="E64" i="34"/>
  <c r="D64" i="34"/>
  <c r="C64" i="34"/>
  <c r="E63" i="34"/>
  <c r="D63" i="34"/>
  <c r="C63" i="34"/>
  <c r="E62" i="34"/>
  <c r="D62" i="34"/>
  <c r="C62" i="34"/>
  <c r="E61" i="34"/>
  <c r="D61" i="34"/>
  <c r="C61" i="34"/>
  <c r="E60" i="34"/>
  <c r="D60" i="34"/>
  <c r="C60" i="34"/>
  <c r="E59" i="34"/>
  <c r="D59" i="34"/>
  <c r="C59" i="34"/>
  <c r="E58" i="34"/>
  <c r="D58" i="34"/>
  <c r="C58" i="34"/>
  <c r="E57" i="34"/>
  <c r="D57" i="34"/>
  <c r="C57" i="34"/>
  <c r="E56" i="34"/>
  <c r="D56" i="34"/>
  <c r="C56" i="34"/>
  <c r="E55" i="34"/>
  <c r="D55" i="34"/>
  <c r="C55" i="34"/>
  <c r="E54" i="34"/>
  <c r="D54" i="34"/>
  <c r="C54" i="34"/>
  <c r="E53" i="34"/>
  <c r="D53" i="34"/>
  <c r="C53" i="34"/>
  <c r="E52" i="34"/>
  <c r="D52" i="34"/>
  <c r="C52" i="34"/>
  <c r="E51" i="34"/>
  <c r="D51" i="34"/>
  <c r="C51" i="34"/>
  <c r="E50" i="34"/>
  <c r="D50" i="34"/>
  <c r="C50" i="34"/>
  <c r="E49" i="34"/>
  <c r="D49" i="34"/>
  <c r="C49" i="34"/>
  <c r="E48" i="34"/>
  <c r="D48" i="34"/>
  <c r="C48" i="34"/>
  <c r="E47" i="34"/>
  <c r="D47" i="34"/>
  <c r="C47" i="34"/>
  <c r="E46" i="34"/>
  <c r="D46" i="34"/>
  <c r="C46" i="34"/>
  <c r="E45" i="34"/>
  <c r="D45" i="34"/>
  <c r="C45" i="34"/>
  <c r="E44" i="34"/>
  <c r="D44" i="34"/>
  <c r="C44" i="34"/>
  <c r="E43" i="34"/>
  <c r="D43" i="34"/>
  <c r="C43" i="34"/>
  <c r="E42" i="34"/>
  <c r="D42" i="34"/>
  <c r="C42" i="34"/>
  <c r="E41" i="34"/>
  <c r="D41" i="34"/>
  <c r="C41" i="34"/>
  <c r="E40" i="34"/>
  <c r="D40" i="34"/>
  <c r="C40" i="34"/>
  <c r="E39" i="34"/>
  <c r="D39" i="34"/>
  <c r="C39" i="34"/>
  <c r="E38" i="34"/>
  <c r="D38" i="34"/>
  <c r="C38" i="34"/>
  <c r="E37" i="34"/>
  <c r="D37" i="34"/>
  <c r="C37" i="34"/>
  <c r="E36" i="34"/>
  <c r="D36" i="34"/>
  <c r="C36" i="34"/>
  <c r="E35" i="34"/>
  <c r="D35" i="34"/>
  <c r="C35" i="34"/>
  <c r="E34" i="34"/>
  <c r="D34" i="34"/>
  <c r="C34" i="34"/>
  <c r="E33" i="34"/>
  <c r="D33" i="34"/>
  <c r="C33" i="34"/>
  <c r="E32" i="34"/>
  <c r="D32" i="34"/>
  <c r="C32" i="34"/>
  <c r="E31" i="34"/>
  <c r="D31" i="34"/>
  <c r="C31" i="34"/>
  <c r="E30" i="34"/>
  <c r="D30" i="34"/>
  <c r="C30" i="34"/>
  <c r="E29" i="34"/>
  <c r="D29" i="34"/>
  <c r="C29" i="34"/>
  <c r="E28" i="34"/>
  <c r="D28" i="34"/>
  <c r="C28" i="34"/>
  <c r="E27" i="34"/>
  <c r="D27" i="34"/>
  <c r="C27" i="34"/>
  <c r="E26" i="34"/>
  <c r="D26" i="34"/>
  <c r="C26" i="34"/>
  <c r="E25" i="34"/>
  <c r="D25" i="34"/>
  <c r="C25" i="34"/>
  <c r="E24" i="34"/>
  <c r="D24" i="34"/>
  <c r="C24" i="34"/>
  <c r="E23" i="34"/>
  <c r="D23" i="34"/>
  <c r="C23" i="34"/>
  <c r="E22" i="34"/>
  <c r="D22" i="34"/>
  <c r="C22" i="34"/>
  <c r="C11" i="34"/>
  <c r="E116" i="33"/>
  <c r="D116" i="33"/>
  <c r="C116" i="33"/>
  <c r="E115" i="33"/>
  <c r="D115" i="33"/>
  <c r="C115" i="33"/>
  <c r="E114" i="33"/>
  <c r="D114" i="33"/>
  <c r="C114" i="33"/>
  <c r="E113" i="33"/>
  <c r="D113" i="33"/>
  <c r="C113" i="33"/>
  <c r="E112" i="33"/>
  <c r="D112" i="33"/>
  <c r="C112" i="33"/>
  <c r="E111" i="33"/>
  <c r="D111" i="33"/>
  <c r="C111" i="33"/>
  <c r="E110" i="33"/>
  <c r="D110" i="33"/>
  <c r="C110" i="33"/>
  <c r="E109" i="33"/>
  <c r="D109" i="33"/>
  <c r="C109" i="33"/>
  <c r="E108" i="33"/>
  <c r="D108" i="33"/>
  <c r="C108" i="33"/>
  <c r="E107" i="33"/>
  <c r="D107" i="33"/>
  <c r="C107" i="33"/>
  <c r="E106" i="33"/>
  <c r="D106" i="33"/>
  <c r="C106" i="33"/>
  <c r="E105" i="33"/>
  <c r="D105" i="33"/>
  <c r="C105" i="33"/>
  <c r="E104" i="33"/>
  <c r="D104" i="33"/>
  <c r="C104" i="33"/>
  <c r="E103" i="33"/>
  <c r="D103" i="33"/>
  <c r="C103" i="33"/>
  <c r="E102" i="33"/>
  <c r="D102" i="33"/>
  <c r="C102" i="33"/>
  <c r="E101" i="33"/>
  <c r="D101" i="33"/>
  <c r="C101" i="33"/>
  <c r="E100" i="33"/>
  <c r="D100" i="33"/>
  <c r="C100" i="33"/>
  <c r="E99" i="33"/>
  <c r="D99" i="33"/>
  <c r="C99" i="33"/>
  <c r="E98" i="33"/>
  <c r="D98" i="33"/>
  <c r="C98" i="33"/>
  <c r="E97" i="33"/>
  <c r="D97" i="33"/>
  <c r="C97" i="33"/>
  <c r="E96" i="33"/>
  <c r="D96" i="33"/>
  <c r="C96" i="33"/>
  <c r="E95" i="33"/>
  <c r="D95" i="33"/>
  <c r="C95" i="33"/>
  <c r="E94" i="33"/>
  <c r="D94" i="33"/>
  <c r="C94" i="33"/>
  <c r="E93" i="33"/>
  <c r="D93" i="33"/>
  <c r="C93" i="33"/>
  <c r="E92" i="33"/>
  <c r="D92" i="33"/>
  <c r="C92" i="33"/>
  <c r="E91" i="33"/>
  <c r="D91" i="33"/>
  <c r="C91" i="33"/>
  <c r="E90" i="33"/>
  <c r="D90" i="33"/>
  <c r="C90" i="33"/>
  <c r="E89" i="33"/>
  <c r="D89" i="33"/>
  <c r="C89" i="33"/>
  <c r="E88" i="33"/>
  <c r="D88" i="33"/>
  <c r="C88" i="33"/>
  <c r="E87" i="33"/>
  <c r="D87" i="33"/>
  <c r="C87" i="33"/>
  <c r="E86" i="33"/>
  <c r="D86" i="33"/>
  <c r="C86" i="33"/>
  <c r="E85" i="33"/>
  <c r="D85" i="33"/>
  <c r="C85" i="33"/>
  <c r="E84" i="33"/>
  <c r="D84" i="33"/>
  <c r="C84" i="33"/>
  <c r="E83" i="33"/>
  <c r="D83" i="33"/>
  <c r="C83" i="33"/>
  <c r="E82" i="33"/>
  <c r="D82" i="33"/>
  <c r="C82" i="33"/>
  <c r="E81" i="33"/>
  <c r="D81" i="33"/>
  <c r="C81" i="33"/>
  <c r="E80" i="33"/>
  <c r="D80" i="33"/>
  <c r="C80" i="33"/>
  <c r="E79" i="33"/>
  <c r="D79" i="33"/>
  <c r="C79" i="33"/>
  <c r="E78" i="33"/>
  <c r="D78" i="33"/>
  <c r="C78" i="33"/>
  <c r="E77" i="33"/>
  <c r="D77" i="33"/>
  <c r="C77" i="33"/>
  <c r="E76" i="33"/>
  <c r="D76" i="33"/>
  <c r="C76" i="33"/>
  <c r="E75" i="33"/>
  <c r="D75" i="33"/>
  <c r="C75" i="33"/>
  <c r="E74" i="33"/>
  <c r="D74" i="33"/>
  <c r="C74" i="33"/>
  <c r="E73" i="33"/>
  <c r="D73" i="33"/>
  <c r="C73" i="33"/>
  <c r="E72" i="33"/>
  <c r="D72" i="33"/>
  <c r="C72" i="33"/>
  <c r="E71" i="33"/>
  <c r="D71" i="33"/>
  <c r="C71" i="33"/>
  <c r="E70" i="33"/>
  <c r="D70" i="33"/>
  <c r="C70" i="33"/>
  <c r="E69" i="33"/>
  <c r="D69" i="33"/>
  <c r="C69" i="33"/>
  <c r="E68" i="33"/>
  <c r="D68" i="33"/>
  <c r="C68" i="33"/>
  <c r="E67" i="33"/>
  <c r="D67" i="33"/>
  <c r="C67" i="33"/>
  <c r="E66" i="33"/>
  <c r="D66" i="33"/>
  <c r="C66" i="33"/>
  <c r="E65" i="33"/>
  <c r="D65" i="33"/>
  <c r="C65" i="33"/>
  <c r="E64" i="33"/>
  <c r="D64" i="33"/>
  <c r="C64" i="33"/>
  <c r="E63" i="33"/>
  <c r="D63" i="33"/>
  <c r="C63" i="33"/>
  <c r="E62" i="33"/>
  <c r="D62" i="33"/>
  <c r="C62" i="33"/>
  <c r="E61" i="33"/>
  <c r="D61" i="33"/>
  <c r="C61" i="33"/>
  <c r="E60" i="33"/>
  <c r="D60" i="33"/>
  <c r="C60" i="33"/>
  <c r="E59" i="33"/>
  <c r="D59" i="33"/>
  <c r="C59" i="33"/>
  <c r="E58" i="33"/>
  <c r="D58" i="33"/>
  <c r="C58" i="33"/>
  <c r="E57" i="33"/>
  <c r="D57" i="33"/>
  <c r="C57" i="33"/>
  <c r="E56" i="33"/>
  <c r="D56" i="33"/>
  <c r="C56" i="33"/>
  <c r="E55" i="33"/>
  <c r="D55" i="33"/>
  <c r="C55" i="33"/>
  <c r="E54" i="33"/>
  <c r="D54" i="33"/>
  <c r="C54" i="33"/>
  <c r="E53" i="33"/>
  <c r="D53" i="33"/>
  <c r="C53" i="33"/>
  <c r="E52" i="33"/>
  <c r="D52" i="33"/>
  <c r="C52" i="33"/>
  <c r="E51" i="33"/>
  <c r="D51" i="33"/>
  <c r="C51" i="33"/>
  <c r="E50" i="33"/>
  <c r="D50" i="33"/>
  <c r="C50" i="33"/>
  <c r="E49" i="33"/>
  <c r="D49" i="33"/>
  <c r="C49" i="33"/>
  <c r="E48" i="33"/>
  <c r="D48" i="33"/>
  <c r="C48" i="33"/>
  <c r="E47" i="33"/>
  <c r="D47" i="33"/>
  <c r="C47" i="33"/>
  <c r="E46" i="33"/>
  <c r="D46" i="33"/>
  <c r="C46" i="33"/>
  <c r="E45" i="33"/>
  <c r="D45" i="33"/>
  <c r="C45" i="33"/>
  <c r="E44" i="33"/>
  <c r="D44" i="33"/>
  <c r="C44" i="33"/>
  <c r="E43" i="33"/>
  <c r="D43" i="33"/>
  <c r="C43" i="33"/>
  <c r="E42" i="33"/>
  <c r="D42" i="33"/>
  <c r="C42" i="33"/>
  <c r="E41" i="33"/>
  <c r="D41" i="33"/>
  <c r="C41" i="33"/>
  <c r="E40" i="33"/>
  <c r="D40" i="33"/>
  <c r="C40" i="33"/>
  <c r="E39" i="33"/>
  <c r="D39" i="33"/>
  <c r="C39" i="33"/>
  <c r="E38" i="33"/>
  <c r="D38" i="33"/>
  <c r="C38" i="33"/>
  <c r="E37" i="33"/>
  <c r="D37" i="33"/>
  <c r="C37" i="33"/>
  <c r="E36" i="33"/>
  <c r="D36" i="33"/>
  <c r="C36" i="33"/>
  <c r="E35" i="33"/>
  <c r="D35" i="33"/>
  <c r="C35" i="33"/>
  <c r="E34" i="33"/>
  <c r="D34" i="33"/>
  <c r="C34" i="33"/>
  <c r="E33" i="33"/>
  <c r="D33" i="33"/>
  <c r="C33" i="33"/>
  <c r="E32" i="33"/>
  <c r="D32" i="33"/>
  <c r="C32" i="33"/>
  <c r="E31" i="33"/>
  <c r="D31" i="33"/>
  <c r="C31" i="33"/>
  <c r="E30" i="33"/>
  <c r="D30" i="33"/>
  <c r="C30" i="33"/>
  <c r="E29" i="33"/>
  <c r="D29" i="33"/>
  <c r="C29" i="33"/>
  <c r="E28" i="33"/>
  <c r="D28" i="33"/>
  <c r="C28" i="33"/>
  <c r="E27" i="33"/>
  <c r="D27" i="33"/>
  <c r="C27" i="33"/>
  <c r="E26" i="33"/>
  <c r="D26" i="33"/>
  <c r="C26" i="33"/>
  <c r="E25" i="33"/>
  <c r="D25" i="33"/>
  <c r="C25" i="33"/>
  <c r="E24" i="33"/>
  <c r="D24" i="33"/>
  <c r="C24" i="33"/>
  <c r="E23" i="33"/>
  <c r="D23" i="33"/>
  <c r="C23" i="33"/>
  <c r="E22" i="33"/>
  <c r="D22" i="33"/>
  <c r="C22" i="33"/>
  <c r="C11" i="33"/>
  <c r="E116" i="32"/>
  <c r="D116" i="32"/>
  <c r="C116" i="32"/>
  <c r="E115" i="32"/>
  <c r="D115" i="32"/>
  <c r="C115" i="32"/>
  <c r="E114" i="32"/>
  <c r="D114" i="32"/>
  <c r="C114" i="32"/>
  <c r="E113" i="32"/>
  <c r="D113" i="32"/>
  <c r="C113" i="32"/>
  <c r="E112" i="32"/>
  <c r="D112" i="32"/>
  <c r="C112" i="32"/>
  <c r="E111" i="32"/>
  <c r="D111" i="32"/>
  <c r="C111" i="32"/>
  <c r="E110" i="32"/>
  <c r="D110" i="32"/>
  <c r="C110" i="32"/>
  <c r="E109" i="32"/>
  <c r="D109" i="32"/>
  <c r="C109" i="32"/>
  <c r="E108" i="32"/>
  <c r="D108" i="32"/>
  <c r="C108" i="32"/>
  <c r="E107" i="32"/>
  <c r="D107" i="32"/>
  <c r="C107" i="32"/>
  <c r="E106" i="32"/>
  <c r="D106" i="32"/>
  <c r="C106" i="32"/>
  <c r="E105" i="32"/>
  <c r="D105" i="32"/>
  <c r="C105" i="32"/>
  <c r="E104" i="32"/>
  <c r="D104" i="32"/>
  <c r="C104" i="32"/>
  <c r="E103" i="32"/>
  <c r="D103" i="32"/>
  <c r="C103" i="32"/>
  <c r="E102" i="32"/>
  <c r="D102" i="32"/>
  <c r="C102" i="32"/>
  <c r="E101" i="32"/>
  <c r="D101" i="32"/>
  <c r="C101" i="32"/>
  <c r="E100" i="32"/>
  <c r="D100" i="32"/>
  <c r="C100" i="32"/>
  <c r="E99" i="32"/>
  <c r="D99" i="32"/>
  <c r="C99" i="32"/>
  <c r="E98" i="32"/>
  <c r="D98" i="32"/>
  <c r="C98" i="32"/>
  <c r="E97" i="32"/>
  <c r="D97" i="32"/>
  <c r="C97" i="32"/>
  <c r="E96" i="32"/>
  <c r="D96" i="32"/>
  <c r="C96" i="32"/>
  <c r="E95" i="32"/>
  <c r="D95" i="32"/>
  <c r="C95" i="32"/>
  <c r="E94" i="32"/>
  <c r="D94" i="32"/>
  <c r="C94" i="32"/>
  <c r="E93" i="32"/>
  <c r="D93" i="32"/>
  <c r="C93" i="32"/>
  <c r="E92" i="32"/>
  <c r="D92" i="32"/>
  <c r="C92" i="32"/>
  <c r="E91" i="32"/>
  <c r="D91" i="32"/>
  <c r="C91" i="32"/>
  <c r="E90" i="32"/>
  <c r="D90" i="32"/>
  <c r="C90" i="32"/>
  <c r="E89" i="32"/>
  <c r="D89" i="32"/>
  <c r="C89" i="32"/>
  <c r="E88" i="32"/>
  <c r="D88" i="32"/>
  <c r="C88" i="32"/>
  <c r="E87" i="32"/>
  <c r="D87" i="32"/>
  <c r="C87" i="32"/>
  <c r="E86" i="32"/>
  <c r="D86" i="32"/>
  <c r="C86" i="32"/>
  <c r="E85" i="32"/>
  <c r="D85" i="32"/>
  <c r="C85" i="32"/>
  <c r="E84" i="32"/>
  <c r="D84" i="32"/>
  <c r="C84" i="32"/>
  <c r="E83" i="32"/>
  <c r="D83" i="32"/>
  <c r="C83" i="32"/>
  <c r="E82" i="32"/>
  <c r="D82" i="32"/>
  <c r="C82" i="32"/>
  <c r="E81" i="32"/>
  <c r="D81" i="32"/>
  <c r="C81" i="32"/>
  <c r="E80" i="32"/>
  <c r="D80" i="32"/>
  <c r="C80" i="32"/>
  <c r="E79" i="32"/>
  <c r="D79" i="32"/>
  <c r="C79" i="32"/>
  <c r="E78" i="32"/>
  <c r="D78" i="32"/>
  <c r="C78" i="32"/>
  <c r="E77" i="32"/>
  <c r="D77" i="32"/>
  <c r="C77" i="32"/>
  <c r="E76" i="32"/>
  <c r="D76" i="32"/>
  <c r="C76" i="32"/>
  <c r="E75" i="32"/>
  <c r="D75" i="32"/>
  <c r="C75" i="32"/>
  <c r="E74" i="32"/>
  <c r="D74" i="32"/>
  <c r="C74" i="32"/>
  <c r="E73" i="32"/>
  <c r="D73" i="32"/>
  <c r="C73" i="32"/>
  <c r="E72" i="32"/>
  <c r="D72" i="32"/>
  <c r="C72" i="32"/>
  <c r="E71" i="32"/>
  <c r="D71" i="32"/>
  <c r="C71" i="32"/>
  <c r="E70" i="32"/>
  <c r="D70" i="32"/>
  <c r="C70" i="32"/>
  <c r="E69" i="32"/>
  <c r="D69" i="32"/>
  <c r="C69" i="32"/>
  <c r="E68" i="32"/>
  <c r="D68" i="32"/>
  <c r="C68" i="32"/>
  <c r="E67" i="32"/>
  <c r="D67" i="32"/>
  <c r="C67" i="32"/>
  <c r="E66" i="32"/>
  <c r="D66" i="32"/>
  <c r="C66" i="32"/>
  <c r="E65" i="32"/>
  <c r="D65" i="32"/>
  <c r="C65" i="32"/>
  <c r="E64" i="32"/>
  <c r="D64" i="32"/>
  <c r="C64" i="32"/>
  <c r="E63" i="32"/>
  <c r="D63" i="32"/>
  <c r="C63" i="32"/>
  <c r="E62" i="32"/>
  <c r="D62" i="32"/>
  <c r="C62" i="32"/>
  <c r="E61" i="32"/>
  <c r="D61" i="32"/>
  <c r="C61" i="32"/>
  <c r="E60" i="32"/>
  <c r="D60" i="32"/>
  <c r="C60" i="32"/>
  <c r="E59" i="32"/>
  <c r="D59" i="32"/>
  <c r="C59" i="32"/>
  <c r="E58" i="32"/>
  <c r="D58" i="32"/>
  <c r="C58" i="32"/>
  <c r="E57" i="32"/>
  <c r="D57" i="32"/>
  <c r="C57" i="32"/>
  <c r="E56" i="32"/>
  <c r="D56" i="32"/>
  <c r="C56" i="32"/>
  <c r="E55" i="32"/>
  <c r="D55" i="32"/>
  <c r="C55" i="32"/>
  <c r="E54" i="32"/>
  <c r="D54" i="32"/>
  <c r="C54" i="32"/>
  <c r="E53" i="32"/>
  <c r="D53" i="32"/>
  <c r="C53" i="32"/>
  <c r="E52" i="32"/>
  <c r="D52" i="32"/>
  <c r="C52" i="32"/>
  <c r="E51" i="32"/>
  <c r="D51" i="32"/>
  <c r="C51" i="32"/>
  <c r="E50" i="32"/>
  <c r="D50" i="32"/>
  <c r="C50" i="32"/>
  <c r="E49" i="32"/>
  <c r="D49" i="32"/>
  <c r="C49" i="32"/>
  <c r="E48" i="32"/>
  <c r="D48" i="32"/>
  <c r="C48" i="32"/>
  <c r="E47" i="32"/>
  <c r="D47" i="32"/>
  <c r="C47" i="32"/>
  <c r="E46" i="32"/>
  <c r="D46" i="32"/>
  <c r="C46" i="32"/>
  <c r="E45" i="32"/>
  <c r="D45" i="32"/>
  <c r="C45" i="32"/>
  <c r="E44" i="32"/>
  <c r="D44" i="32"/>
  <c r="C44" i="32"/>
  <c r="E43" i="32"/>
  <c r="D43" i="32"/>
  <c r="C43" i="32"/>
  <c r="E42" i="32"/>
  <c r="D42" i="32"/>
  <c r="C42" i="32"/>
  <c r="E41" i="32"/>
  <c r="D41" i="32"/>
  <c r="C41" i="32"/>
  <c r="E40" i="32"/>
  <c r="D40" i="32"/>
  <c r="C40" i="32"/>
  <c r="E39" i="32"/>
  <c r="D39" i="32"/>
  <c r="C39" i="32"/>
  <c r="E38" i="32"/>
  <c r="D38" i="32"/>
  <c r="C38" i="32"/>
  <c r="E37" i="32"/>
  <c r="D37" i="32"/>
  <c r="C37" i="32"/>
  <c r="E36" i="32"/>
  <c r="D36" i="32"/>
  <c r="C36" i="32"/>
  <c r="E35" i="32"/>
  <c r="D35" i="32"/>
  <c r="C35" i="32"/>
  <c r="E34" i="32"/>
  <c r="D34" i="32"/>
  <c r="C34" i="32"/>
  <c r="E33" i="32"/>
  <c r="D33" i="32"/>
  <c r="C33" i="32"/>
  <c r="E32" i="32"/>
  <c r="D32" i="32"/>
  <c r="C32" i="32"/>
  <c r="E31" i="32"/>
  <c r="D31" i="32"/>
  <c r="C31" i="32"/>
  <c r="E30" i="32"/>
  <c r="D30" i="32"/>
  <c r="C30" i="32"/>
  <c r="E29" i="32"/>
  <c r="D29" i="32"/>
  <c r="C29" i="32"/>
  <c r="E28" i="32"/>
  <c r="D28" i="32"/>
  <c r="C28" i="32"/>
  <c r="E27" i="32"/>
  <c r="D27" i="32"/>
  <c r="C27" i="32"/>
  <c r="E26" i="32"/>
  <c r="D26" i="32"/>
  <c r="C26" i="32"/>
  <c r="E25" i="32"/>
  <c r="D25" i="32"/>
  <c r="C25" i="32"/>
  <c r="E24" i="32"/>
  <c r="D24" i="32"/>
  <c r="C24" i="32"/>
  <c r="E23" i="32"/>
  <c r="D23" i="32"/>
  <c r="C23" i="32"/>
  <c r="E22" i="32"/>
  <c r="D22" i="32"/>
  <c r="C22" i="32"/>
  <c r="C11" i="32"/>
  <c r="E116" i="31"/>
  <c r="D116" i="31"/>
  <c r="C116" i="31"/>
  <c r="E115" i="31"/>
  <c r="D115" i="31"/>
  <c r="C115" i="31"/>
  <c r="E114" i="31"/>
  <c r="D114" i="31"/>
  <c r="C114" i="31"/>
  <c r="E113" i="31"/>
  <c r="D113" i="31"/>
  <c r="C113" i="31"/>
  <c r="E112" i="31"/>
  <c r="D112" i="31"/>
  <c r="C112" i="31"/>
  <c r="E111" i="31"/>
  <c r="D111" i="31"/>
  <c r="C111" i="31"/>
  <c r="E110" i="31"/>
  <c r="D110" i="31"/>
  <c r="C110" i="31"/>
  <c r="E109" i="31"/>
  <c r="D109" i="31"/>
  <c r="C109" i="31"/>
  <c r="E108" i="31"/>
  <c r="D108" i="31"/>
  <c r="C108" i="31"/>
  <c r="E107" i="31"/>
  <c r="D107" i="31"/>
  <c r="C107" i="31"/>
  <c r="E106" i="31"/>
  <c r="D106" i="31"/>
  <c r="C106" i="31"/>
  <c r="E105" i="31"/>
  <c r="D105" i="31"/>
  <c r="C105" i="31"/>
  <c r="E104" i="31"/>
  <c r="D104" i="31"/>
  <c r="C104" i="31"/>
  <c r="E103" i="31"/>
  <c r="D103" i="31"/>
  <c r="C103" i="31"/>
  <c r="E102" i="31"/>
  <c r="D102" i="31"/>
  <c r="C102" i="31"/>
  <c r="E101" i="31"/>
  <c r="D101" i="31"/>
  <c r="C101" i="31"/>
  <c r="E100" i="31"/>
  <c r="D100" i="31"/>
  <c r="C100" i="31"/>
  <c r="E99" i="31"/>
  <c r="D99" i="31"/>
  <c r="C99" i="31"/>
  <c r="E98" i="31"/>
  <c r="D98" i="31"/>
  <c r="C98" i="31"/>
  <c r="E97" i="31"/>
  <c r="D97" i="31"/>
  <c r="C97" i="31"/>
  <c r="E96" i="31"/>
  <c r="D96" i="31"/>
  <c r="C96" i="31"/>
  <c r="E95" i="31"/>
  <c r="D95" i="31"/>
  <c r="C95" i="31"/>
  <c r="E94" i="31"/>
  <c r="D94" i="31"/>
  <c r="C94" i="31"/>
  <c r="E93" i="31"/>
  <c r="D93" i="31"/>
  <c r="C93" i="31"/>
  <c r="E92" i="31"/>
  <c r="D92" i="31"/>
  <c r="C92" i="31"/>
  <c r="E91" i="31"/>
  <c r="D91" i="31"/>
  <c r="C91" i="31"/>
  <c r="E90" i="31"/>
  <c r="D90" i="31"/>
  <c r="C90" i="31"/>
  <c r="E89" i="31"/>
  <c r="D89" i="31"/>
  <c r="C89" i="31"/>
  <c r="E88" i="31"/>
  <c r="D88" i="31"/>
  <c r="C88" i="31"/>
  <c r="E87" i="31"/>
  <c r="D87" i="31"/>
  <c r="C87" i="31"/>
  <c r="E86" i="31"/>
  <c r="D86" i="31"/>
  <c r="C86" i="31"/>
  <c r="E85" i="31"/>
  <c r="D85" i="31"/>
  <c r="C85" i="31"/>
  <c r="E84" i="31"/>
  <c r="D84" i="31"/>
  <c r="C84" i="31"/>
  <c r="E83" i="31"/>
  <c r="D83" i="31"/>
  <c r="C83" i="31"/>
  <c r="E82" i="31"/>
  <c r="D82" i="31"/>
  <c r="C82" i="31"/>
  <c r="E81" i="31"/>
  <c r="D81" i="31"/>
  <c r="C81" i="31"/>
  <c r="E80" i="31"/>
  <c r="D80" i="31"/>
  <c r="C80" i="31"/>
  <c r="E79" i="31"/>
  <c r="D79" i="31"/>
  <c r="C79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2" i="31"/>
  <c r="D72" i="31"/>
  <c r="C72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7" i="31"/>
  <c r="D47" i="31"/>
  <c r="C47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C11" i="31"/>
  <c r="E116" i="30"/>
  <c r="D116" i="30"/>
  <c r="C116" i="30"/>
  <c r="E115" i="30"/>
  <c r="D115" i="30"/>
  <c r="C115" i="30"/>
  <c r="E114" i="30"/>
  <c r="D114" i="30"/>
  <c r="C114" i="30"/>
  <c r="E113" i="30"/>
  <c r="D113" i="30"/>
  <c r="C113" i="30"/>
  <c r="E112" i="30"/>
  <c r="D112" i="30"/>
  <c r="C112" i="30"/>
  <c r="E111" i="30"/>
  <c r="D111" i="30"/>
  <c r="C111" i="30"/>
  <c r="E110" i="30"/>
  <c r="D110" i="30"/>
  <c r="C110" i="30"/>
  <c r="E109" i="30"/>
  <c r="D109" i="30"/>
  <c r="C109" i="30"/>
  <c r="E108" i="30"/>
  <c r="D108" i="30"/>
  <c r="C108" i="30"/>
  <c r="E107" i="30"/>
  <c r="D107" i="30"/>
  <c r="C107" i="30"/>
  <c r="E106" i="30"/>
  <c r="D106" i="30"/>
  <c r="C106" i="30"/>
  <c r="E105" i="30"/>
  <c r="D105" i="30"/>
  <c r="C105" i="30"/>
  <c r="E104" i="30"/>
  <c r="D104" i="30"/>
  <c r="C104" i="30"/>
  <c r="E103" i="30"/>
  <c r="D103" i="30"/>
  <c r="C103" i="30"/>
  <c r="E102" i="30"/>
  <c r="D102" i="30"/>
  <c r="C102" i="30"/>
  <c r="E101" i="30"/>
  <c r="D101" i="30"/>
  <c r="C101" i="30"/>
  <c r="E100" i="30"/>
  <c r="D100" i="30"/>
  <c r="C100" i="30"/>
  <c r="E99" i="30"/>
  <c r="D99" i="30"/>
  <c r="C99" i="30"/>
  <c r="E98" i="30"/>
  <c r="D98" i="30"/>
  <c r="C98" i="30"/>
  <c r="E97" i="30"/>
  <c r="D97" i="30"/>
  <c r="C97" i="30"/>
  <c r="E96" i="30"/>
  <c r="D96" i="30"/>
  <c r="C96" i="30"/>
  <c r="E95" i="30"/>
  <c r="D95" i="30"/>
  <c r="C95" i="30"/>
  <c r="E94" i="30"/>
  <c r="D94" i="30"/>
  <c r="C94" i="30"/>
  <c r="E93" i="30"/>
  <c r="D93" i="30"/>
  <c r="C93" i="30"/>
  <c r="E92" i="30"/>
  <c r="D92" i="30"/>
  <c r="C92" i="30"/>
  <c r="E91" i="30"/>
  <c r="D91" i="30"/>
  <c r="C91" i="30"/>
  <c r="E90" i="30"/>
  <c r="D90" i="30"/>
  <c r="C90" i="30"/>
  <c r="E89" i="30"/>
  <c r="D89" i="30"/>
  <c r="C89" i="30"/>
  <c r="E88" i="30"/>
  <c r="D88" i="30"/>
  <c r="C88" i="30"/>
  <c r="E87" i="30"/>
  <c r="D87" i="30"/>
  <c r="C87" i="30"/>
  <c r="E86" i="30"/>
  <c r="D86" i="30"/>
  <c r="C86" i="30"/>
  <c r="E85" i="30"/>
  <c r="D85" i="30"/>
  <c r="C85" i="30"/>
  <c r="E84" i="30"/>
  <c r="D84" i="30"/>
  <c r="C84" i="30"/>
  <c r="E83" i="30"/>
  <c r="D83" i="30"/>
  <c r="C83" i="30"/>
  <c r="E82" i="30"/>
  <c r="D82" i="30"/>
  <c r="C82" i="30"/>
  <c r="E81" i="30"/>
  <c r="D81" i="30"/>
  <c r="C81" i="30"/>
  <c r="E80" i="30"/>
  <c r="D80" i="30"/>
  <c r="C80" i="30"/>
  <c r="E79" i="30"/>
  <c r="D79" i="30"/>
  <c r="C79" i="30"/>
  <c r="E78" i="30"/>
  <c r="D78" i="30"/>
  <c r="C78" i="30"/>
  <c r="E77" i="30"/>
  <c r="D77" i="30"/>
  <c r="C77" i="30"/>
  <c r="E76" i="30"/>
  <c r="D76" i="30"/>
  <c r="C76" i="30"/>
  <c r="E75" i="30"/>
  <c r="D75" i="30"/>
  <c r="C75" i="30"/>
  <c r="E74" i="30"/>
  <c r="D74" i="30"/>
  <c r="C74" i="30"/>
  <c r="E73" i="30"/>
  <c r="D73" i="30"/>
  <c r="C73" i="30"/>
  <c r="E72" i="30"/>
  <c r="D72" i="30"/>
  <c r="C72" i="30"/>
  <c r="E71" i="30"/>
  <c r="D71" i="30"/>
  <c r="C71" i="30"/>
  <c r="E70" i="30"/>
  <c r="D70" i="30"/>
  <c r="C70" i="30"/>
  <c r="E69" i="30"/>
  <c r="D69" i="30"/>
  <c r="C69" i="30"/>
  <c r="E68" i="30"/>
  <c r="D68" i="30"/>
  <c r="C68" i="30"/>
  <c r="E67" i="30"/>
  <c r="D67" i="30"/>
  <c r="C67" i="30"/>
  <c r="E66" i="30"/>
  <c r="D66" i="30"/>
  <c r="C66" i="30"/>
  <c r="E65" i="30"/>
  <c r="D65" i="30"/>
  <c r="C65" i="30"/>
  <c r="E64" i="30"/>
  <c r="D64" i="30"/>
  <c r="C64" i="30"/>
  <c r="E63" i="30"/>
  <c r="D63" i="30"/>
  <c r="C63" i="30"/>
  <c r="E62" i="30"/>
  <c r="D62" i="30"/>
  <c r="C62" i="30"/>
  <c r="E61" i="30"/>
  <c r="D61" i="30"/>
  <c r="C61" i="30"/>
  <c r="E60" i="30"/>
  <c r="D60" i="30"/>
  <c r="C60" i="30"/>
  <c r="E59" i="30"/>
  <c r="D59" i="30"/>
  <c r="C59" i="30"/>
  <c r="E58" i="30"/>
  <c r="D58" i="30"/>
  <c r="C58" i="30"/>
  <c r="E57" i="30"/>
  <c r="D57" i="30"/>
  <c r="C57" i="30"/>
  <c r="E56" i="30"/>
  <c r="D56" i="30"/>
  <c r="C56" i="30"/>
  <c r="E55" i="30"/>
  <c r="D55" i="30"/>
  <c r="C55" i="30"/>
  <c r="E54" i="30"/>
  <c r="D54" i="30"/>
  <c r="C54" i="30"/>
  <c r="E53" i="30"/>
  <c r="D53" i="30"/>
  <c r="C53" i="30"/>
  <c r="E52" i="30"/>
  <c r="D52" i="30"/>
  <c r="C52" i="30"/>
  <c r="E51" i="30"/>
  <c r="D51" i="30"/>
  <c r="C51" i="30"/>
  <c r="E50" i="30"/>
  <c r="D50" i="30"/>
  <c r="C50" i="30"/>
  <c r="E49" i="30"/>
  <c r="D49" i="30"/>
  <c r="C49" i="30"/>
  <c r="E48" i="30"/>
  <c r="D48" i="30"/>
  <c r="C48" i="30"/>
  <c r="E47" i="30"/>
  <c r="D47" i="30"/>
  <c r="C47" i="30"/>
  <c r="E46" i="30"/>
  <c r="D46" i="30"/>
  <c r="C46" i="30"/>
  <c r="E45" i="30"/>
  <c r="D45" i="30"/>
  <c r="C45" i="30"/>
  <c r="E44" i="30"/>
  <c r="D44" i="30"/>
  <c r="C44" i="30"/>
  <c r="E43" i="30"/>
  <c r="D43" i="30"/>
  <c r="C43" i="30"/>
  <c r="E42" i="30"/>
  <c r="D42" i="30"/>
  <c r="C42" i="30"/>
  <c r="E41" i="30"/>
  <c r="D41" i="30"/>
  <c r="C41" i="30"/>
  <c r="E40" i="30"/>
  <c r="D40" i="30"/>
  <c r="C40" i="30"/>
  <c r="E39" i="30"/>
  <c r="D39" i="30"/>
  <c r="C39" i="30"/>
  <c r="E38" i="30"/>
  <c r="D38" i="30"/>
  <c r="C38" i="30"/>
  <c r="E37" i="30"/>
  <c r="D37" i="30"/>
  <c r="C37" i="30"/>
  <c r="E36" i="30"/>
  <c r="D36" i="30"/>
  <c r="C36" i="30"/>
  <c r="E35" i="30"/>
  <c r="D35" i="30"/>
  <c r="C35" i="30"/>
  <c r="E34" i="30"/>
  <c r="D34" i="30"/>
  <c r="C34" i="30"/>
  <c r="E33" i="30"/>
  <c r="D33" i="30"/>
  <c r="C33" i="30"/>
  <c r="E32" i="30"/>
  <c r="D32" i="30"/>
  <c r="C32" i="30"/>
  <c r="E31" i="30"/>
  <c r="D31" i="30"/>
  <c r="C31" i="30"/>
  <c r="E30" i="30"/>
  <c r="D30" i="30"/>
  <c r="C30" i="30"/>
  <c r="E29" i="30"/>
  <c r="D29" i="30"/>
  <c r="C29" i="30"/>
  <c r="E28" i="30"/>
  <c r="D28" i="30"/>
  <c r="C28" i="30"/>
  <c r="E27" i="30"/>
  <c r="D27" i="30"/>
  <c r="C27" i="30"/>
  <c r="E26" i="30"/>
  <c r="D26" i="30"/>
  <c r="C26" i="30"/>
  <c r="E25" i="30"/>
  <c r="D25" i="30"/>
  <c r="C25" i="30"/>
  <c r="E24" i="30"/>
  <c r="D24" i="30"/>
  <c r="C24" i="30"/>
  <c r="E23" i="30"/>
  <c r="D23" i="30"/>
  <c r="C23" i="30"/>
  <c r="E22" i="30"/>
  <c r="D22" i="30"/>
  <c r="C22" i="30"/>
  <c r="C11" i="30"/>
  <c r="E116" i="29"/>
  <c r="D116" i="29"/>
  <c r="C116" i="29"/>
  <c r="E115" i="29"/>
  <c r="D115" i="29"/>
  <c r="C115" i="29"/>
  <c r="E114" i="29"/>
  <c r="D114" i="29"/>
  <c r="C114" i="29"/>
  <c r="E113" i="29"/>
  <c r="D113" i="29"/>
  <c r="C113" i="29"/>
  <c r="E112" i="29"/>
  <c r="D112" i="29"/>
  <c r="C112" i="29"/>
  <c r="E111" i="29"/>
  <c r="D111" i="29"/>
  <c r="C111" i="29"/>
  <c r="E110" i="29"/>
  <c r="D110" i="29"/>
  <c r="C110" i="29"/>
  <c r="E109" i="29"/>
  <c r="D109" i="29"/>
  <c r="C109" i="29"/>
  <c r="E108" i="29"/>
  <c r="D108" i="29"/>
  <c r="C108" i="29"/>
  <c r="E107" i="29"/>
  <c r="D107" i="29"/>
  <c r="C107" i="29"/>
  <c r="E106" i="29"/>
  <c r="D106" i="29"/>
  <c r="C106" i="29"/>
  <c r="E105" i="29"/>
  <c r="D105" i="29"/>
  <c r="C105" i="29"/>
  <c r="E104" i="29"/>
  <c r="D104" i="29"/>
  <c r="C104" i="29"/>
  <c r="E103" i="29"/>
  <c r="D103" i="29"/>
  <c r="C103" i="29"/>
  <c r="E102" i="29"/>
  <c r="D102" i="29"/>
  <c r="C102" i="29"/>
  <c r="E101" i="29"/>
  <c r="D101" i="29"/>
  <c r="C101" i="29"/>
  <c r="E100" i="29"/>
  <c r="D100" i="29"/>
  <c r="C100" i="29"/>
  <c r="E99" i="29"/>
  <c r="D99" i="29"/>
  <c r="C99" i="29"/>
  <c r="E98" i="29"/>
  <c r="D98" i="29"/>
  <c r="C98" i="29"/>
  <c r="E97" i="29"/>
  <c r="D97" i="29"/>
  <c r="C97" i="29"/>
  <c r="E96" i="29"/>
  <c r="D96" i="29"/>
  <c r="C96" i="29"/>
  <c r="E95" i="29"/>
  <c r="D95" i="29"/>
  <c r="C95" i="29"/>
  <c r="E94" i="29"/>
  <c r="D94" i="29"/>
  <c r="C94" i="29"/>
  <c r="E93" i="29"/>
  <c r="D93" i="29"/>
  <c r="C93" i="29"/>
  <c r="E92" i="29"/>
  <c r="D92" i="29"/>
  <c r="C92" i="29"/>
  <c r="E91" i="29"/>
  <c r="D91" i="29"/>
  <c r="C91" i="29"/>
  <c r="E90" i="29"/>
  <c r="D90" i="29"/>
  <c r="C90" i="29"/>
  <c r="E89" i="29"/>
  <c r="D89" i="29"/>
  <c r="C89" i="29"/>
  <c r="E88" i="29"/>
  <c r="D88" i="29"/>
  <c r="C88" i="29"/>
  <c r="E87" i="29"/>
  <c r="D87" i="29"/>
  <c r="C87" i="29"/>
  <c r="E86" i="29"/>
  <c r="D86" i="29"/>
  <c r="C86" i="29"/>
  <c r="E85" i="29"/>
  <c r="D85" i="29"/>
  <c r="C85" i="29"/>
  <c r="E84" i="29"/>
  <c r="D84" i="29"/>
  <c r="C84" i="29"/>
  <c r="E83" i="29"/>
  <c r="D83" i="29"/>
  <c r="C83" i="29"/>
  <c r="E82" i="29"/>
  <c r="D82" i="29"/>
  <c r="C82" i="29"/>
  <c r="E81" i="29"/>
  <c r="D81" i="29"/>
  <c r="C81" i="29"/>
  <c r="E80" i="29"/>
  <c r="D80" i="29"/>
  <c r="C80" i="29"/>
  <c r="E79" i="29"/>
  <c r="D79" i="29"/>
  <c r="C79" i="29"/>
  <c r="E78" i="29"/>
  <c r="D78" i="29"/>
  <c r="C78" i="29"/>
  <c r="E77" i="29"/>
  <c r="D77" i="29"/>
  <c r="C77" i="29"/>
  <c r="E76" i="29"/>
  <c r="D76" i="29"/>
  <c r="C76" i="29"/>
  <c r="E75" i="29"/>
  <c r="D75" i="29"/>
  <c r="C75" i="29"/>
  <c r="E74" i="29"/>
  <c r="D74" i="29"/>
  <c r="C74" i="29"/>
  <c r="E73" i="29"/>
  <c r="D73" i="29"/>
  <c r="C73" i="29"/>
  <c r="E72" i="29"/>
  <c r="D72" i="29"/>
  <c r="C72" i="29"/>
  <c r="E71" i="29"/>
  <c r="D71" i="29"/>
  <c r="C71" i="29"/>
  <c r="E70" i="29"/>
  <c r="D70" i="29"/>
  <c r="C70" i="29"/>
  <c r="E69" i="29"/>
  <c r="D69" i="29"/>
  <c r="C69" i="29"/>
  <c r="E68" i="29"/>
  <c r="D68" i="29"/>
  <c r="C68" i="29"/>
  <c r="E67" i="29"/>
  <c r="D67" i="29"/>
  <c r="C67" i="29"/>
  <c r="E66" i="29"/>
  <c r="D66" i="29"/>
  <c r="C66" i="29"/>
  <c r="E65" i="29"/>
  <c r="D65" i="29"/>
  <c r="C65" i="29"/>
  <c r="E64" i="29"/>
  <c r="D64" i="29"/>
  <c r="C64" i="29"/>
  <c r="E63" i="29"/>
  <c r="D63" i="29"/>
  <c r="C63" i="29"/>
  <c r="E62" i="29"/>
  <c r="D62" i="29"/>
  <c r="C62" i="29"/>
  <c r="E61" i="29"/>
  <c r="D61" i="29"/>
  <c r="C61" i="29"/>
  <c r="E60" i="29"/>
  <c r="D60" i="29"/>
  <c r="C60" i="29"/>
  <c r="E59" i="29"/>
  <c r="D59" i="29"/>
  <c r="C59" i="29"/>
  <c r="E58" i="29"/>
  <c r="D58" i="29"/>
  <c r="C58" i="29"/>
  <c r="E57" i="29"/>
  <c r="D57" i="29"/>
  <c r="C57" i="29"/>
  <c r="E56" i="29"/>
  <c r="D56" i="29"/>
  <c r="C56" i="29"/>
  <c r="E55" i="29"/>
  <c r="D55" i="29"/>
  <c r="C55" i="29"/>
  <c r="E54" i="29"/>
  <c r="D54" i="29"/>
  <c r="C54" i="29"/>
  <c r="E53" i="29"/>
  <c r="D53" i="29"/>
  <c r="C53" i="29"/>
  <c r="E52" i="29"/>
  <c r="D52" i="29"/>
  <c r="C52" i="29"/>
  <c r="E51" i="29"/>
  <c r="D51" i="29"/>
  <c r="C51" i="29"/>
  <c r="E50" i="29"/>
  <c r="D50" i="29"/>
  <c r="C50" i="29"/>
  <c r="E49" i="29"/>
  <c r="D49" i="29"/>
  <c r="C49" i="29"/>
  <c r="E48" i="29"/>
  <c r="D48" i="29"/>
  <c r="C48" i="29"/>
  <c r="E47" i="29"/>
  <c r="D47" i="29"/>
  <c r="C47" i="29"/>
  <c r="E46" i="29"/>
  <c r="D46" i="29"/>
  <c r="C46" i="29"/>
  <c r="E45" i="29"/>
  <c r="D45" i="29"/>
  <c r="C45" i="29"/>
  <c r="E44" i="29"/>
  <c r="D44" i="29"/>
  <c r="C44" i="29"/>
  <c r="E43" i="29"/>
  <c r="D43" i="29"/>
  <c r="C43" i="29"/>
  <c r="E42" i="29"/>
  <c r="D42" i="29"/>
  <c r="C42" i="29"/>
  <c r="E41" i="29"/>
  <c r="D41" i="29"/>
  <c r="C41" i="29"/>
  <c r="E40" i="29"/>
  <c r="D40" i="29"/>
  <c r="C40" i="29"/>
  <c r="E39" i="29"/>
  <c r="D39" i="29"/>
  <c r="C39" i="29"/>
  <c r="E38" i="29"/>
  <c r="D38" i="29"/>
  <c r="C38" i="29"/>
  <c r="E37" i="29"/>
  <c r="D37" i="29"/>
  <c r="C37" i="29"/>
  <c r="E36" i="29"/>
  <c r="D36" i="29"/>
  <c r="C36" i="29"/>
  <c r="E35" i="29"/>
  <c r="D35" i="29"/>
  <c r="C35" i="29"/>
  <c r="E34" i="29"/>
  <c r="D34" i="29"/>
  <c r="C34" i="29"/>
  <c r="E33" i="29"/>
  <c r="D33" i="29"/>
  <c r="C33" i="29"/>
  <c r="E32" i="29"/>
  <c r="D32" i="29"/>
  <c r="C32" i="29"/>
  <c r="E31" i="29"/>
  <c r="D31" i="29"/>
  <c r="C31" i="29"/>
  <c r="E30" i="29"/>
  <c r="D30" i="29"/>
  <c r="C30" i="29"/>
  <c r="E29" i="29"/>
  <c r="D29" i="29"/>
  <c r="C29" i="29"/>
  <c r="E28" i="29"/>
  <c r="D28" i="29"/>
  <c r="C28" i="29"/>
  <c r="E27" i="29"/>
  <c r="D27" i="29"/>
  <c r="C27" i="29"/>
  <c r="E26" i="29"/>
  <c r="D26" i="29"/>
  <c r="C26" i="29"/>
  <c r="E25" i="29"/>
  <c r="D25" i="29"/>
  <c r="C25" i="29"/>
  <c r="E24" i="29"/>
  <c r="D24" i="29"/>
  <c r="C24" i="29"/>
  <c r="E23" i="29"/>
  <c r="D23" i="29"/>
  <c r="C23" i="29"/>
  <c r="E22" i="29"/>
  <c r="D22" i="29"/>
  <c r="C22" i="29"/>
  <c r="C11" i="29"/>
  <c r="E116" i="28"/>
  <c r="D116" i="28"/>
  <c r="C116" i="28"/>
  <c r="E115" i="28"/>
  <c r="D115" i="28"/>
  <c r="C115" i="28"/>
  <c r="E114" i="28"/>
  <c r="D114" i="28"/>
  <c r="C114" i="28"/>
  <c r="E113" i="28"/>
  <c r="D113" i="28"/>
  <c r="C113" i="28"/>
  <c r="E112" i="28"/>
  <c r="D112" i="28"/>
  <c r="C112" i="28"/>
  <c r="E111" i="28"/>
  <c r="D111" i="28"/>
  <c r="C111" i="28"/>
  <c r="E110" i="28"/>
  <c r="D110" i="28"/>
  <c r="C110" i="28"/>
  <c r="E109" i="28"/>
  <c r="D109" i="28"/>
  <c r="C109" i="28"/>
  <c r="E108" i="28"/>
  <c r="D108" i="28"/>
  <c r="C108" i="28"/>
  <c r="E107" i="28"/>
  <c r="D107" i="28"/>
  <c r="C107" i="28"/>
  <c r="E106" i="28"/>
  <c r="D106" i="28"/>
  <c r="C106" i="28"/>
  <c r="E105" i="28"/>
  <c r="D105" i="28"/>
  <c r="C105" i="28"/>
  <c r="E104" i="28"/>
  <c r="D104" i="28"/>
  <c r="C104" i="28"/>
  <c r="E103" i="28"/>
  <c r="D103" i="28"/>
  <c r="C103" i="28"/>
  <c r="E102" i="28"/>
  <c r="D102" i="28"/>
  <c r="C102" i="28"/>
  <c r="E101" i="28"/>
  <c r="D101" i="28"/>
  <c r="C101" i="28"/>
  <c r="E100" i="28"/>
  <c r="D100" i="28"/>
  <c r="C100" i="28"/>
  <c r="E99" i="28"/>
  <c r="D99" i="28"/>
  <c r="C99" i="28"/>
  <c r="E98" i="28"/>
  <c r="D98" i="28"/>
  <c r="C98" i="28"/>
  <c r="E97" i="28"/>
  <c r="D97" i="28"/>
  <c r="C97" i="28"/>
  <c r="E96" i="28"/>
  <c r="D96" i="28"/>
  <c r="C96" i="28"/>
  <c r="E95" i="28"/>
  <c r="D95" i="28"/>
  <c r="C95" i="28"/>
  <c r="E94" i="28"/>
  <c r="D94" i="28"/>
  <c r="C94" i="28"/>
  <c r="E93" i="28"/>
  <c r="D93" i="28"/>
  <c r="C93" i="28"/>
  <c r="E92" i="28"/>
  <c r="D92" i="28"/>
  <c r="C92" i="28"/>
  <c r="E91" i="28"/>
  <c r="D91" i="28"/>
  <c r="C91" i="28"/>
  <c r="E90" i="28"/>
  <c r="D90" i="28"/>
  <c r="C90" i="28"/>
  <c r="E89" i="28"/>
  <c r="D89" i="28"/>
  <c r="C89" i="28"/>
  <c r="E88" i="28"/>
  <c r="D88" i="28"/>
  <c r="C88" i="28"/>
  <c r="E87" i="28"/>
  <c r="D87" i="28"/>
  <c r="C87" i="28"/>
  <c r="E86" i="28"/>
  <c r="D86" i="28"/>
  <c r="C86" i="28"/>
  <c r="E85" i="28"/>
  <c r="D85" i="28"/>
  <c r="C85" i="28"/>
  <c r="E84" i="28"/>
  <c r="D84" i="28"/>
  <c r="C84" i="28"/>
  <c r="E83" i="28"/>
  <c r="D83" i="28"/>
  <c r="C83" i="28"/>
  <c r="E82" i="28"/>
  <c r="D82" i="28"/>
  <c r="C82" i="28"/>
  <c r="E81" i="28"/>
  <c r="D81" i="28"/>
  <c r="C81" i="28"/>
  <c r="E80" i="28"/>
  <c r="D80" i="28"/>
  <c r="C80" i="28"/>
  <c r="E79" i="28"/>
  <c r="D79" i="28"/>
  <c r="C79" i="28"/>
  <c r="E78" i="28"/>
  <c r="D78" i="28"/>
  <c r="C78" i="28"/>
  <c r="E77" i="28"/>
  <c r="D77" i="28"/>
  <c r="C77" i="28"/>
  <c r="E76" i="28"/>
  <c r="D76" i="28"/>
  <c r="C76" i="28"/>
  <c r="E75" i="28"/>
  <c r="D75" i="28"/>
  <c r="C75" i="28"/>
  <c r="E74" i="28"/>
  <c r="D74" i="28"/>
  <c r="C74" i="28"/>
  <c r="E73" i="28"/>
  <c r="D73" i="28"/>
  <c r="C73" i="28"/>
  <c r="E72" i="28"/>
  <c r="D72" i="28"/>
  <c r="C72" i="28"/>
  <c r="E71" i="28"/>
  <c r="D71" i="28"/>
  <c r="C71" i="28"/>
  <c r="E70" i="28"/>
  <c r="D70" i="28"/>
  <c r="C70" i="28"/>
  <c r="E69" i="28"/>
  <c r="D69" i="28"/>
  <c r="C69" i="28"/>
  <c r="E68" i="28"/>
  <c r="D68" i="28"/>
  <c r="C68" i="28"/>
  <c r="E67" i="28"/>
  <c r="D67" i="28"/>
  <c r="C67" i="28"/>
  <c r="E66" i="28"/>
  <c r="D66" i="28"/>
  <c r="C66" i="28"/>
  <c r="E65" i="28"/>
  <c r="D65" i="28"/>
  <c r="C65" i="28"/>
  <c r="E64" i="28"/>
  <c r="D64" i="28"/>
  <c r="C64" i="28"/>
  <c r="E63" i="28"/>
  <c r="D63" i="28"/>
  <c r="C63" i="28"/>
  <c r="E62" i="28"/>
  <c r="D62" i="28"/>
  <c r="C62" i="28"/>
  <c r="E61" i="28"/>
  <c r="D61" i="28"/>
  <c r="C61" i="28"/>
  <c r="E60" i="28"/>
  <c r="D60" i="28"/>
  <c r="C60" i="28"/>
  <c r="E59" i="28"/>
  <c r="D59" i="28"/>
  <c r="C59" i="28"/>
  <c r="E58" i="28"/>
  <c r="D58" i="28"/>
  <c r="C58" i="28"/>
  <c r="E57" i="28"/>
  <c r="D57" i="28"/>
  <c r="C57" i="28"/>
  <c r="E56" i="28"/>
  <c r="D56" i="28"/>
  <c r="C56" i="28"/>
  <c r="E55" i="28"/>
  <c r="D55" i="28"/>
  <c r="C55" i="28"/>
  <c r="E54" i="28"/>
  <c r="D54" i="28"/>
  <c r="C54" i="28"/>
  <c r="E53" i="28"/>
  <c r="D53" i="28"/>
  <c r="C53" i="28"/>
  <c r="E52" i="28"/>
  <c r="D52" i="28"/>
  <c r="C52" i="28"/>
  <c r="E51" i="28"/>
  <c r="D51" i="28"/>
  <c r="C51" i="28"/>
  <c r="E50" i="28"/>
  <c r="D50" i="28"/>
  <c r="C50" i="28"/>
  <c r="E49" i="28"/>
  <c r="D49" i="28"/>
  <c r="C49" i="28"/>
  <c r="E48" i="28"/>
  <c r="D48" i="28"/>
  <c r="C48" i="28"/>
  <c r="E47" i="28"/>
  <c r="D47" i="28"/>
  <c r="C47" i="28"/>
  <c r="E46" i="28"/>
  <c r="D46" i="28"/>
  <c r="C46" i="28"/>
  <c r="E45" i="28"/>
  <c r="D45" i="28"/>
  <c r="C45" i="28"/>
  <c r="E44" i="28"/>
  <c r="D44" i="28"/>
  <c r="C44" i="28"/>
  <c r="E43" i="28"/>
  <c r="D43" i="28"/>
  <c r="C43" i="28"/>
  <c r="E42" i="28"/>
  <c r="D42" i="28"/>
  <c r="C42" i="28"/>
  <c r="E41" i="28"/>
  <c r="D41" i="28"/>
  <c r="C41" i="28"/>
  <c r="E40" i="28"/>
  <c r="D40" i="28"/>
  <c r="C40" i="28"/>
  <c r="E39" i="28"/>
  <c r="D39" i="28"/>
  <c r="C39" i="28"/>
  <c r="E38" i="28"/>
  <c r="D38" i="28"/>
  <c r="C38" i="28"/>
  <c r="E37" i="28"/>
  <c r="D37" i="28"/>
  <c r="C37" i="28"/>
  <c r="E36" i="28"/>
  <c r="D36" i="28"/>
  <c r="C36" i="28"/>
  <c r="E35" i="28"/>
  <c r="D35" i="28"/>
  <c r="C35" i="28"/>
  <c r="E34" i="28"/>
  <c r="D34" i="28"/>
  <c r="C34" i="28"/>
  <c r="E33" i="28"/>
  <c r="D33" i="28"/>
  <c r="C33" i="28"/>
  <c r="E32" i="28"/>
  <c r="D32" i="28"/>
  <c r="C32" i="28"/>
  <c r="E31" i="28"/>
  <c r="D31" i="28"/>
  <c r="C31" i="28"/>
  <c r="E30" i="28"/>
  <c r="D30" i="28"/>
  <c r="C30" i="28"/>
  <c r="E29" i="28"/>
  <c r="D29" i="28"/>
  <c r="C29" i="28"/>
  <c r="E28" i="28"/>
  <c r="D28" i="28"/>
  <c r="C28" i="28"/>
  <c r="E27" i="28"/>
  <c r="D27" i="28"/>
  <c r="C27" i="28"/>
  <c r="E26" i="28"/>
  <c r="D26" i="28"/>
  <c r="C26" i="28"/>
  <c r="E25" i="28"/>
  <c r="D25" i="28"/>
  <c r="C25" i="28"/>
  <c r="E24" i="28"/>
  <c r="D24" i="28"/>
  <c r="C24" i="28"/>
  <c r="E23" i="28"/>
  <c r="D23" i="28"/>
  <c r="C23" i="28"/>
  <c r="E22" i="28"/>
  <c r="D22" i="28"/>
  <c r="C22" i="28"/>
  <c r="C11" i="28"/>
  <c r="E116" i="27"/>
  <c r="D116" i="27"/>
  <c r="C116" i="27"/>
  <c r="E115" i="27"/>
  <c r="D115" i="27"/>
  <c r="C115" i="27"/>
  <c r="E114" i="27"/>
  <c r="D114" i="27"/>
  <c r="C114" i="27"/>
  <c r="E113" i="27"/>
  <c r="D113" i="27"/>
  <c r="C113" i="27"/>
  <c r="E112" i="27"/>
  <c r="D112" i="27"/>
  <c r="C112" i="27"/>
  <c r="E111" i="27"/>
  <c r="D111" i="27"/>
  <c r="C111" i="27"/>
  <c r="E110" i="27"/>
  <c r="D110" i="27"/>
  <c r="C110" i="27"/>
  <c r="E109" i="27"/>
  <c r="D109" i="27"/>
  <c r="C109" i="27"/>
  <c r="E108" i="27"/>
  <c r="D108" i="27"/>
  <c r="C108" i="27"/>
  <c r="E107" i="27"/>
  <c r="D107" i="27"/>
  <c r="C107" i="27"/>
  <c r="E106" i="27"/>
  <c r="D106" i="27"/>
  <c r="C106" i="27"/>
  <c r="E105" i="27"/>
  <c r="D105" i="27"/>
  <c r="C105" i="27"/>
  <c r="E104" i="27"/>
  <c r="D104" i="27"/>
  <c r="C104" i="27"/>
  <c r="E103" i="27"/>
  <c r="D103" i="27"/>
  <c r="C103" i="27"/>
  <c r="E102" i="27"/>
  <c r="D102" i="27"/>
  <c r="C102" i="27"/>
  <c r="E101" i="27"/>
  <c r="D101" i="27"/>
  <c r="C101" i="27"/>
  <c r="E100" i="27"/>
  <c r="D100" i="27"/>
  <c r="C100" i="27"/>
  <c r="E99" i="27"/>
  <c r="D99" i="27"/>
  <c r="C99" i="27"/>
  <c r="E98" i="27"/>
  <c r="D98" i="27"/>
  <c r="C98" i="27"/>
  <c r="E97" i="27"/>
  <c r="D97" i="27"/>
  <c r="C97" i="27"/>
  <c r="E96" i="27"/>
  <c r="D96" i="27"/>
  <c r="C96" i="27"/>
  <c r="E95" i="27"/>
  <c r="D95" i="27"/>
  <c r="C95" i="27"/>
  <c r="E94" i="27"/>
  <c r="D94" i="27"/>
  <c r="C94" i="27"/>
  <c r="E93" i="27"/>
  <c r="D93" i="27"/>
  <c r="C93" i="27"/>
  <c r="E92" i="27"/>
  <c r="D92" i="27"/>
  <c r="C92" i="27"/>
  <c r="E91" i="27"/>
  <c r="D91" i="27"/>
  <c r="C91" i="27"/>
  <c r="E90" i="27"/>
  <c r="D90" i="27"/>
  <c r="C90" i="27"/>
  <c r="E89" i="27"/>
  <c r="D89" i="27"/>
  <c r="C89" i="27"/>
  <c r="E88" i="27"/>
  <c r="D88" i="27"/>
  <c r="C88" i="27"/>
  <c r="E87" i="27"/>
  <c r="D87" i="27"/>
  <c r="C87" i="27"/>
  <c r="E86" i="27"/>
  <c r="D86" i="27"/>
  <c r="C86" i="27"/>
  <c r="E85" i="27"/>
  <c r="D85" i="27"/>
  <c r="C85" i="27"/>
  <c r="E84" i="27"/>
  <c r="D84" i="27"/>
  <c r="C84" i="27"/>
  <c r="E83" i="27"/>
  <c r="D83" i="27"/>
  <c r="C83" i="27"/>
  <c r="E82" i="27"/>
  <c r="D82" i="27"/>
  <c r="C82" i="27"/>
  <c r="E81" i="27"/>
  <c r="D81" i="27"/>
  <c r="C81" i="27"/>
  <c r="E80" i="27"/>
  <c r="D80" i="27"/>
  <c r="C80" i="27"/>
  <c r="E79" i="27"/>
  <c r="D79" i="27"/>
  <c r="C79" i="27"/>
  <c r="E78" i="27"/>
  <c r="D78" i="27"/>
  <c r="C78" i="27"/>
  <c r="E77" i="27"/>
  <c r="D77" i="27"/>
  <c r="C77" i="27"/>
  <c r="E76" i="27"/>
  <c r="D76" i="27"/>
  <c r="C76" i="27"/>
  <c r="E75" i="27"/>
  <c r="D75" i="27"/>
  <c r="C75" i="27"/>
  <c r="E74" i="27"/>
  <c r="D74" i="27"/>
  <c r="C74" i="27"/>
  <c r="E73" i="27"/>
  <c r="D73" i="27"/>
  <c r="C73" i="27"/>
  <c r="E72" i="27"/>
  <c r="D72" i="27"/>
  <c r="C72" i="27"/>
  <c r="E71" i="27"/>
  <c r="D71" i="27"/>
  <c r="C71" i="27"/>
  <c r="E70" i="27"/>
  <c r="D70" i="27"/>
  <c r="C70" i="27"/>
  <c r="E69" i="27"/>
  <c r="D69" i="27"/>
  <c r="C69" i="27"/>
  <c r="E68" i="27"/>
  <c r="D68" i="27"/>
  <c r="C68" i="27"/>
  <c r="E67" i="27"/>
  <c r="D67" i="27"/>
  <c r="C67" i="27"/>
  <c r="E66" i="27"/>
  <c r="D66" i="27"/>
  <c r="C66" i="27"/>
  <c r="E65" i="27"/>
  <c r="D65" i="27"/>
  <c r="C65" i="27"/>
  <c r="E64" i="27"/>
  <c r="D64" i="27"/>
  <c r="C64" i="27"/>
  <c r="E63" i="27"/>
  <c r="D63" i="27"/>
  <c r="C63" i="27"/>
  <c r="E62" i="27"/>
  <c r="D62" i="27"/>
  <c r="C62" i="27"/>
  <c r="E61" i="27"/>
  <c r="D61" i="27"/>
  <c r="C61" i="27"/>
  <c r="E60" i="27"/>
  <c r="D60" i="27"/>
  <c r="C60" i="27"/>
  <c r="E59" i="27"/>
  <c r="D59" i="27"/>
  <c r="C59" i="27"/>
  <c r="E58" i="27"/>
  <c r="D58" i="27"/>
  <c r="C58" i="27"/>
  <c r="E57" i="27"/>
  <c r="D57" i="27"/>
  <c r="C57" i="27"/>
  <c r="E56" i="27"/>
  <c r="D56" i="27"/>
  <c r="C56" i="27"/>
  <c r="E55" i="27"/>
  <c r="D55" i="27"/>
  <c r="C55" i="27"/>
  <c r="E54" i="27"/>
  <c r="D54" i="27"/>
  <c r="C54" i="27"/>
  <c r="E53" i="27"/>
  <c r="D53" i="27"/>
  <c r="C53" i="27"/>
  <c r="E52" i="27"/>
  <c r="D52" i="27"/>
  <c r="C52" i="27"/>
  <c r="E51" i="27"/>
  <c r="D51" i="27"/>
  <c r="C51" i="27"/>
  <c r="E50" i="27"/>
  <c r="D50" i="27"/>
  <c r="C50" i="27"/>
  <c r="E49" i="27"/>
  <c r="D49" i="27"/>
  <c r="C49" i="27"/>
  <c r="E48" i="27"/>
  <c r="D48" i="27"/>
  <c r="C48" i="27"/>
  <c r="E47" i="27"/>
  <c r="D47" i="27"/>
  <c r="C47" i="27"/>
  <c r="E46" i="27"/>
  <c r="D46" i="27"/>
  <c r="C46" i="27"/>
  <c r="E45" i="27"/>
  <c r="D45" i="27"/>
  <c r="C45" i="27"/>
  <c r="E44" i="27"/>
  <c r="D44" i="27"/>
  <c r="C44" i="27"/>
  <c r="E43" i="27"/>
  <c r="D43" i="27"/>
  <c r="C43" i="27"/>
  <c r="E42" i="27"/>
  <c r="D42" i="27"/>
  <c r="C42" i="27"/>
  <c r="E41" i="27"/>
  <c r="D41" i="27"/>
  <c r="C41" i="27"/>
  <c r="E40" i="27"/>
  <c r="D40" i="27"/>
  <c r="C40" i="27"/>
  <c r="E39" i="27"/>
  <c r="D39" i="27"/>
  <c r="C39" i="27"/>
  <c r="E38" i="27"/>
  <c r="D38" i="27"/>
  <c r="C38" i="27"/>
  <c r="E37" i="27"/>
  <c r="D37" i="27"/>
  <c r="C37" i="27"/>
  <c r="E36" i="27"/>
  <c r="D36" i="27"/>
  <c r="C36" i="27"/>
  <c r="E35" i="27"/>
  <c r="D35" i="27"/>
  <c r="C35" i="27"/>
  <c r="E34" i="27"/>
  <c r="D34" i="27"/>
  <c r="C34" i="27"/>
  <c r="E33" i="27"/>
  <c r="D33" i="27"/>
  <c r="C33" i="27"/>
  <c r="E32" i="27"/>
  <c r="D32" i="27"/>
  <c r="C32" i="27"/>
  <c r="E31" i="27"/>
  <c r="D31" i="27"/>
  <c r="C31" i="27"/>
  <c r="E30" i="27"/>
  <c r="D30" i="27"/>
  <c r="C30" i="27"/>
  <c r="E29" i="27"/>
  <c r="D29" i="27"/>
  <c r="C29" i="27"/>
  <c r="E28" i="27"/>
  <c r="D28" i="27"/>
  <c r="C28" i="27"/>
  <c r="E27" i="27"/>
  <c r="D27" i="27"/>
  <c r="C27" i="27"/>
  <c r="E26" i="27"/>
  <c r="D26" i="27"/>
  <c r="C26" i="27"/>
  <c r="E25" i="27"/>
  <c r="D25" i="27"/>
  <c r="C25" i="27"/>
  <c r="E24" i="27"/>
  <c r="D24" i="27"/>
  <c r="C24" i="27"/>
  <c r="E23" i="27"/>
  <c r="D23" i="27"/>
  <c r="C23" i="27"/>
  <c r="E22" i="27"/>
  <c r="D22" i="27"/>
  <c r="C22" i="27"/>
  <c r="C11" i="27"/>
  <c r="E116" i="26"/>
  <c r="D116" i="26"/>
  <c r="C116" i="26"/>
  <c r="E115" i="26"/>
  <c r="D115" i="26"/>
  <c r="C115" i="26"/>
  <c r="E114" i="26"/>
  <c r="D114" i="26"/>
  <c r="C114" i="26"/>
  <c r="E113" i="26"/>
  <c r="D113" i="26"/>
  <c r="C113" i="26"/>
  <c r="E112" i="26"/>
  <c r="D112" i="26"/>
  <c r="C112" i="26"/>
  <c r="E111" i="26"/>
  <c r="D111" i="26"/>
  <c r="C111" i="26"/>
  <c r="E110" i="26"/>
  <c r="D110" i="26"/>
  <c r="C110" i="26"/>
  <c r="E109" i="26"/>
  <c r="D109" i="26"/>
  <c r="C109" i="26"/>
  <c r="E108" i="26"/>
  <c r="D108" i="26"/>
  <c r="C108" i="26"/>
  <c r="E107" i="26"/>
  <c r="D107" i="26"/>
  <c r="C107" i="26"/>
  <c r="E106" i="26"/>
  <c r="D106" i="26"/>
  <c r="C106" i="26"/>
  <c r="E105" i="26"/>
  <c r="D105" i="26"/>
  <c r="C105" i="26"/>
  <c r="E104" i="26"/>
  <c r="D104" i="26"/>
  <c r="C104" i="26"/>
  <c r="E103" i="26"/>
  <c r="D103" i="26"/>
  <c r="C103" i="26"/>
  <c r="E102" i="26"/>
  <c r="D102" i="26"/>
  <c r="C102" i="26"/>
  <c r="E101" i="26"/>
  <c r="D101" i="26"/>
  <c r="C101" i="26"/>
  <c r="E100" i="26"/>
  <c r="D100" i="26"/>
  <c r="C100" i="26"/>
  <c r="E99" i="26"/>
  <c r="D99" i="26"/>
  <c r="C99" i="26"/>
  <c r="E98" i="26"/>
  <c r="D98" i="26"/>
  <c r="C98" i="26"/>
  <c r="E97" i="26"/>
  <c r="D97" i="26"/>
  <c r="C97" i="26"/>
  <c r="E96" i="26"/>
  <c r="D96" i="26"/>
  <c r="C96" i="26"/>
  <c r="E95" i="26"/>
  <c r="D95" i="26"/>
  <c r="C95" i="26"/>
  <c r="E94" i="26"/>
  <c r="D94" i="26"/>
  <c r="C94" i="26"/>
  <c r="E93" i="26"/>
  <c r="D93" i="26"/>
  <c r="C93" i="26"/>
  <c r="E92" i="26"/>
  <c r="D92" i="26"/>
  <c r="C92" i="26"/>
  <c r="E91" i="26"/>
  <c r="D91" i="26"/>
  <c r="C91" i="26"/>
  <c r="E90" i="26"/>
  <c r="D90" i="26"/>
  <c r="C90" i="26"/>
  <c r="E89" i="26"/>
  <c r="D89" i="26"/>
  <c r="C89" i="26"/>
  <c r="E88" i="26"/>
  <c r="D88" i="26"/>
  <c r="C88" i="26"/>
  <c r="E87" i="26"/>
  <c r="D87" i="26"/>
  <c r="C87" i="26"/>
  <c r="E86" i="26"/>
  <c r="D86" i="26"/>
  <c r="C86" i="26"/>
  <c r="E85" i="26"/>
  <c r="D85" i="26"/>
  <c r="C85" i="26"/>
  <c r="E84" i="26"/>
  <c r="D84" i="26"/>
  <c r="C84" i="26"/>
  <c r="E83" i="26"/>
  <c r="D83" i="26"/>
  <c r="C83" i="26"/>
  <c r="E82" i="26"/>
  <c r="D82" i="26"/>
  <c r="C82" i="26"/>
  <c r="E81" i="26"/>
  <c r="D81" i="26"/>
  <c r="C81" i="26"/>
  <c r="E80" i="26"/>
  <c r="D80" i="26"/>
  <c r="C80" i="26"/>
  <c r="E79" i="26"/>
  <c r="D79" i="26"/>
  <c r="C79" i="26"/>
  <c r="E78" i="26"/>
  <c r="D78" i="26"/>
  <c r="C78" i="26"/>
  <c r="E77" i="26"/>
  <c r="D77" i="26"/>
  <c r="C77" i="26"/>
  <c r="E76" i="26"/>
  <c r="D76" i="26"/>
  <c r="C76" i="26"/>
  <c r="E75" i="26"/>
  <c r="D75" i="26"/>
  <c r="C75" i="26"/>
  <c r="E74" i="26"/>
  <c r="D74" i="26"/>
  <c r="C74" i="26"/>
  <c r="E73" i="26"/>
  <c r="D73" i="26"/>
  <c r="C73" i="26"/>
  <c r="E72" i="26"/>
  <c r="D72" i="26"/>
  <c r="C72" i="26"/>
  <c r="E71" i="26"/>
  <c r="D71" i="26"/>
  <c r="C71" i="26"/>
  <c r="E70" i="26"/>
  <c r="D70" i="26"/>
  <c r="C70" i="26"/>
  <c r="E69" i="26"/>
  <c r="D69" i="26"/>
  <c r="C69" i="26"/>
  <c r="E68" i="26"/>
  <c r="D68" i="26"/>
  <c r="C68" i="26"/>
  <c r="E67" i="26"/>
  <c r="D67" i="26"/>
  <c r="C67" i="26"/>
  <c r="E66" i="26"/>
  <c r="D66" i="26"/>
  <c r="C66" i="26"/>
  <c r="E65" i="26"/>
  <c r="D65" i="26"/>
  <c r="C65" i="26"/>
  <c r="E64" i="26"/>
  <c r="D64" i="26"/>
  <c r="C64" i="26"/>
  <c r="E63" i="26"/>
  <c r="D63" i="26"/>
  <c r="C63" i="26"/>
  <c r="E62" i="26"/>
  <c r="D62" i="26"/>
  <c r="C62" i="26"/>
  <c r="E61" i="26"/>
  <c r="D61" i="26"/>
  <c r="C61" i="26"/>
  <c r="E60" i="26"/>
  <c r="D60" i="26"/>
  <c r="C60" i="26"/>
  <c r="E59" i="26"/>
  <c r="D59" i="26"/>
  <c r="C59" i="26"/>
  <c r="E58" i="26"/>
  <c r="D58" i="26"/>
  <c r="C58" i="26"/>
  <c r="E57" i="26"/>
  <c r="D57" i="26"/>
  <c r="C57" i="26"/>
  <c r="E56" i="26"/>
  <c r="D56" i="26"/>
  <c r="C56" i="26"/>
  <c r="E55" i="26"/>
  <c r="D55" i="26"/>
  <c r="C55" i="26"/>
  <c r="E54" i="26"/>
  <c r="D54" i="26"/>
  <c r="C54" i="26"/>
  <c r="E53" i="26"/>
  <c r="D53" i="26"/>
  <c r="C53" i="26"/>
  <c r="E52" i="26"/>
  <c r="D52" i="26"/>
  <c r="C52" i="26"/>
  <c r="E51" i="26"/>
  <c r="D51" i="26"/>
  <c r="C51" i="26"/>
  <c r="E50" i="26"/>
  <c r="D50" i="26"/>
  <c r="C50" i="26"/>
  <c r="E49" i="26"/>
  <c r="D49" i="26"/>
  <c r="C49" i="26"/>
  <c r="E48" i="26"/>
  <c r="D48" i="26"/>
  <c r="C48" i="26"/>
  <c r="E47" i="26"/>
  <c r="D47" i="26"/>
  <c r="C47" i="26"/>
  <c r="E46" i="26"/>
  <c r="D46" i="26"/>
  <c r="C46" i="26"/>
  <c r="E45" i="26"/>
  <c r="D45" i="26"/>
  <c r="C45" i="26"/>
  <c r="E44" i="26"/>
  <c r="D44" i="26"/>
  <c r="C44" i="26"/>
  <c r="E43" i="26"/>
  <c r="D43" i="26"/>
  <c r="C43" i="26"/>
  <c r="E42" i="26"/>
  <c r="D42" i="26"/>
  <c r="C42" i="26"/>
  <c r="E41" i="26"/>
  <c r="D41" i="26"/>
  <c r="C41" i="26"/>
  <c r="E40" i="26"/>
  <c r="D40" i="26"/>
  <c r="C40" i="26"/>
  <c r="E39" i="26"/>
  <c r="D39" i="26"/>
  <c r="C39" i="26"/>
  <c r="E38" i="26"/>
  <c r="D38" i="26"/>
  <c r="C38" i="26"/>
  <c r="E37" i="26"/>
  <c r="D37" i="26"/>
  <c r="C37" i="26"/>
  <c r="E36" i="26"/>
  <c r="D36" i="26"/>
  <c r="C36" i="26"/>
  <c r="E35" i="26"/>
  <c r="D35" i="26"/>
  <c r="C35" i="26"/>
  <c r="E34" i="26"/>
  <c r="D34" i="26"/>
  <c r="C34" i="26"/>
  <c r="E33" i="26"/>
  <c r="D33" i="26"/>
  <c r="C33" i="26"/>
  <c r="E32" i="26"/>
  <c r="D32" i="26"/>
  <c r="C32" i="26"/>
  <c r="E31" i="26"/>
  <c r="D31" i="26"/>
  <c r="C31" i="26"/>
  <c r="E30" i="26"/>
  <c r="D30" i="26"/>
  <c r="C30" i="26"/>
  <c r="E29" i="26"/>
  <c r="D29" i="26"/>
  <c r="C29" i="26"/>
  <c r="E28" i="26"/>
  <c r="D28" i="26"/>
  <c r="C28" i="26"/>
  <c r="E27" i="26"/>
  <c r="D27" i="26"/>
  <c r="C27" i="26"/>
  <c r="E26" i="26"/>
  <c r="D26" i="26"/>
  <c r="C26" i="26"/>
  <c r="E25" i="26"/>
  <c r="D25" i="26"/>
  <c r="C25" i="26"/>
  <c r="E24" i="26"/>
  <c r="D24" i="26"/>
  <c r="C24" i="26"/>
  <c r="E23" i="26"/>
  <c r="D23" i="26"/>
  <c r="C23" i="26"/>
  <c r="E22" i="26"/>
  <c r="D22" i="26"/>
  <c r="C22" i="26"/>
  <c r="C11" i="26"/>
  <c r="E116" i="25"/>
  <c r="D116" i="25"/>
  <c r="C116" i="25"/>
  <c r="E115" i="25"/>
  <c r="D115" i="25"/>
  <c r="C115" i="25"/>
  <c r="E114" i="25"/>
  <c r="D114" i="25"/>
  <c r="C114" i="25"/>
  <c r="E113" i="25"/>
  <c r="D113" i="25"/>
  <c r="C113" i="25"/>
  <c r="E112" i="25"/>
  <c r="D112" i="25"/>
  <c r="C112" i="25"/>
  <c r="E111" i="25"/>
  <c r="D111" i="25"/>
  <c r="C111" i="25"/>
  <c r="E110" i="25"/>
  <c r="D110" i="25"/>
  <c r="C110" i="25"/>
  <c r="E109" i="25"/>
  <c r="D109" i="25"/>
  <c r="C109" i="25"/>
  <c r="E108" i="25"/>
  <c r="D108" i="25"/>
  <c r="C108" i="25"/>
  <c r="E107" i="25"/>
  <c r="D107" i="25"/>
  <c r="C107" i="25"/>
  <c r="E106" i="25"/>
  <c r="D106" i="25"/>
  <c r="C106" i="25"/>
  <c r="E105" i="25"/>
  <c r="D105" i="25"/>
  <c r="C105" i="25"/>
  <c r="E104" i="25"/>
  <c r="D104" i="25"/>
  <c r="C104" i="25"/>
  <c r="E103" i="25"/>
  <c r="D103" i="25"/>
  <c r="C103" i="25"/>
  <c r="E102" i="25"/>
  <c r="D102" i="25"/>
  <c r="C102" i="25"/>
  <c r="E101" i="25"/>
  <c r="D101" i="25"/>
  <c r="C101" i="25"/>
  <c r="E100" i="25"/>
  <c r="D100" i="25"/>
  <c r="C100" i="25"/>
  <c r="E99" i="25"/>
  <c r="D99" i="25"/>
  <c r="C99" i="25"/>
  <c r="E98" i="25"/>
  <c r="D98" i="25"/>
  <c r="C98" i="25"/>
  <c r="E97" i="25"/>
  <c r="D97" i="25"/>
  <c r="C97" i="25"/>
  <c r="E96" i="25"/>
  <c r="D96" i="25"/>
  <c r="C96" i="25"/>
  <c r="E95" i="25"/>
  <c r="D95" i="25"/>
  <c r="C95" i="25"/>
  <c r="E94" i="25"/>
  <c r="D94" i="25"/>
  <c r="C94" i="25"/>
  <c r="E93" i="25"/>
  <c r="D93" i="25"/>
  <c r="C93" i="25"/>
  <c r="E92" i="25"/>
  <c r="D92" i="25"/>
  <c r="C92" i="25"/>
  <c r="E91" i="25"/>
  <c r="D91" i="25"/>
  <c r="C91" i="25"/>
  <c r="E90" i="25"/>
  <c r="D90" i="25"/>
  <c r="C90" i="25"/>
  <c r="E89" i="25"/>
  <c r="D89" i="25"/>
  <c r="C89" i="25"/>
  <c r="E88" i="25"/>
  <c r="D88" i="25"/>
  <c r="C88" i="25"/>
  <c r="E87" i="25"/>
  <c r="D87" i="25"/>
  <c r="C87" i="25"/>
  <c r="E86" i="25"/>
  <c r="D86" i="25"/>
  <c r="C86" i="25"/>
  <c r="E85" i="25"/>
  <c r="D85" i="25"/>
  <c r="C85" i="25"/>
  <c r="E84" i="25"/>
  <c r="D84" i="25"/>
  <c r="C84" i="25"/>
  <c r="E83" i="25"/>
  <c r="D83" i="25"/>
  <c r="C83" i="25"/>
  <c r="E82" i="25"/>
  <c r="D82" i="25"/>
  <c r="C82" i="25"/>
  <c r="E81" i="25"/>
  <c r="D81" i="25"/>
  <c r="C81" i="25"/>
  <c r="E80" i="25"/>
  <c r="D80" i="25"/>
  <c r="C80" i="25"/>
  <c r="E79" i="25"/>
  <c r="D79" i="25"/>
  <c r="C79" i="25"/>
  <c r="E78" i="25"/>
  <c r="D78" i="25"/>
  <c r="C78" i="25"/>
  <c r="E77" i="25"/>
  <c r="D77" i="25"/>
  <c r="C77" i="25"/>
  <c r="E76" i="25"/>
  <c r="D76" i="25"/>
  <c r="C76" i="25"/>
  <c r="E75" i="25"/>
  <c r="D75" i="25"/>
  <c r="C75" i="25"/>
  <c r="E74" i="25"/>
  <c r="D74" i="25"/>
  <c r="C74" i="25"/>
  <c r="E73" i="25"/>
  <c r="D73" i="25"/>
  <c r="C73" i="25"/>
  <c r="E72" i="25"/>
  <c r="D72" i="25"/>
  <c r="C72" i="25"/>
  <c r="E71" i="25"/>
  <c r="D71" i="25"/>
  <c r="C71" i="25"/>
  <c r="E70" i="25"/>
  <c r="D70" i="25"/>
  <c r="C70" i="25"/>
  <c r="E69" i="25"/>
  <c r="D69" i="25"/>
  <c r="C69" i="25"/>
  <c r="E68" i="25"/>
  <c r="D68" i="25"/>
  <c r="C68" i="25"/>
  <c r="E67" i="25"/>
  <c r="D67" i="25"/>
  <c r="C67" i="25"/>
  <c r="E66" i="25"/>
  <c r="D66" i="25"/>
  <c r="C66" i="25"/>
  <c r="E65" i="25"/>
  <c r="D65" i="25"/>
  <c r="C65" i="25"/>
  <c r="E64" i="25"/>
  <c r="D64" i="25"/>
  <c r="C64" i="25"/>
  <c r="E63" i="25"/>
  <c r="D63" i="25"/>
  <c r="C63" i="25"/>
  <c r="E62" i="25"/>
  <c r="D62" i="25"/>
  <c r="C62" i="25"/>
  <c r="E61" i="25"/>
  <c r="D61" i="25"/>
  <c r="C61" i="25"/>
  <c r="E60" i="25"/>
  <c r="D60" i="25"/>
  <c r="C60" i="25"/>
  <c r="E59" i="25"/>
  <c r="D59" i="25"/>
  <c r="C59" i="25"/>
  <c r="E58" i="25"/>
  <c r="D58" i="25"/>
  <c r="C58" i="25"/>
  <c r="E57" i="25"/>
  <c r="D57" i="25"/>
  <c r="C57" i="25"/>
  <c r="E56" i="25"/>
  <c r="D56" i="25"/>
  <c r="C56" i="25"/>
  <c r="E55" i="25"/>
  <c r="D55" i="25"/>
  <c r="C55" i="25"/>
  <c r="E54" i="25"/>
  <c r="D54" i="25"/>
  <c r="C54" i="25"/>
  <c r="E53" i="25"/>
  <c r="D53" i="25"/>
  <c r="C53" i="25"/>
  <c r="E52" i="25"/>
  <c r="D52" i="25"/>
  <c r="C52" i="25"/>
  <c r="E51" i="25"/>
  <c r="D51" i="25"/>
  <c r="C51" i="25"/>
  <c r="E50" i="25"/>
  <c r="D50" i="25"/>
  <c r="C50" i="25"/>
  <c r="E49" i="25"/>
  <c r="D49" i="25"/>
  <c r="C49" i="25"/>
  <c r="E48" i="25"/>
  <c r="D48" i="25"/>
  <c r="C48" i="25"/>
  <c r="E47" i="25"/>
  <c r="D47" i="25"/>
  <c r="C47" i="25"/>
  <c r="E46" i="25"/>
  <c r="D46" i="25"/>
  <c r="C46" i="25"/>
  <c r="E45" i="25"/>
  <c r="D45" i="25"/>
  <c r="C45" i="25"/>
  <c r="E44" i="25"/>
  <c r="D44" i="25"/>
  <c r="C44" i="25"/>
  <c r="E43" i="25"/>
  <c r="D43" i="25"/>
  <c r="C43" i="25"/>
  <c r="E42" i="25"/>
  <c r="D42" i="25"/>
  <c r="C42" i="25"/>
  <c r="E41" i="25"/>
  <c r="D41" i="25"/>
  <c r="C41" i="25"/>
  <c r="E40" i="25"/>
  <c r="D40" i="25"/>
  <c r="C40" i="25"/>
  <c r="E39" i="25"/>
  <c r="D39" i="25"/>
  <c r="C39" i="25"/>
  <c r="E38" i="25"/>
  <c r="D38" i="25"/>
  <c r="C38" i="25"/>
  <c r="E37" i="25"/>
  <c r="D37" i="25"/>
  <c r="C37" i="25"/>
  <c r="E36" i="25"/>
  <c r="D36" i="25"/>
  <c r="C36" i="25"/>
  <c r="E35" i="25"/>
  <c r="D35" i="25"/>
  <c r="C35" i="25"/>
  <c r="E34" i="25"/>
  <c r="D34" i="25"/>
  <c r="C34" i="25"/>
  <c r="E33" i="25"/>
  <c r="D33" i="25"/>
  <c r="C33" i="25"/>
  <c r="E32" i="25"/>
  <c r="D32" i="25"/>
  <c r="C32" i="25"/>
  <c r="E31" i="25"/>
  <c r="D31" i="25"/>
  <c r="C31" i="25"/>
  <c r="E30" i="25"/>
  <c r="D30" i="25"/>
  <c r="C30" i="25"/>
  <c r="E29" i="25"/>
  <c r="D29" i="25"/>
  <c r="C29" i="25"/>
  <c r="E28" i="25"/>
  <c r="D28" i="25"/>
  <c r="C28" i="25"/>
  <c r="E27" i="25"/>
  <c r="D27" i="25"/>
  <c r="C27" i="25"/>
  <c r="E26" i="25"/>
  <c r="D26" i="25"/>
  <c r="C26" i="25"/>
  <c r="E25" i="25"/>
  <c r="D25" i="25"/>
  <c r="C25" i="25"/>
  <c r="E24" i="25"/>
  <c r="D24" i="25"/>
  <c r="C24" i="25"/>
  <c r="E23" i="25"/>
  <c r="D23" i="25"/>
  <c r="C23" i="25"/>
  <c r="E22" i="25"/>
  <c r="D22" i="25"/>
  <c r="C22" i="25"/>
  <c r="C11" i="25"/>
  <c r="E116" i="24"/>
  <c r="D116" i="24"/>
  <c r="C116" i="24"/>
  <c r="E115" i="24"/>
  <c r="D115" i="24"/>
  <c r="C115" i="24"/>
  <c r="E114" i="24"/>
  <c r="D114" i="24"/>
  <c r="C114" i="24"/>
  <c r="E113" i="24"/>
  <c r="D113" i="24"/>
  <c r="C113" i="24"/>
  <c r="E112" i="24"/>
  <c r="D112" i="24"/>
  <c r="C112" i="24"/>
  <c r="E111" i="24"/>
  <c r="D111" i="24"/>
  <c r="C111" i="24"/>
  <c r="E110" i="24"/>
  <c r="D110" i="24"/>
  <c r="C110" i="24"/>
  <c r="E109" i="24"/>
  <c r="D109" i="24"/>
  <c r="C109" i="24"/>
  <c r="E108" i="24"/>
  <c r="D108" i="24"/>
  <c r="C108" i="24"/>
  <c r="E107" i="24"/>
  <c r="D107" i="24"/>
  <c r="C107" i="24"/>
  <c r="E106" i="24"/>
  <c r="D106" i="24"/>
  <c r="C106" i="24"/>
  <c r="E105" i="24"/>
  <c r="D105" i="24"/>
  <c r="C105" i="24"/>
  <c r="E104" i="24"/>
  <c r="D104" i="24"/>
  <c r="C104" i="24"/>
  <c r="E103" i="24"/>
  <c r="D103" i="24"/>
  <c r="C103" i="24"/>
  <c r="E102" i="24"/>
  <c r="D102" i="24"/>
  <c r="C102" i="24"/>
  <c r="E101" i="24"/>
  <c r="D101" i="24"/>
  <c r="C101" i="24"/>
  <c r="E100" i="24"/>
  <c r="D100" i="24"/>
  <c r="C100" i="24"/>
  <c r="E99" i="24"/>
  <c r="D99" i="24"/>
  <c r="C99" i="24"/>
  <c r="E98" i="24"/>
  <c r="D98" i="24"/>
  <c r="C98" i="24"/>
  <c r="E97" i="24"/>
  <c r="D97" i="24"/>
  <c r="C97" i="24"/>
  <c r="E96" i="24"/>
  <c r="D96" i="24"/>
  <c r="C96" i="24"/>
  <c r="E95" i="24"/>
  <c r="D95" i="24"/>
  <c r="C95" i="24"/>
  <c r="E94" i="24"/>
  <c r="D94" i="24"/>
  <c r="C94" i="24"/>
  <c r="E93" i="24"/>
  <c r="D93" i="24"/>
  <c r="C93" i="24"/>
  <c r="E92" i="24"/>
  <c r="D92" i="24"/>
  <c r="C92" i="24"/>
  <c r="E91" i="24"/>
  <c r="D91" i="24"/>
  <c r="C91" i="24"/>
  <c r="E90" i="24"/>
  <c r="D90" i="24"/>
  <c r="C90" i="24"/>
  <c r="E89" i="24"/>
  <c r="D89" i="24"/>
  <c r="C89" i="24"/>
  <c r="E88" i="24"/>
  <c r="D88" i="24"/>
  <c r="C88" i="24"/>
  <c r="E87" i="24"/>
  <c r="D87" i="24"/>
  <c r="C87" i="24"/>
  <c r="E86" i="24"/>
  <c r="D86" i="24"/>
  <c r="C86" i="24"/>
  <c r="E85" i="24"/>
  <c r="D85" i="24"/>
  <c r="C85" i="24"/>
  <c r="E84" i="24"/>
  <c r="D84" i="24"/>
  <c r="C84" i="24"/>
  <c r="E83" i="24"/>
  <c r="D83" i="24"/>
  <c r="C83" i="24"/>
  <c r="E82" i="24"/>
  <c r="D82" i="24"/>
  <c r="C82" i="24"/>
  <c r="E81" i="24"/>
  <c r="D81" i="24"/>
  <c r="C81" i="24"/>
  <c r="E80" i="24"/>
  <c r="D80" i="24"/>
  <c r="C80" i="24"/>
  <c r="E79" i="24"/>
  <c r="D79" i="24"/>
  <c r="C79" i="24"/>
  <c r="E78" i="24"/>
  <c r="D78" i="24"/>
  <c r="C78" i="24"/>
  <c r="E77" i="24"/>
  <c r="D77" i="24"/>
  <c r="C77" i="24"/>
  <c r="E76" i="24"/>
  <c r="D76" i="24"/>
  <c r="C76" i="24"/>
  <c r="E75" i="24"/>
  <c r="D75" i="24"/>
  <c r="C75" i="24"/>
  <c r="E74" i="24"/>
  <c r="D74" i="24"/>
  <c r="C74" i="24"/>
  <c r="E73" i="24"/>
  <c r="D73" i="24"/>
  <c r="C73" i="24"/>
  <c r="E72" i="24"/>
  <c r="D72" i="24"/>
  <c r="C72" i="24"/>
  <c r="E71" i="24"/>
  <c r="D71" i="24"/>
  <c r="C71" i="24"/>
  <c r="E70" i="24"/>
  <c r="D70" i="24"/>
  <c r="C70" i="24"/>
  <c r="E69" i="24"/>
  <c r="D69" i="24"/>
  <c r="C69" i="24"/>
  <c r="E68" i="24"/>
  <c r="D68" i="24"/>
  <c r="C68" i="24"/>
  <c r="E67" i="24"/>
  <c r="D67" i="24"/>
  <c r="C67" i="24"/>
  <c r="E66" i="24"/>
  <c r="D66" i="24"/>
  <c r="C66" i="24"/>
  <c r="E65" i="24"/>
  <c r="D65" i="24"/>
  <c r="C65" i="24"/>
  <c r="E64" i="24"/>
  <c r="D64" i="24"/>
  <c r="C64" i="24"/>
  <c r="E63" i="24"/>
  <c r="D63" i="24"/>
  <c r="C63" i="24"/>
  <c r="E62" i="24"/>
  <c r="D62" i="24"/>
  <c r="C62" i="24"/>
  <c r="E61" i="24"/>
  <c r="D61" i="24"/>
  <c r="C61" i="24"/>
  <c r="E60" i="24"/>
  <c r="D60" i="24"/>
  <c r="C60" i="24"/>
  <c r="E59" i="24"/>
  <c r="D59" i="24"/>
  <c r="C59" i="24"/>
  <c r="E58" i="24"/>
  <c r="D58" i="24"/>
  <c r="C58" i="24"/>
  <c r="E57" i="24"/>
  <c r="D57" i="24"/>
  <c r="C57" i="24"/>
  <c r="E56" i="24"/>
  <c r="D56" i="24"/>
  <c r="C56" i="24"/>
  <c r="E55" i="24"/>
  <c r="D55" i="24"/>
  <c r="C55" i="24"/>
  <c r="E54" i="24"/>
  <c r="D54" i="24"/>
  <c r="C54" i="24"/>
  <c r="E53" i="24"/>
  <c r="D53" i="24"/>
  <c r="C53" i="24"/>
  <c r="E52" i="24"/>
  <c r="D52" i="24"/>
  <c r="C52" i="24"/>
  <c r="E51" i="24"/>
  <c r="D51" i="24"/>
  <c r="C51" i="24"/>
  <c r="E50" i="24"/>
  <c r="D50" i="24"/>
  <c r="C50" i="24"/>
  <c r="E49" i="24"/>
  <c r="D49" i="24"/>
  <c r="C49" i="24"/>
  <c r="E48" i="24"/>
  <c r="D48" i="24"/>
  <c r="C48" i="24"/>
  <c r="E47" i="24"/>
  <c r="D47" i="24"/>
  <c r="C47" i="24"/>
  <c r="E46" i="24"/>
  <c r="D46" i="24"/>
  <c r="C46" i="24"/>
  <c r="E45" i="24"/>
  <c r="D45" i="24"/>
  <c r="C45" i="24"/>
  <c r="E44" i="24"/>
  <c r="D44" i="24"/>
  <c r="C44" i="24"/>
  <c r="E43" i="24"/>
  <c r="D43" i="24"/>
  <c r="C43" i="24"/>
  <c r="E42" i="24"/>
  <c r="D42" i="24"/>
  <c r="C42" i="24"/>
  <c r="E41" i="24"/>
  <c r="D41" i="24"/>
  <c r="C41" i="24"/>
  <c r="E40" i="24"/>
  <c r="D40" i="24"/>
  <c r="C40" i="24"/>
  <c r="E39" i="24"/>
  <c r="D39" i="24"/>
  <c r="C39" i="24"/>
  <c r="E38" i="24"/>
  <c r="D38" i="24"/>
  <c r="C38" i="24"/>
  <c r="E37" i="24"/>
  <c r="D37" i="24"/>
  <c r="C37" i="24"/>
  <c r="E36" i="24"/>
  <c r="D36" i="24"/>
  <c r="C36" i="24"/>
  <c r="E35" i="24"/>
  <c r="D35" i="24"/>
  <c r="C35" i="24"/>
  <c r="E34" i="24"/>
  <c r="D34" i="24"/>
  <c r="C34" i="24"/>
  <c r="E33" i="24"/>
  <c r="D33" i="24"/>
  <c r="C33" i="24"/>
  <c r="E32" i="24"/>
  <c r="D32" i="24"/>
  <c r="C32" i="24"/>
  <c r="E31" i="24"/>
  <c r="D31" i="24"/>
  <c r="C31" i="24"/>
  <c r="E30" i="24"/>
  <c r="D30" i="24"/>
  <c r="C30" i="24"/>
  <c r="E29" i="24"/>
  <c r="D29" i="24"/>
  <c r="C29" i="24"/>
  <c r="E28" i="24"/>
  <c r="D28" i="24"/>
  <c r="C28" i="24"/>
  <c r="E27" i="24"/>
  <c r="D27" i="24"/>
  <c r="C27" i="24"/>
  <c r="E26" i="24"/>
  <c r="D26" i="24"/>
  <c r="C26" i="24"/>
  <c r="E25" i="24"/>
  <c r="D25" i="24"/>
  <c r="C25" i="24"/>
  <c r="E24" i="24"/>
  <c r="D24" i="24"/>
  <c r="C24" i="24"/>
  <c r="E23" i="24"/>
  <c r="D23" i="24"/>
  <c r="C23" i="24"/>
  <c r="E22" i="24"/>
  <c r="D22" i="24"/>
  <c r="C22" i="24"/>
  <c r="C11" i="24"/>
  <c r="E116" i="22"/>
  <c r="D116" i="22"/>
  <c r="C116" i="22"/>
  <c r="E115" i="22"/>
  <c r="D115" i="22"/>
  <c r="C115" i="22"/>
  <c r="E114" i="22"/>
  <c r="D114" i="22"/>
  <c r="C114" i="22"/>
  <c r="E113" i="22"/>
  <c r="D113" i="22"/>
  <c r="C113" i="22"/>
  <c r="E112" i="22"/>
  <c r="D112" i="22"/>
  <c r="C112" i="22"/>
  <c r="E111" i="22"/>
  <c r="D111" i="22"/>
  <c r="C111" i="22"/>
  <c r="E110" i="22"/>
  <c r="D110" i="22"/>
  <c r="C110" i="22"/>
  <c r="E109" i="22"/>
  <c r="D109" i="22"/>
  <c r="C109" i="22"/>
  <c r="E108" i="22"/>
  <c r="D108" i="22"/>
  <c r="C108" i="22"/>
  <c r="E107" i="22"/>
  <c r="D107" i="22"/>
  <c r="C107" i="22"/>
  <c r="E106" i="22"/>
  <c r="D106" i="22"/>
  <c r="C106" i="22"/>
  <c r="E105" i="22"/>
  <c r="D105" i="22"/>
  <c r="C105" i="22"/>
  <c r="E104" i="22"/>
  <c r="D104" i="22"/>
  <c r="C104" i="22"/>
  <c r="E103" i="22"/>
  <c r="D103" i="22"/>
  <c r="C103" i="22"/>
  <c r="E102" i="22"/>
  <c r="D102" i="22"/>
  <c r="C102" i="22"/>
  <c r="E101" i="22"/>
  <c r="D101" i="22"/>
  <c r="C101" i="22"/>
  <c r="E100" i="22"/>
  <c r="D100" i="22"/>
  <c r="C100" i="22"/>
  <c r="E99" i="22"/>
  <c r="D99" i="22"/>
  <c r="C99" i="22"/>
  <c r="E98" i="22"/>
  <c r="D98" i="22"/>
  <c r="C98" i="22"/>
  <c r="E97" i="22"/>
  <c r="D97" i="22"/>
  <c r="C97" i="22"/>
  <c r="E96" i="22"/>
  <c r="D96" i="22"/>
  <c r="C96" i="22"/>
  <c r="E95" i="22"/>
  <c r="D95" i="22"/>
  <c r="C95" i="22"/>
  <c r="E94" i="22"/>
  <c r="D94" i="22"/>
  <c r="C94" i="22"/>
  <c r="E93" i="22"/>
  <c r="D93" i="22"/>
  <c r="C93" i="22"/>
  <c r="E92" i="22"/>
  <c r="D92" i="22"/>
  <c r="C92" i="22"/>
  <c r="E91" i="22"/>
  <c r="D91" i="22"/>
  <c r="C91" i="22"/>
  <c r="E90" i="22"/>
  <c r="D90" i="22"/>
  <c r="C90" i="22"/>
  <c r="E89" i="22"/>
  <c r="D89" i="22"/>
  <c r="C89" i="22"/>
  <c r="E88" i="22"/>
  <c r="D88" i="22"/>
  <c r="C88" i="22"/>
  <c r="E87" i="22"/>
  <c r="D87" i="22"/>
  <c r="C87" i="22"/>
  <c r="E86" i="22"/>
  <c r="D86" i="22"/>
  <c r="C86" i="22"/>
  <c r="E85" i="22"/>
  <c r="D85" i="22"/>
  <c r="C85" i="22"/>
  <c r="E84" i="22"/>
  <c r="D84" i="22"/>
  <c r="C84" i="22"/>
  <c r="E83" i="22"/>
  <c r="D83" i="22"/>
  <c r="C83" i="22"/>
  <c r="E82" i="22"/>
  <c r="D82" i="22"/>
  <c r="C82" i="22"/>
  <c r="E81" i="22"/>
  <c r="D81" i="22"/>
  <c r="C81" i="22"/>
  <c r="E80" i="22"/>
  <c r="D80" i="22"/>
  <c r="C80" i="22"/>
  <c r="E79" i="22"/>
  <c r="D79" i="22"/>
  <c r="C79" i="22"/>
  <c r="E78" i="22"/>
  <c r="D78" i="22"/>
  <c r="C78" i="22"/>
  <c r="E77" i="22"/>
  <c r="D77" i="22"/>
  <c r="C77" i="22"/>
  <c r="E76" i="22"/>
  <c r="D76" i="22"/>
  <c r="C76" i="22"/>
  <c r="E75" i="22"/>
  <c r="D75" i="22"/>
  <c r="C75" i="22"/>
  <c r="E74" i="22"/>
  <c r="D74" i="22"/>
  <c r="C74" i="22"/>
  <c r="E73" i="22"/>
  <c r="D73" i="22"/>
  <c r="C73" i="22"/>
  <c r="E72" i="22"/>
  <c r="D72" i="22"/>
  <c r="C72" i="22"/>
  <c r="E71" i="22"/>
  <c r="D71" i="22"/>
  <c r="C71" i="22"/>
  <c r="E70" i="22"/>
  <c r="D70" i="22"/>
  <c r="C70" i="22"/>
  <c r="E69" i="22"/>
  <c r="D69" i="22"/>
  <c r="C69" i="22"/>
  <c r="E68" i="22"/>
  <c r="D68" i="22"/>
  <c r="C68" i="22"/>
  <c r="E67" i="22"/>
  <c r="D67" i="22"/>
  <c r="C67" i="22"/>
  <c r="E66" i="22"/>
  <c r="D66" i="22"/>
  <c r="C66" i="22"/>
  <c r="E65" i="22"/>
  <c r="D65" i="22"/>
  <c r="C65" i="22"/>
  <c r="E64" i="22"/>
  <c r="D64" i="22"/>
  <c r="C64" i="22"/>
  <c r="E63" i="22"/>
  <c r="D63" i="22"/>
  <c r="C63" i="22"/>
  <c r="E62" i="22"/>
  <c r="D62" i="22"/>
  <c r="C62" i="22"/>
  <c r="E61" i="22"/>
  <c r="D61" i="22"/>
  <c r="C61" i="22"/>
  <c r="E60" i="22"/>
  <c r="D60" i="22"/>
  <c r="C60" i="22"/>
  <c r="E59" i="22"/>
  <c r="D59" i="22"/>
  <c r="C59" i="22"/>
  <c r="E58" i="22"/>
  <c r="D58" i="22"/>
  <c r="C58" i="22"/>
  <c r="E57" i="22"/>
  <c r="D57" i="22"/>
  <c r="C57" i="22"/>
  <c r="E56" i="22"/>
  <c r="D56" i="22"/>
  <c r="C56" i="22"/>
  <c r="E55" i="22"/>
  <c r="D55" i="22"/>
  <c r="C55" i="22"/>
  <c r="E54" i="22"/>
  <c r="D54" i="22"/>
  <c r="C54" i="22"/>
  <c r="E53" i="22"/>
  <c r="D53" i="22"/>
  <c r="C53" i="22"/>
  <c r="E52" i="22"/>
  <c r="D52" i="22"/>
  <c r="C52" i="22"/>
  <c r="E51" i="22"/>
  <c r="D51" i="22"/>
  <c r="C51" i="22"/>
  <c r="E50" i="22"/>
  <c r="D50" i="22"/>
  <c r="C50" i="22"/>
  <c r="E49" i="22"/>
  <c r="D49" i="22"/>
  <c r="C49" i="22"/>
  <c r="E48" i="22"/>
  <c r="D48" i="22"/>
  <c r="C48" i="22"/>
  <c r="E47" i="22"/>
  <c r="D47" i="22"/>
  <c r="C47" i="22"/>
  <c r="E46" i="22"/>
  <c r="D46" i="22"/>
  <c r="C46" i="22"/>
  <c r="E45" i="22"/>
  <c r="D45" i="22"/>
  <c r="C45" i="22"/>
  <c r="E44" i="22"/>
  <c r="D44" i="22"/>
  <c r="C44" i="22"/>
  <c r="E43" i="22"/>
  <c r="D43" i="22"/>
  <c r="C43" i="22"/>
  <c r="E42" i="22"/>
  <c r="D42" i="22"/>
  <c r="C42" i="22"/>
  <c r="E41" i="22"/>
  <c r="D41" i="22"/>
  <c r="C41" i="22"/>
  <c r="E40" i="22"/>
  <c r="D40" i="22"/>
  <c r="C40" i="22"/>
  <c r="E39" i="22"/>
  <c r="D39" i="22"/>
  <c r="C39" i="22"/>
  <c r="E38" i="22"/>
  <c r="D38" i="22"/>
  <c r="C38" i="22"/>
  <c r="E37" i="22"/>
  <c r="D37" i="22"/>
  <c r="C37" i="22"/>
  <c r="E36" i="22"/>
  <c r="D36" i="22"/>
  <c r="C36" i="22"/>
  <c r="E35" i="22"/>
  <c r="D35" i="22"/>
  <c r="C35" i="22"/>
  <c r="E34" i="22"/>
  <c r="D34" i="22"/>
  <c r="C34" i="22"/>
  <c r="E33" i="22"/>
  <c r="D33" i="22"/>
  <c r="C33" i="22"/>
  <c r="E32" i="22"/>
  <c r="D32" i="22"/>
  <c r="C32" i="22"/>
  <c r="E31" i="22"/>
  <c r="D31" i="22"/>
  <c r="C31" i="22"/>
  <c r="E30" i="22"/>
  <c r="D30" i="22"/>
  <c r="C30" i="22"/>
  <c r="E29" i="22"/>
  <c r="D29" i="22"/>
  <c r="C29" i="22"/>
  <c r="E28" i="22"/>
  <c r="D28" i="22"/>
  <c r="C28" i="22"/>
  <c r="E27" i="22"/>
  <c r="D27" i="22"/>
  <c r="C27" i="22"/>
  <c r="E26" i="22"/>
  <c r="D26" i="22"/>
  <c r="C26" i="22"/>
  <c r="E25" i="22"/>
  <c r="D25" i="22"/>
  <c r="C25" i="22"/>
  <c r="E24" i="22"/>
  <c r="D24" i="22"/>
  <c r="C24" i="22"/>
  <c r="E23" i="22"/>
  <c r="D23" i="22"/>
  <c r="C23" i="22"/>
  <c r="E22" i="22"/>
  <c r="D22" i="22"/>
  <c r="C22" i="22"/>
  <c r="C11" i="22"/>
  <c r="E116" i="21"/>
  <c r="D116" i="21"/>
  <c r="C116" i="21"/>
  <c r="E115" i="21"/>
  <c r="D115" i="21"/>
  <c r="C115" i="21"/>
  <c r="E114" i="21"/>
  <c r="D114" i="21"/>
  <c r="C114" i="21"/>
  <c r="E113" i="21"/>
  <c r="D113" i="21"/>
  <c r="C113" i="21"/>
  <c r="E112" i="21"/>
  <c r="D112" i="21"/>
  <c r="C112" i="21"/>
  <c r="E111" i="21"/>
  <c r="D111" i="21"/>
  <c r="C111" i="21"/>
  <c r="E110" i="21"/>
  <c r="D110" i="21"/>
  <c r="C110" i="21"/>
  <c r="E109" i="21"/>
  <c r="D109" i="21"/>
  <c r="C109" i="21"/>
  <c r="E108" i="21"/>
  <c r="D108" i="21"/>
  <c r="C108" i="21"/>
  <c r="E107" i="21"/>
  <c r="D107" i="21"/>
  <c r="C107" i="21"/>
  <c r="E106" i="21"/>
  <c r="D106" i="21"/>
  <c r="C106" i="21"/>
  <c r="E105" i="21"/>
  <c r="D105" i="21"/>
  <c r="C105" i="21"/>
  <c r="E104" i="21"/>
  <c r="D104" i="21"/>
  <c r="C104" i="21"/>
  <c r="E103" i="21"/>
  <c r="D103" i="21"/>
  <c r="C103" i="21"/>
  <c r="E102" i="21"/>
  <c r="D102" i="21"/>
  <c r="C102" i="21"/>
  <c r="E101" i="21"/>
  <c r="D101" i="21"/>
  <c r="C101" i="21"/>
  <c r="E100" i="21"/>
  <c r="D100" i="21"/>
  <c r="C100" i="21"/>
  <c r="E99" i="21"/>
  <c r="D99" i="21"/>
  <c r="C99" i="21"/>
  <c r="E98" i="21"/>
  <c r="D98" i="21"/>
  <c r="C98" i="21"/>
  <c r="E97" i="21"/>
  <c r="D97" i="21"/>
  <c r="C97" i="21"/>
  <c r="E96" i="21"/>
  <c r="D96" i="21"/>
  <c r="C96" i="21"/>
  <c r="E95" i="21"/>
  <c r="D95" i="21"/>
  <c r="C95" i="21"/>
  <c r="E94" i="21"/>
  <c r="D94" i="21"/>
  <c r="C94" i="21"/>
  <c r="E93" i="21"/>
  <c r="D93" i="21"/>
  <c r="C93" i="21"/>
  <c r="E92" i="21"/>
  <c r="D92" i="21"/>
  <c r="C92" i="21"/>
  <c r="E91" i="21"/>
  <c r="D91" i="21"/>
  <c r="C91" i="21"/>
  <c r="E90" i="21"/>
  <c r="D90" i="21"/>
  <c r="C90" i="21"/>
  <c r="E89" i="21"/>
  <c r="D89" i="21"/>
  <c r="C89" i="21"/>
  <c r="E88" i="21"/>
  <c r="D88" i="21"/>
  <c r="C88" i="21"/>
  <c r="E87" i="21"/>
  <c r="D87" i="21"/>
  <c r="C87" i="21"/>
  <c r="E86" i="21"/>
  <c r="D86" i="21"/>
  <c r="C86" i="21"/>
  <c r="E85" i="21"/>
  <c r="D85" i="21"/>
  <c r="C85" i="21"/>
  <c r="E84" i="21"/>
  <c r="D84" i="21"/>
  <c r="C84" i="21"/>
  <c r="E83" i="21"/>
  <c r="D83" i="21"/>
  <c r="C83" i="21"/>
  <c r="E82" i="21"/>
  <c r="D82" i="21"/>
  <c r="C82" i="21"/>
  <c r="E81" i="21"/>
  <c r="D81" i="21"/>
  <c r="C81" i="21"/>
  <c r="E80" i="21"/>
  <c r="D80" i="21"/>
  <c r="C80" i="21"/>
  <c r="E79" i="21"/>
  <c r="D79" i="21"/>
  <c r="C79" i="21"/>
  <c r="E78" i="21"/>
  <c r="D78" i="21"/>
  <c r="C78" i="21"/>
  <c r="E77" i="21"/>
  <c r="D77" i="21"/>
  <c r="C77" i="21"/>
  <c r="E76" i="21"/>
  <c r="D76" i="21"/>
  <c r="C76" i="21"/>
  <c r="E75" i="21"/>
  <c r="D75" i="21"/>
  <c r="C75" i="21"/>
  <c r="E74" i="21"/>
  <c r="D74" i="21"/>
  <c r="C74" i="21"/>
  <c r="E73" i="21"/>
  <c r="D73" i="21"/>
  <c r="C73" i="21"/>
  <c r="E72" i="21"/>
  <c r="D72" i="21"/>
  <c r="C72" i="21"/>
  <c r="E71" i="21"/>
  <c r="D71" i="21"/>
  <c r="C71" i="21"/>
  <c r="E70" i="21"/>
  <c r="D70" i="21"/>
  <c r="C70" i="21"/>
  <c r="E69" i="21"/>
  <c r="D69" i="21"/>
  <c r="C69" i="21"/>
  <c r="E68" i="21"/>
  <c r="D68" i="21"/>
  <c r="C68" i="21"/>
  <c r="E67" i="21"/>
  <c r="D67" i="21"/>
  <c r="C67" i="21"/>
  <c r="E66" i="21"/>
  <c r="D66" i="21"/>
  <c r="C66" i="21"/>
  <c r="E65" i="21"/>
  <c r="D65" i="21"/>
  <c r="C65" i="21"/>
  <c r="E64" i="21"/>
  <c r="D64" i="21"/>
  <c r="C64" i="21"/>
  <c r="E63" i="21"/>
  <c r="D63" i="21"/>
  <c r="C63" i="21"/>
  <c r="E62" i="21"/>
  <c r="D62" i="21"/>
  <c r="C62" i="21"/>
  <c r="E61" i="21"/>
  <c r="D61" i="21"/>
  <c r="C61" i="21"/>
  <c r="E60" i="21"/>
  <c r="D60" i="21"/>
  <c r="C60" i="21"/>
  <c r="E59" i="21"/>
  <c r="D59" i="21"/>
  <c r="C59" i="21"/>
  <c r="E58" i="21"/>
  <c r="D58" i="21"/>
  <c r="C58" i="21"/>
  <c r="E57" i="21"/>
  <c r="D57" i="21"/>
  <c r="C57" i="21"/>
  <c r="E56" i="21"/>
  <c r="D56" i="21"/>
  <c r="C56" i="21"/>
  <c r="E55" i="21"/>
  <c r="D55" i="21"/>
  <c r="C55" i="21"/>
  <c r="E54" i="21"/>
  <c r="D54" i="21"/>
  <c r="C54" i="21"/>
  <c r="E53" i="21"/>
  <c r="D53" i="21"/>
  <c r="C53" i="21"/>
  <c r="E52" i="21"/>
  <c r="D52" i="21"/>
  <c r="C52" i="21"/>
  <c r="E51" i="21"/>
  <c r="D51" i="21"/>
  <c r="C51" i="21"/>
  <c r="E50" i="21"/>
  <c r="D50" i="21"/>
  <c r="C50" i="21"/>
  <c r="E49" i="21"/>
  <c r="D49" i="21"/>
  <c r="C49" i="21"/>
  <c r="E48" i="21"/>
  <c r="D48" i="21"/>
  <c r="C48" i="21"/>
  <c r="E47" i="21"/>
  <c r="D47" i="21"/>
  <c r="C47" i="21"/>
  <c r="E46" i="21"/>
  <c r="D46" i="21"/>
  <c r="C46" i="21"/>
  <c r="E45" i="21"/>
  <c r="D45" i="21"/>
  <c r="C45" i="21"/>
  <c r="E44" i="21"/>
  <c r="D44" i="21"/>
  <c r="C44" i="21"/>
  <c r="E43" i="21"/>
  <c r="D43" i="21"/>
  <c r="C43" i="21"/>
  <c r="E42" i="21"/>
  <c r="D42" i="21"/>
  <c r="C42" i="21"/>
  <c r="E41" i="21"/>
  <c r="D41" i="21"/>
  <c r="C41" i="21"/>
  <c r="E40" i="21"/>
  <c r="D40" i="21"/>
  <c r="C40" i="21"/>
  <c r="E39" i="21"/>
  <c r="D39" i="21"/>
  <c r="C39" i="21"/>
  <c r="E38" i="21"/>
  <c r="D38" i="21"/>
  <c r="C38" i="21"/>
  <c r="E37" i="21"/>
  <c r="D37" i="21"/>
  <c r="C37" i="21"/>
  <c r="E36" i="21"/>
  <c r="D36" i="21"/>
  <c r="C36" i="21"/>
  <c r="E35" i="21"/>
  <c r="D35" i="21"/>
  <c r="C35" i="21"/>
  <c r="E34" i="21"/>
  <c r="D34" i="21"/>
  <c r="C34" i="21"/>
  <c r="E33" i="21"/>
  <c r="D33" i="21"/>
  <c r="C33" i="21"/>
  <c r="E32" i="21"/>
  <c r="D32" i="21"/>
  <c r="C32" i="21"/>
  <c r="E31" i="21"/>
  <c r="D31" i="21"/>
  <c r="C31" i="21"/>
  <c r="E30" i="21"/>
  <c r="D30" i="21"/>
  <c r="C30" i="21"/>
  <c r="E29" i="21"/>
  <c r="D29" i="21"/>
  <c r="C29" i="21"/>
  <c r="E28" i="21"/>
  <c r="D28" i="21"/>
  <c r="C28" i="21"/>
  <c r="E27" i="21"/>
  <c r="D27" i="21"/>
  <c r="C27" i="21"/>
  <c r="E26" i="21"/>
  <c r="D26" i="21"/>
  <c r="C26" i="21"/>
  <c r="E25" i="21"/>
  <c r="D25" i="21"/>
  <c r="C25" i="21"/>
  <c r="E24" i="21"/>
  <c r="D24" i="21"/>
  <c r="C24" i="21"/>
  <c r="E23" i="21"/>
  <c r="D23" i="21"/>
  <c r="C23" i="21"/>
  <c r="E22" i="21"/>
  <c r="D22" i="21"/>
  <c r="C22" i="21"/>
  <c r="C11" i="21"/>
  <c r="E30" i="14"/>
  <c r="E15" i="19"/>
  <c r="D15" i="19"/>
  <c r="C15" i="19"/>
  <c r="E116" i="20"/>
  <c r="D116" i="20"/>
  <c r="C116" i="20"/>
  <c r="E115" i="20"/>
  <c r="D115" i="20"/>
  <c r="C115" i="20"/>
  <c r="E114" i="20"/>
  <c r="D114" i="20"/>
  <c r="C114" i="20"/>
  <c r="E113" i="20"/>
  <c r="D113" i="20"/>
  <c r="C113" i="20"/>
  <c r="E112" i="20"/>
  <c r="D112" i="20"/>
  <c r="C112" i="20"/>
  <c r="E111" i="20"/>
  <c r="D111" i="20"/>
  <c r="C111" i="20"/>
  <c r="E110" i="20"/>
  <c r="D110" i="20"/>
  <c r="C110" i="20"/>
  <c r="E109" i="20"/>
  <c r="D109" i="20"/>
  <c r="C109" i="20"/>
  <c r="E108" i="20"/>
  <c r="D108" i="20"/>
  <c r="C108" i="20"/>
  <c r="E107" i="20"/>
  <c r="D107" i="20"/>
  <c r="C107" i="20"/>
  <c r="E106" i="20"/>
  <c r="D106" i="20"/>
  <c r="C106" i="20"/>
  <c r="E105" i="20"/>
  <c r="D105" i="20"/>
  <c r="C105" i="20"/>
  <c r="E104" i="20"/>
  <c r="D104" i="20"/>
  <c r="C104" i="20"/>
  <c r="E103" i="20"/>
  <c r="D103" i="20"/>
  <c r="C103" i="20"/>
  <c r="E102" i="20"/>
  <c r="D102" i="20"/>
  <c r="C102" i="20"/>
  <c r="E101" i="20"/>
  <c r="D101" i="20"/>
  <c r="C101" i="20"/>
  <c r="E100" i="20"/>
  <c r="D100" i="20"/>
  <c r="C100" i="20"/>
  <c r="E99" i="20"/>
  <c r="D99" i="20"/>
  <c r="C99" i="20"/>
  <c r="E98" i="20"/>
  <c r="D98" i="20"/>
  <c r="C98" i="20"/>
  <c r="E97" i="20"/>
  <c r="D97" i="20"/>
  <c r="C97" i="20"/>
  <c r="E96" i="20"/>
  <c r="D96" i="20"/>
  <c r="C96" i="20"/>
  <c r="E95" i="20"/>
  <c r="D95" i="20"/>
  <c r="C95" i="20"/>
  <c r="E94" i="20"/>
  <c r="D94" i="20"/>
  <c r="C94" i="20"/>
  <c r="E93" i="20"/>
  <c r="D93" i="20"/>
  <c r="C93" i="20"/>
  <c r="E92" i="20"/>
  <c r="D92" i="20"/>
  <c r="C92" i="20"/>
  <c r="E91" i="20"/>
  <c r="D91" i="20"/>
  <c r="C91" i="20"/>
  <c r="E90" i="20"/>
  <c r="D90" i="20"/>
  <c r="C90" i="20"/>
  <c r="E89" i="20"/>
  <c r="D89" i="20"/>
  <c r="C89" i="20"/>
  <c r="E88" i="20"/>
  <c r="D88" i="20"/>
  <c r="C88" i="20"/>
  <c r="E87" i="20"/>
  <c r="D87" i="20"/>
  <c r="C87" i="20"/>
  <c r="E86" i="20"/>
  <c r="D86" i="20"/>
  <c r="C86" i="20"/>
  <c r="E85" i="20"/>
  <c r="D85" i="20"/>
  <c r="C85" i="20"/>
  <c r="E84" i="20"/>
  <c r="D84" i="20"/>
  <c r="C84" i="20"/>
  <c r="E83" i="20"/>
  <c r="D83" i="20"/>
  <c r="C83" i="20"/>
  <c r="E82" i="20"/>
  <c r="D82" i="20"/>
  <c r="C82" i="20"/>
  <c r="E81" i="20"/>
  <c r="D81" i="20"/>
  <c r="C81" i="20"/>
  <c r="E80" i="20"/>
  <c r="D80" i="20"/>
  <c r="C80" i="20"/>
  <c r="E79" i="20"/>
  <c r="D79" i="20"/>
  <c r="C79" i="20"/>
  <c r="E78" i="20"/>
  <c r="D78" i="20"/>
  <c r="C78" i="20"/>
  <c r="E77" i="20"/>
  <c r="D77" i="20"/>
  <c r="C77" i="20"/>
  <c r="E76" i="20"/>
  <c r="D76" i="20"/>
  <c r="C76" i="20"/>
  <c r="E75" i="20"/>
  <c r="D75" i="20"/>
  <c r="C75" i="20"/>
  <c r="E74" i="20"/>
  <c r="D74" i="20"/>
  <c r="C74" i="20"/>
  <c r="E73" i="20"/>
  <c r="D73" i="20"/>
  <c r="C73" i="20"/>
  <c r="E72" i="20"/>
  <c r="D72" i="20"/>
  <c r="C72" i="20"/>
  <c r="E71" i="20"/>
  <c r="D71" i="20"/>
  <c r="C71" i="20"/>
  <c r="E70" i="20"/>
  <c r="D70" i="20"/>
  <c r="C70" i="20"/>
  <c r="E69" i="20"/>
  <c r="D69" i="20"/>
  <c r="C69" i="20"/>
  <c r="E68" i="20"/>
  <c r="D68" i="20"/>
  <c r="C68" i="20"/>
  <c r="E67" i="20"/>
  <c r="D67" i="20"/>
  <c r="C67" i="20"/>
  <c r="E66" i="20"/>
  <c r="D66" i="20"/>
  <c r="C66" i="20"/>
  <c r="E65" i="20"/>
  <c r="D65" i="20"/>
  <c r="C65" i="20"/>
  <c r="E64" i="20"/>
  <c r="D64" i="20"/>
  <c r="C64" i="20"/>
  <c r="E63" i="20"/>
  <c r="D63" i="20"/>
  <c r="C63" i="20"/>
  <c r="E62" i="20"/>
  <c r="D62" i="20"/>
  <c r="C62" i="20"/>
  <c r="E61" i="20"/>
  <c r="D61" i="20"/>
  <c r="C61" i="20"/>
  <c r="E60" i="20"/>
  <c r="D60" i="20"/>
  <c r="C60" i="20"/>
  <c r="E59" i="20"/>
  <c r="D59" i="20"/>
  <c r="C59" i="20"/>
  <c r="E58" i="20"/>
  <c r="D58" i="20"/>
  <c r="C58" i="20"/>
  <c r="E57" i="20"/>
  <c r="D57" i="20"/>
  <c r="C57" i="20"/>
  <c r="E56" i="20"/>
  <c r="D56" i="20"/>
  <c r="C56" i="20"/>
  <c r="E55" i="20"/>
  <c r="D55" i="20"/>
  <c r="C55" i="20"/>
  <c r="E54" i="20"/>
  <c r="D54" i="20"/>
  <c r="C54" i="20"/>
  <c r="E53" i="20"/>
  <c r="D53" i="20"/>
  <c r="C53" i="20"/>
  <c r="E52" i="20"/>
  <c r="D52" i="20"/>
  <c r="C52" i="20"/>
  <c r="E51" i="20"/>
  <c r="D51" i="20"/>
  <c r="C51" i="20"/>
  <c r="E50" i="20"/>
  <c r="D50" i="20"/>
  <c r="C50" i="20"/>
  <c r="E49" i="20"/>
  <c r="D49" i="20"/>
  <c r="C49" i="20"/>
  <c r="E48" i="20"/>
  <c r="D48" i="20"/>
  <c r="C48" i="20"/>
  <c r="E47" i="20"/>
  <c r="D47" i="20"/>
  <c r="C47" i="20"/>
  <c r="E46" i="20"/>
  <c r="D46" i="20"/>
  <c r="C46" i="20"/>
  <c r="E45" i="20"/>
  <c r="D45" i="20"/>
  <c r="C45" i="20"/>
  <c r="E44" i="20"/>
  <c r="D44" i="20"/>
  <c r="C44" i="20"/>
  <c r="E43" i="20"/>
  <c r="D43" i="20"/>
  <c r="C43" i="20"/>
  <c r="E42" i="20"/>
  <c r="D42" i="20"/>
  <c r="C42" i="20"/>
  <c r="E41" i="20"/>
  <c r="D41" i="20"/>
  <c r="C41" i="20"/>
  <c r="E40" i="20"/>
  <c r="D40" i="20"/>
  <c r="C40" i="20"/>
  <c r="E39" i="20"/>
  <c r="D39" i="20"/>
  <c r="C39" i="20"/>
  <c r="E38" i="20"/>
  <c r="D38" i="20"/>
  <c r="C38" i="20"/>
  <c r="E37" i="20"/>
  <c r="D37" i="20"/>
  <c r="C37" i="20"/>
  <c r="E36" i="20"/>
  <c r="D36" i="20"/>
  <c r="C36" i="20"/>
  <c r="E35" i="20"/>
  <c r="D35" i="20"/>
  <c r="C35" i="20"/>
  <c r="E34" i="20"/>
  <c r="D34" i="20"/>
  <c r="C34" i="20"/>
  <c r="E33" i="20"/>
  <c r="D33" i="20"/>
  <c r="C33" i="20"/>
  <c r="E32" i="20"/>
  <c r="D32" i="20"/>
  <c r="C32" i="20"/>
  <c r="E31" i="20"/>
  <c r="D31" i="20"/>
  <c r="C31" i="20"/>
  <c r="E30" i="20"/>
  <c r="D30" i="20"/>
  <c r="C30" i="20"/>
  <c r="E29" i="20"/>
  <c r="D29" i="20"/>
  <c r="C29" i="20"/>
  <c r="E28" i="20"/>
  <c r="D28" i="20"/>
  <c r="C28" i="20"/>
  <c r="E27" i="20"/>
  <c r="D27" i="20"/>
  <c r="C27" i="20"/>
  <c r="E26" i="20"/>
  <c r="D26" i="20"/>
  <c r="C26" i="20"/>
  <c r="E25" i="20"/>
  <c r="D25" i="20"/>
  <c r="C25" i="20"/>
  <c r="E24" i="20"/>
  <c r="D24" i="20"/>
  <c r="C24" i="20"/>
  <c r="E23" i="20"/>
  <c r="D23" i="20"/>
  <c r="C23" i="20"/>
  <c r="E22" i="20"/>
  <c r="D22" i="20"/>
  <c r="C22" i="20"/>
  <c r="C11" i="20"/>
  <c r="E116" i="19"/>
  <c r="D116" i="19"/>
  <c r="C116" i="19"/>
  <c r="E115" i="19"/>
  <c r="D115" i="19"/>
  <c r="C115" i="19"/>
  <c r="E114" i="19"/>
  <c r="D114" i="19"/>
  <c r="C114" i="19"/>
  <c r="E113" i="19"/>
  <c r="D113" i="19"/>
  <c r="C113" i="19"/>
  <c r="E112" i="19"/>
  <c r="D112" i="19"/>
  <c r="C112" i="19"/>
  <c r="E111" i="19"/>
  <c r="D111" i="19"/>
  <c r="C111" i="19"/>
  <c r="E110" i="19"/>
  <c r="D110" i="19"/>
  <c r="C110" i="19"/>
  <c r="E109" i="19"/>
  <c r="D109" i="19"/>
  <c r="C109" i="19"/>
  <c r="E108" i="19"/>
  <c r="D108" i="19"/>
  <c r="C108" i="19"/>
  <c r="E107" i="19"/>
  <c r="D107" i="19"/>
  <c r="C107" i="19"/>
  <c r="E106" i="19"/>
  <c r="D106" i="19"/>
  <c r="C106" i="19"/>
  <c r="E105" i="19"/>
  <c r="D105" i="19"/>
  <c r="C105" i="19"/>
  <c r="E104" i="19"/>
  <c r="D104" i="19"/>
  <c r="C104" i="19"/>
  <c r="E103" i="19"/>
  <c r="D103" i="19"/>
  <c r="C103" i="19"/>
  <c r="E102" i="19"/>
  <c r="D102" i="19"/>
  <c r="C102" i="19"/>
  <c r="E101" i="19"/>
  <c r="D101" i="19"/>
  <c r="C101" i="19"/>
  <c r="E100" i="19"/>
  <c r="D100" i="19"/>
  <c r="C100" i="19"/>
  <c r="E99" i="19"/>
  <c r="D99" i="19"/>
  <c r="C99" i="19"/>
  <c r="E98" i="19"/>
  <c r="D98" i="19"/>
  <c r="C98" i="19"/>
  <c r="E97" i="19"/>
  <c r="D97" i="19"/>
  <c r="C97" i="19"/>
  <c r="E96" i="19"/>
  <c r="D96" i="19"/>
  <c r="C96" i="19"/>
  <c r="E95" i="19"/>
  <c r="D95" i="19"/>
  <c r="C95" i="19"/>
  <c r="E94" i="19"/>
  <c r="D94" i="19"/>
  <c r="C94" i="19"/>
  <c r="E93" i="19"/>
  <c r="D93" i="19"/>
  <c r="C93" i="19"/>
  <c r="E92" i="19"/>
  <c r="D92" i="19"/>
  <c r="C92" i="19"/>
  <c r="E91" i="19"/>
  <c r="D91" i="19"/>
  <c r="C91" i="19"/>
  <c r="E90" i="19"/>
  <c r="D90" i="19"/>
  <c r="C90" i="19"/>
  <c r="E89" i="19"/>
  <c r="D89" i="19"/>
  <c r="C89" i="19"/>
  <c r="E88" i="19"/>
  <c r="D88" i="19"/>
  <c r="C88" i="19"/>
  <c r="E87" i="19"/>
  <c r="D87" i="19"/>
  <c r="C87" i="19"/>
  <c r="E86" i="19"/>
  <c r="D86" i="19"/>
  <c r="C86" i="19"/>
  <c r="E85" i="19"/>
  <c r="D85" i="19"/>
  <c r="C85" i="19"/>
  <c r="E84" i="19"/>
  <c r="D84" i="19"/>
  <c r="C84" i="19"/>
  <c r="E83" i="19"/>
  <c r="D83" i="19"/>
  <c r="C83" i="19"/>
  <c r="E82" i="19"/>
  <c r="D82" i="19"/>
  <c r="C82" i="19"/>
  <c r="E81" i="19"/>
  <c r="D81" i="19"/>
  <c r="C81" i="19"/>
  <c r="E80" i="19"/>
  <c r="D80" i="19"/>
  <c r="C80" i="19"/>
  <c r="E79" i="19"/>
  <c r="D79" i="19"/>
  <c r="C79" i="19"/>
  <c r="E78" i="19"/>
  <c r="D78" i="19"/>
  <c r="C78" i="19"/>
  <c r="E77" i="19"/>
  <c r="D77" i="19"/>
  <c r="C77" i="19"/>
  <c r="E76" i="19"/>
  <c r="D76" i="19"/>
  <c r="C76" i="19"/>
  <c r="E75" i="19"/>
  <c r="D75" i="19"/>
  <c r="C75" i="19"/>
  <c r="E74" i="19"/>
  <c r="D74" i="19"/>
  <c r="C74" i="19"/>
  <c r="E73" i="19"/>
  <c r="D73" i="19"/>
  <c r="C73" i="19"/>
  <c r="E72" i="19"/>
  <c r="D72" i="19"/>
  <c r="C72" i="19"/>
  <c r="E71" i="19"/>
  <c r="D71" i="19"/>
  <c r="C71" i="19"/>
  <c r="E70" i="19"/>
  <c r="D70" i="19"/>
  <c r="C70" i="19"/>
  <c r="E69" i="19"/>
  <c r="D69" i="19"/>
  <c r="C69" i="19"/>
  <c r="E68" i="19"/>
  <c r="D68" i="19"/>
  <c r="C68" i="19"/>
  <c r="E67" i="19"/>
  <c r="D67" i="19"/>
  <c r="C67" i="19"/>
  <c r="E66" i="19"/>
  <c r="D66" i="19"/>
  <c r="C66" i="19"/>
  <c r="E65" i="19"/>
  <c r="D65" i="19"/>
  <c r="C65" i="19"/>
  <c r="E64" i="19"/>
  <c r="D64" i="19"/>
  <c r="C64" i="19"/>
  <c r="E63" i="19"/>
  <c r="D63" i="19"/>
  <c r="C63" i="19"/>
  <c r="E62" i="19"/>
  <c r="D62" i="19"/>
  <c r="C62" i="19"/>
  <c r="E61" i="19"/>
  <c r="D61" i="19"/>
  <c r="C61" i="19"/>
  <c r="E60" i="19"/>
  <c r="D60" i="19"/>
  <c r="C60" i="19"/>
  <c r="E59" i="19"/>
  <c r="D59" i="19"/>
  <c r="C59" i="19"/>
  <c r="E58" i="19"/>
  <c r="D58" i="19"/>
  <c r="C58" i="19"/>
  <c r="E57" i="19"/>
  <c r="D57" i="19"/>
  <c r="C57" i="19"/>
  <c r="E56" i="19"/>
  <c r="D56" i="19"/>
  <c r="C56" i="19"/>
  <c r="E55" i="19"/>
  <c r="D55" i="19"/>
  <c r="C55" i="19"/>
  <c r="E54" i="19"/>
  <c r="D54" i="19"/>
  <c r="C54" i="19"/>
  <c r="E53" i="19"/>
  <c r="D53" i="19"/>
  <c r="C53" i="19"/>
  <c r="E52" i="19"/>
  <c r="D52" i="19"/>
  <c r="C52" i="19"/>
  <c r="E51" i="19"/>
  <c r="D51" i="19"/>
  <c r="C51" i="19"/>
  <c r="E50" i="19"/>
  <c r="D50" i="19"/>
  <c r="C50" i="19"/>
  <c r="E49" i="19"/>
  <c r="D49" i="19"/>
  <c r="C49" i="19"/>
  <c r="E48" i="19"/>
  <c r="D48" i="19"/>
  <c r="C48" i="19"/>
  <c r="E47" i="19"/>
  <c r="D47" i="19"/>
  <c r="C47" i="19"/>
  <c r="E46" i="19"/>
  <c r="D46" i="19"/>
  <c r="C46" i="19"/>
  <c r="E45" i="19"/>
  <c r="D45" i="19"/>
  <c r="C45" i="19"/>
  <c r="E44" i="19"/>
  <c r="D44" i="19"/>
  <c r="C44" i="19"/>
  <c r="E43" i="19"/>
  <c r="D43" i="19"/>
  <c r="C43" i="19"/>
  <c r="E42" i="19"/>
  <c r="D42" i="19"/>
  <c r="C42" i="19"/>
  <c r="E41" i="19"/>
  <c r="D41" i="19"/>
  <c r="C41" i="19"/>
  <c r="E40" i="19"/>
  <c r="D40" i="19"/>
  <c r="C40" i="19"/>
  <c r="E39" i="19"/>
  <c r="D39" i="19"/>
  <c r="C39" i="19"/>
  <c r="E38" i="19"/>
  <c r="D38" i="19"/>
  <c r="C38" i="19"/>
  <c r="E37" i="19"/>
  <c r="D37" i="19"/>
  <c r="C37" i="19"/>
  <c r="E36" i="19"/>
  <c r="D36" i="19"/>
  <c r="C36" i="19"/>
  <c r="E35" i="19"/>
  <c r="D35" i="19"/>
  <c r="C35" i="19"/>
  <c r="E34" i="19"/>
  <c r="D34" i="19"/>
  <c r="C34" i="19"/>
  <c r="E33" i="19"/>
  <c r="D33" i="19"/>
  <c r="C33" i="19"/>
  <c r="E32" i="19"/>
  <c r="D32" i="19"/>
  <c r="C32" i="19"/>
  <c r="E31" i="19"/>
  <c r="D31" i="19"/>
  <c r="C31" i="19"/>
  <c r="E30" i="19"/>
  <c r="D30" i="19"/>
  <c r="C30" i="19"/>
  <c r="E29" i="19"/>
  <c r="D29" i="19"/>
  <c r="C29" i="19"/>
  <c r="E28" i="19"/>
  <c r="D28" i="19"/>
  <c r="C28" i="19"/>
  <c r="E27" i="19"/>
  <c r="D27" i="19"/>
  <c r="C27" i="19"/>
  <c r="E26" i="19"/>
  <c r="D26" i="19"/>
  <c r="C26" i="19"/>
  <c r="E25" i="19"/>
  <c r="D25" i="19"/>
  <c r="C25" i="19"/>
  <c r="E24" i="19"/>
  <c r="D24" i="19"/>
  <c r="C24" i="19"/>
  <c r="E23" i="19"/>
  <c r="D23" i="19"/>
  <c r="C23" i="19"/>
  <c r="E22" i="19"/>
  <c r="D22" i="19"/>
  <c r="C22" i="19"/>
  <c r="C11" i="19"/>
  <c r="E116" i="18"/>
  <c r="D116" i="18"/>
  <c r="C116" i="18"/>
  <c r="E115" i="18"/>
  <c r="D115" i="18"/>
  <c r="C115" i="18"/>
  <c r="E114" i="18"/>
  <c r="D114" i="18"/>
  <c r="C114" i="18"/>
  <c r="E113" i="18"/>
  <c r="D113" i="18"/>
  <c r="C113" i="18"/>
  <c r="E112" i="18"/>
  <c r="D112" i="18"/>
  <c r="C112" i="18"/>
  <c r="E111" i="18"/>
  <c r="D111" i="18"/>
  <c r="C111" i="18"/>
  <c r="E110" i="18"/>
  <c r="D110" i="18"/>
  <c r="C110" i="18"/>
  <c r="E109" i="18"/>
  <c r="D109" i="18"/>
  <c r="C109" i="18"/>
  <c r="E108" i="18"/>
  <c r="D108" i="18"/>
  <c r="C108" i="18"/>
  <c r="E107" i="18"/>
  <c r="D107" i="18"/>
  <c r="C107" i="18"/>
  <c r="E106" i="18"/>
  <c r="D106" i="18"/>
  <c r="C106" i="18"/>
  <c r="E105" i="18"/>
  <c r="D105" i="18"/>
  <c r="C105" i="18"/>
  <c r="E104" i="18"/>
  <c r="D104" i="18"/>
  <c r="C104" i="18"/>
  <c r="E103" i="18"/>
  <c r="D103" i="18"/>
  <c r="C103" i="18"/>
  <c r="E102" i="18"/>
  <c r="D102" i="18"/>
  <c r="C102" i="18"/>
  <c r="E101" i="18"/>
  <c r="D101" i="18"/>
  <c r="C101" i="18"/>
  <c r="E100" i="18"/>
  <c r="D100" i="18"/>
  <c r="C100" i="18"/>
  <c r="E99" i="18"/>
  <c r="D99" i="18"/>
  <c r="C99" i="18"/>
  <c r="E98" i="18"/>
  <c r="D98" i="18"/>
  <c r="C98" i="18"/>
  <c r="E97" i="18"/>
  <c r="D97" i="18"/>
  <c r="C97" i="18"/>
  <c r="E96" i="18"/>
  <c r="D96" i="18"/>
  <c r="C96" i="18"/>
  <c r="E95" i="18"/>
  <c r="D95" i="18"/>
  <c r="C95" i="18"/>
  <c r="E94" i="18"/>
  <c r="D94" i="18"/>
  <c r="C94" i="18"/>
  <c r="E93" i="18"/>
  <c r="D93" i="18"/>
  <c r="C93" i="18"/>
  <c r="E92" i="18"/>
  <c r="D92" i="18"/>
  <c r="C92" i="18"/>
  <c r="E91" i="18"/>
  <c r="D91" i="18"/>
  <c r="C91" i="18"/>
  <c r="E90" i="18"/>
  <c r="D90" i="18"/>
  <c r="C90" i="18"/>
  <c r="E89" i="18"/>
  <c r="D89" i="18"/>
  <c r="C89" i="18"/>
  <c r="E88" i="18"/>
  <c r="D88" i="18"/>
  <c r="C88" i="18"/>
  <c r="E87" i="18"/>
  <c r="D87" i="18"/>
  <c r="C87" i="18"/>
  <c r="E86" i="18"/>
  <c r="D86" i="18"/>
  <c r="C86" i="18"/>
  <c r="E85" i="18"/>
  <c r="D85" i="18"/>
  <c r="C85" i="18"/>
  <c r="E84" i="18"/>
  <c r="D84" i="18"/>
  <c r="C84" i="18"/>
  <c r="E83" i="18"/>
  <c r="D83" i="18"/>
  <c r="C83" i="18"/>
  <c r="E82" i="18"/>
  <c r="D82" i="18"/>
  <c r="C82" i="18"/>
  <c r="E81" i="18"/>
  <c r="D81" i="18"/>
  <c r="C81" i="18"/>
  <c r="E80" i="18"/>
  <c r="D80" i="18"/>
  <c r="C80" i="18"/>
  <c r="E79" i="18"/>
  <c r="D79" i="18"/>
  <c r="C79" i="18"/>
  <c r="E78" i="18"/>
  <c r="D78" i="18"/>
  <c r="C78" i="18"/>
  <c r="E77" i="18"/>
  <c r="D77" i="18"/>
  <c r="C77" i="18"/>
  <c r="E76" i="18"/>
  <c r="D76" i="18"/>
  <c r="C76" i="18"/>
  <c r="E75" i="18"/>
  <c r="D75" i="18"/>
  <c r="C75" i="18"/>
  <c r="E74" i="18"/>
  <c r="D74" i="18"/>
  <c r="C74" i="18"/>
  <c r="E73" i="18"/>
  <c r="D73" i="18"/>
  <c r="C73" i="18"/>
  <c r="E72" i="18"/>
  <c r="D72" i="18"/>
  <c r="C72" i="18"/>
  <c r="E71" i="18"/>
  <c r="D71" i="18"/>
  <c r="C71" i="18"/>
  <c r="E70" i="18"/>
  <c r="D70" i="18"/>
  <c r="C70" i="18"/>
  <c r="E69" i="18"/>
  <c r="D69" i="18"/>
  <c r="C69" i="18"/>
  <c r="E68" i="18"/>
  <c r="D68" i="18"/>
  <c r="C68" i="18"/>
  <c r="E67" i="18"/>
  <c r="D67" i="18"/>
  <c r="C67" i="18"/>
  <c r="E66" i="18"/>
  <c r="D66" i="18"/>
  <c r="C66" i="18"/>
  <c r="E65" i="18"/>
  <c r="D65" i="18"/>
  <c r="C65" i="18"/>
  <c r="E64" i="18"/>
  <c r="D64" i="18"/>
  <c r="C64" i="18"/>
  <c r="E63" i="18"/>
  <c r="D63" i="18"/>
  <c r="C63" i="18"/>
  <c r="E62" i="18"/>
  <c r="D62" i="18"/>
  <c r="C62" i="18"/>
  <c r="E61" i="18"/>
  <c r="D61" i="18"/>
  <c r="C61" i="18"/>
  <c r="E60" i="18"/>
  <c r="D60" i="18"/>
  <c r="C60" i="18"/>
  <c r="E59" i="18"/>
  <c r="D59" i="18"/>
  <c r="C59" i="18"/>
  <c r="E58" i="18"/>
  <c r="D58" i="18"/>
  <c r="C58" i="18"/>
  <c r="E57" i="18"/>
  <c r="D57" i="18"/>
  <c r="C57" i="18"/>
  <c r="E56" i="18"/>
  <c r="D56" i="18"/>
  <c r="C56" i="18"/>
  <c r="E55" i="18"/>
  <c r="D55" i="18"/>
  <c r="C55" i="18"/>
  <c r="E54" i="18"/>
  <c r="D54" i="18"/>
  <c r="C54" i="18"/>
  <c r="E53" i="18"/>
  <c r="D53" i="18"/>
  <c r="C53" i="18"/>
  <c r="E52" i="18"/>
  <c r="D52" i="18"/>
  <c r="C52" i="18"/>
  <c r="E51" i="18"/>
  <c r="D51" i="18"/>
  <c r="C51" i="18"/>
  <c r="E50" i="18"/>
  <c r="D50" i="18"/>
  <c r="C50" i="18"/>
  <c r="E49" i="18"/>
  <c r="D49" i="18"/>
  <c r="C49" i="18"/>
  <c r="E48" i="18"/>
  <c r="D48" i="18"/>
  <c r="C48" i="18"/>
  <c r="E47" i="18"/>
  <c r="D47" i="18"/>
  <c r="C47" i="18"/>
  <c r="E46" i="18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40" i="18"/>
  <c r="D40" i="18"/>
  <c r="C40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E31" i="18"/>
  <c r="D31" i="18"/>
  <c r="C31" i="18"/>
  <c r="E30" i="18"/>
  <c r="D30" i="18"/>
  <c r="C30" i="18"/>
  <c r="E29" i="18"/>
  <c r="D29" i="18"/>
  <c r="C29" i="18"/>
  <c r="E28" i="18"/>
  <c r="D28" i="18"/>
  <c r="C28" i="18"/>
  <c r="E27" i="18"/>
  <c r="D27" i="18"/>
  <c r="C27" i="18"/>
  <c r="E26" i="18"/>
  <c r="D26" i="18"/>
  <c r="C26" i="18"/>
  <c r="E25" i="18"/>
  <c r="D25" i="18"/>
  <c r="C25" i="18"/>
  <c r="E24" i="18"/>
  <c r="D24" i="18"/>
  <c r="C24" i="18"/>
  <c r="E23" i="18"/>
  <c r="D23" i="18"/>
  <c r="C23" i="18"/>
  <c r="E22" i="18"/>
  <c r="D22" i="18"/>
  <c r="C22" i="18"/>
  <c r="C11" i="18"/>
  <c r="E116" i="17"/>
  <c r="D116" i="17"/>
  <c r="C116" i="17"/>
  <c r="E115" i="17"/>
  <c r="D115" i="17"/>
  <c r="C115" i="17"/>
  <c r="E114" i="17"/>
  <c r="D114" i="17"/>
  <c r="C114" i="17"/>
  <c r="E113" i="17"/>
  <c r="D113" i="17"/>
  <c r="C113" i="17"/>
  <c r="E112" i="17"/>
  <c r="D112" i="17"/>
  <c r="C112" i="17"/>
  <c r="E111" i="17"/>
  <c r="D111" i="17"/>
  <c r="C111" i="17"/>
  <c r="E110" i="17"/>
  <c r="D110" i="17"/>
  <c r="C110" i="17"/>
  <c r="E109" i="17"/>
  <c r="D109" i="17"/>
  <c r="C109" i="17"/>
  <c r="E108" i="17"/>
  <c r="D108" i="17"/>
  <c r="C108" i="17"/>
  <c r="E107" i="17"/>
  <c r="D107" i="17"/>
  <c r="C107" i="17"/>
  <c r="E106" i="17"/>
  <c r="D106" i="17"/>
  <c r="C106" i="17"/>
  <c r="E105" i="17"/>
  <c r="D105" i="17"/>
  <c r="C105" i="17"/>
  <c r="E104" i="17"/>
  <c r="D104" i="17"/>
  <c r="C104" i="17"/>
  <c r="E103" i="17"/>
  <c r="D103" i="17"/>
  <c r="C103" i="17"/>
  <c r="E102" i="17"/>
  <c r="D102" i="17"/>
  <c r="C102" i="17"/>
  <c r="E101" i="17"/>
  <c r="D101" i="17"/>
  <c r="C101" i="17"/>
  <c r="E100" i="17"/>
  <c r="D100" i="17"/>
  <c r="C100" i="17"/>
  <c r="E99" i="17"/>
  <c r="D99" i="17"/>
  <c r="C99" i="17"/>
  <c r="E98" i="17"/>
  <c r="D98" i="17"/>
  <c r="C98" i="17"/>
  <c r="E97" i="17"/>
  <c r="D97" i="17"/>
  <c r="C97" i="17"/>
  <c r="E96" i="17"/>
  <c r="D96" i="17"/>
  <c r="C96" i="17"/>
  <c r="E95" i="17"/>
  <c r="D95" i="17"/>
  <c r="C95" i="17"/>
  <c r="E94" i="17"/>
  <c r="D94" i="17"/>
  <c r="C94" i="17"/>
  <c r="E93" i="17"/>
  <c r="D93" i="17"/>
  <c r="C93" i="17"/>
  <c r="E92" i="17"/>
  <c r="D92" i="17"/>
  <c r="C92" i="17"/>
  <c r="E91" i="17"/>
  <c r="D91" i="17"/>
  <c r="C91" i="17"/>
  <c r="E90" i="17"/>
  <c r="D90" i="17"/>
  <c r="C90" i="17"/>
  <c r="E89" i="17"/>
  <c r="D89" i="17"/>
  <c r="C89" i="17"/>
  <c r="E88" i="17"/>
  <c r="D88" i="17"/>
  <c r="C88" i="17"/>
  <c r="E87" i="17"/>
  <c r="D87" i="17"/>
  <c r="C87" i="17"/>
  <c r="E86" i="17"/>
  <c r="D86" i="17"/>
  <c r="C86" i="17"/>
  <c r="E85" i="17"/>
  <c r="D85" i="17"/>
  <c r="C85" i="17"/>
  <c r="E84" i="17"/>
  <c r="D84" i="17"/>
  <c r="C84" i="17"/>
  <c r="E83" i="17"/>
  <c r="D83" i="17"/>
  <c r="C83" i="17"/>
  <c r="E82" i="17"/>
  <c r="D82" i="17"/>
  <c r="C82" i="17"/>
  <c r="E81" i="17"/>
  <c r="D81" i="17"/>
  <c r="C81" i="17"/>
  <c r="E80" i="17"/>
  <c r="D80" i="17"/>
  <c r="C80" i="17"/>
  <c r="E79" i="17"/>
  <c r="D79" i="17"/>
  <c r="C79" i="17"/>
  <c r="E78" i="17"/>
  <c r="D78" i="17"/>
  <c r="C78" i="17"/>
  <c r="E77" i="17"/>
  <c r="D77" i="17"/>
  <c r="C77" i="17"/>
  <c r="E76" i="17"/>
  <c r="D76" i="17"/>
  <c r="C76" i="17"/>
  <c r="E75" i="17"/>
  <c r="D75" i="17"/>
  <c r="C75" i="17"/>
  <c r="E74" i="17"/>
  <c r="D74" i="17"/>
  <c r="C74" i="17"/>
  <c r="E73" i="17"/>
  <c r="D73" i="17"/>
  <c r="C73" i="17"/>
  <c r="E72" i="17"/>
  <c r="D72" i="17"/>
  <c r="C72" i="17"/>
  <c r="E71" i="17"/>
  <c r="D71" i="17"/>
  <c r="C71" i="17"/>
  <c r="E70" i="17"/>
  <c r="D70" i="17"/>
  <c r="C70" i="17"/>
  <c r="E69" i="17"/>
  <c r="D69" i="17"/>
  <c r="C69" i="17"/>
  <c r="E68" i="17"/>
  <c r="D68" i="17"/>
  <c r="C68" i="17"/>
  <c r="E67" i="17"/>
  <c r="D67" i="17"/>
  <c r="C67" i="17"/>
  <c r="E66" i="17"/>
  <c r="D66" i="17"/>
  <c r="C66" i="17"/>
  <c r="E65" i="17"/>
  <c r="D65" i="17"/>
  <c r="C65" i="17"/>
  <c r="E64" i="17"/>
  <c r="D64" i="17"/>
  <c r="C64" i="17"/>
  <c r="E63" i="17"/>
  <c r="D63" i="17"/>
  <c r="C63" i="17"/>
  <c r="E62" i="17"/>
  <c r="D62" i="17"/>
  <c r="C62" i="17"/>
  <c r="E61" i="17"/>
  <c r="D61" i="17"/>
  <c r="C61" i="17"/>
  <c r="E60" i="17"/>
  <c r="D60" i="17"/>
  <c r="C60" i="17"/>
  <c r="E59" i="17"/>
  <c r="D59" i="17"/>
  <c r="C59" i="17"/>
  <c r="E58" i="17"/>
  <c r="D58" i="17"/>
  <c r="C58" i="17"/>
  <c r="E57" i="17"/>
  <c r="D57" i="17"/>
  <c r="C57" i="17"/>
  <c r="E56" i="17"/>
  <c r="D56" i="17"/>
  <c r="C56" i="17"/>
  <c r="E55" i="17"/>
  <c r="D55" i="17"/>
  <c r="C55" i="17"/>
  <c r="E54" i="17"/>
  <c r="D54" i="17"/>
  <c r="C54" i="17"/>
  <c r="E53" i="17"/>
  <c r="D53" i="17"/>
  <c r="C53" i="17"/>
  <c r="E52" i="17"/>
  <c r="D52" i="17"/>
  <c r="C52" i="17"/>
  <c r="E51" i="17"/>
  <c r="D51" i="17"/>
  <c r="C51" i="17"/>
  <c r="E50" i="17"/>
  <c r="D50" i="17"/>
  <c r="C50" i="17"/>
  <c r="E49" i="17"/>
  <c r="D49" i="17"/>
  <c r="C49" i="17"/>
  <c r="E48" i="17"/>
  <c r="D48" i="17"/>
  <c r="C48" i="17"/>
  <c r="E47" i="17"/>
  <c r="D47" i="17"/>
  <c r="C47" i="17"/>
  <c r="E46" i="17"/>
  <c r="D46" i="17"/>
  <c r="C46" i="17"/>
  <c r="E45" i="17"/>
  <c r="D45" i="17"/>
  <c r="C45" i="17"/>
  <c r="E44" i="17"/>
  <c r="D44" i="17"/>
  <c r="C44" i="17"/>
  <c r="E43" i="17"/>
  <c r="D43" i="17"/>
  <c r="C43" i="17"/>
  <c r="E42" i="17"/>
  <c r="D42" i="17"/>
  <c r="C42" i="17"/>
  <c r="E41" i="17"/>
  <c r="D41" i="17"/>
  <c r="C41" i="17"/>
  <c r="E40" i="17"/>
  <c r="D40" i="17"/>
  <c r="C40" i="17"/>
  <c r="E39" i="17"/>
  <c r="D39" i="17"/>
  <c r="C39" i="17"/>
  <c r="E38" i="17"/>
  <c r="D38" i="17"/>
  <c r="C38" i="17"/>
  <c r="E37" i="17"/>
  <c r="D37" i="17"/>
  <c r="C37" i="17"/>
  <c r="E36" i="17"/>
  <c r="D36" i="17"/>
  <c r="C36" i="17"/>
  <c r="E35" i="17"/>
  <c r="D35" i="17"/>
  <c r="C35" i="17"/>
  <c r="E34" i="17"/>
  <c r="D34" i="17"/>
  <c r="C34" i="17"/>
  <c r="E33" i="17"/>
  <c r="D33" i="17"/>
  <c r="C33" i="17"/>
  <c r="E32" i="17"/>
  <c r="D32" i="17"/>
  <c r="C32" i="17"/>
  <c r="E31" i="17"/>
  <c r="D31" i="17"/>
  <c r="C31" i="17"/>
  <c r="E30" i="17"/>
  <c r="D30" i="17"/>
  <c r="C30" i="17"/>
  <c r="E29" i="17"/>
  <c r="D29" i="17"/>
  <c r="C29" i="17"/>
  <c r="E28" i="17"/>
  <c r="D28" i="17"/>
  <c r="C28" i="17"/>
  <c r="E27" i="17"/>
  <c r="D27" i="17"/>
  <c r="C27" i="17"/>
  <c r="E26" i="17"/>
  <c r="D26" i="17"/>
  <c r="C26" i="17"/>
  <c r="E25" i="17"/>
  <c r="D25" i="17"/>
  <c r="C25" i="17"/>
  <c r="E24" i="17"/>
  <c r="D24" i="17"/>
  <c r="C24" i="17"/>
  <c r="E23" i="17"/>
  <c r="D23" i="17"/>
  <c r="C23" i="17"/>
  <c r="E22" i="17"/>
  <c r="D22" i="17"/>
  <c r="C22" i="17"/>
  <c r="C11" i="17"/>
  <c r="E116" i="16"/>
  <c r="D116" i="16"/>
  <c r="C116" i="16"/>
  <c r="E115" i="16"/>
  <c r="D115" i="16"/>
  <c r="C115" i="16"/>
  <c r="E114" i="16"/>
  <c r="D114" i="16"/>
  <c r="C114" i="16"/>
  <c r="E113" i="16"/>
  <c r="D113" i="16"/>
  <c r="C113" i="16"/>
  <c r="E112" i="16"/>
  <c r="D112" i="16"/>
  <c r="C112" i="16"/>
  <c r="E111" i="16"/>
  <c r="D111" i="16"/>
  <c r="C111" i="16"/>
  <c r="E110" i="16"/>
  <c r="D110" i="16"/>
  <c r="C110" i="16"/>
  <c r="E109" i="16"/>
  <c r="D109" i="16"/>
  <c r="C109" i="16"/>
  <c r="E108" i="16"/>
  <c r="D108" i="16"/>
  <c r="C108" i="16"/>
  <c r="E107" i="16"/>
  <c r="D107" i="16"/>
  <c r="C107" i="16"/>
  <c r="E106" i="16"/>
  <c r="D106" i="16"/>
  <c r="C106" i="16"/>
  <c r="E105" i="16"/>
  <c r="D105" i="16"/>
  <c r="C105" i="16"/>
  <c r="E104" i="16"/>
  <c r="D104" i="16"/>
  <c r="C104" i="16"/>
  <c r="E103" i="16"/>
  <c r="D103" i="16"/>
  <c r="C103" i="16"/>
  <c r="E102" i="16"/>
  <c r="D102" i="16"/>
  <c r="C102" i="16"/>
  <c r="E101" i="16"/>
  <c r="D101" i="16"/>
  <c r="C101" i="16"/>
  <c r="E100" i="16"/>
  <c r="D100" i="16"/>
  <c r="C100" i="16"/>
  <c r="E99" i="16"/>
  <c r="D99" i="16"/>
  <c r="C99" i="16"/>
  <c r="E98" i="16"/>
  <c r="D98" i="16"/>
  <c r="C98" i="16"/>
  <c r="E97" i="16"/>
  <c r="D97" i="16"/>
  <c r="C97" i="16"/>
  <c r="E96" i="16"/>
  <c r="D96" i="16"/>
  <c r="C96" i="16"/>
  <c r="E95" i="16"/>
  <c r="D95" i="16"/>
  <c r="C95" i="16"/>
  <c r="E94" i="16"/>
  <c r="D94" i="16"/>
  <c r="C94" i="16"/>
  <c r="E93" i="16"/>
  <c r="D93" i="16"/>
  <c r="C93" i="16"/>
  <c r="E92" i="16"/>
  <c r="D92" i="16"/>
  <c r="C92" i="16"/>
  <c r="E91" i="16"/>
  <c r="D91" i="16"/>
  <c r="C91" i="16"/>
  <c r="E90" i="16"/>
  <c r="D90" i="16"/>
  <c r="C90" i="16"/>
  <c r="E89" i="16"/>
  <c r="D89" i="16"/>
  <c r="C89" i="16"/>
  <c r="E88" i="16"/>
  <c r="D88" i="16"/>
  <c r="C88" i="16"/>
  <c r="E87" i="16"/>
  <c r="D87" i="16"/>
  <c r="C87" i="16"/>
  <c r="E86" i="16"/>
  <c r="D86" i="16"/>
  <c r="C86" i="16"/>
  <c r="E85" i="16"/>
  <c r="D85" i="16"/>
  <c r="C85" i="16"/>
  <c r="E84" i="16"/>
  <c r="D84" i="16"/>
  <c r="C84" i="16"/>
  <c r="E83" i="16"/>
  <c r="D83" i="16"/>
  <c r="C83" i="16"/>
  <c r="E82" i="16"/>
  <c r="D82" i="16"/>
  <c r="C82" i="16"/>
  <c r="E81" i="16"/>
  <c r="D81" i="16"/>
  <c r="C81" i="16"/>
  <c r="E80" i="16"/>
  <c r="D80" i="16"/>
  <c r="C80" i="16"/>
  <c r="E79" i="16"/>
  <c r="D79" i="16"/>
  <c r="C79" i="16"/>
  <c r="E78" i="16"/>
  <c r="D78" i="16"/>
  <c r="C78" i="16"/>
  <c r="E77" i="16"/>
  <c r="D77" i="16"/>
  <c r="C77" i="16"/>
  <c r="E76" i="16"/>
  <c r="D76" i="16"/>
  <c r="C76" i="16"/>
  <c r="E75" i="16"/>
  <c r="D75" i="16"/>
  <c r="C75" i="16"/>
  <c r="E74" i="16"/>
  <c r="D74" i="16"/>
  <c r="C74" i="16"/>
  <c r="E73" i="16"/>
  <c r="D73" i="16"/>
  <c r="C73" i="16"/>
  <c r="E72" i="16"/>
  <c r="D72" i="16"/>
  <c r="C72" i="16"/>
  <c r="E71" i="16"/>
  <c r="D71" i="16"/>
  <c r="C71" i="16"/>
  <c r="E70" i="16"/>
  <c r="D70" i="16"/>
  <c r="C70" i="16"/>
  <c r="E69" i="16"/>
  <c r="D69" i="16"/>
  <c r="C69" i="16"/>
  <c r="E68" i="16"/>
  <c r="D68" i="16"/>
  <c r="C68" i="16"/>
  <c r="E67" i="16"/>
  <c r="D67" i="16"/>
  <c r="C67" i="16"/>
  <c r="E66" i="16"/>
  <c r="D66" i="16"/>
  <c r="C66" i="16"/>
  <c r="E65" i="16"/>
  <c r="D65" i="16"/>
  <c r="C65" i="16"/>
  <c r="E64" i="16"/>
  <c r="D64" i="16"/>
  <c r="C64" i="16"/>
  <c r="E63" i="16"/>
  <c r="D63" i="16"/>
  <c r="C63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58" i="16"/>
  <c r="D58" i="16"/>
  <c r="C58" i="16"/>
  <c r="E57" i="16"/>
  <c r="D57" i="16"/>
  <c r="C57" i="16"/>
  <c r="E56" i="16"/>
  <c r="D56" i="16"/>
  <c r="C56" i="16"/>
  <c r="E55" i="16"/>
  <c r="D55" i="16"/>
  <c r="C55" i="16"/>
  <c r="E54" i="16"/>
  <c r="D54" i="16"/>
  <c r="C54" i="16"/>
  <c r="E53" i="16"/>
  <c r="D53" i="16"/>
  <c r="C53" i="16"/>
  <c r="E52" i="16"/>
  <c r="D52" i="16"/>
  <c r="C52" i="16"/>
  <c r="E51" i="16"/>
  <c r="D51" i="16"/>
  <c r="C51" i="16"/>
  <c r="E50" i="16"/>
  <c r="D50" i="16"/>
  <c r="C50" i="16"/>
  <c r="E49" i="16"/>
  <c r="D49" i="16"/>
  <c r="C49" i="16"/>
  <c r="E48" i="16"/>
  <c r="D48" i="16"/>
  <c r="C48" i="16"/>
  <c r="E47" i="16"/>
  <c r="D47" i="16"/>
  <c r="C47" i="16"/>
  <c r="E46" i="16"/>
  <c r="D46" i="16"/>
  <c r="C46" i="16"/>
  <c r="E45" i="16"/>
  <c r="D45" i="16"/>
  <c r="C45" i="16"/>
  <c r="E44" i="16"/>
  <c r="D44" i="16"/>
  <c r="C44" i="16"/>
  <c r="E43" i="16"/>
  <c r="D43" i="16"/>
  <c r="C43" i="16"/>
  <c r="E42" i="16"/>
  <c r="D42" i="16"/>
  <c r="C42" i="16"/>
  <c r="E41" i="16"/>
  <c r="D41" i="16"/>
  <c r="C41" i="16"/>
  <c r="E40" i="16"/>
  <c r="D40" i="16"/>
  <c r="C40" i="16"/>
  <c r="E39" i="16"/>
  <c r="D39" i="16"/>
  <c r="C39" i="16"/>
  <c r="E38" i="16"/>
  <c r="D38" i="16"/>
  <c r="C38" i="16"/>
  <c r="E37" i="16"/>
  <c r="D37" i="16"/>
  <c r="C37" i="16"/>
  <c r="E36" i="16"/>
  <c r="D36" i="16"/>
  <c r="C36" i="16"/>
  <c r="E35" i="16"/>
  <c r="D35" i="16"/>
  <c r="C35" i="16"/>
  <c r="E34" i="16"/>
  <c r="D34" i="16"/>
  <c r="C34" i="16"/>
  <c r="E33" i="16"/>
  <c r="D33" i="16"/>
  <c r="C33" i="16"/>
  <c r="E32" i="16"/>
  <c r="D32" i="16"/>
  <c r="C32" i="16"/>
  <c r="E31" i="16"/>
  <c r="D31" i="16"/>
  <c r="C31" i="16"/>
  <c r="E30" i="16"/>
  <c r="D30" i="16"/>
  <c r="C30" i="16"/>
  <c r="E29" i="16"/>
  <c r="D29" i="16"/>
  <c r="C29" i="16"/>
  <c r="E28" i="16"/>
  <c r="D28" i="16"/>
  <c r="C28" i="16"/>
  <c r="E27" i="16"/>
  <c r="D27" i="16"/>
  <c r="C27" i="16"/>
  <c r="E26" i="16"/>
  <c r="D26" i="16"/>
  <c r="C26" i="16"/>
  <c r="E25" i="16"/>
  <c r="D25" i="16"/>
  <c r="C25" i="16"/>
  <c r="E24" i="16"/>
  <c r="D24" i="16"/>
  <c r="C24" i="16"/>
  <c r="E23" i="16"/>
  <c r="D23" i="16"/>
  <c r="C23" i="16"/>
  <c r="E22" i="16"/>
  <c r="D22" i="16"/>
  <c r="C22" i="16"/>
  <c r="C11" i="16"/>
  <c r="E116" i="15"/>
  <c r="D116" i="15"/>
  <c r="C116" i="15"/>
  <c r="E115" i="15"/>
  <c r="D115" i="15"/>
  <c r="C115" i="15"/>
  <c r="E114" i="15"/>
  <c r="D114" i="15"/>
  <c r="C114" i="15"/>
  <c r="E113" i="15"/>
  <c r="D113" i="15"/>
  <c r="C113" i="15"/>
  <c r="E112" i="15"/>
  <c r="D112" i="15"/>
  <c r="C112" i="15"/>
  <c r="E111" i="15"/>
  <c r="D111" i="15"/>
  <c r="C111" i="15"/>
  <c r="E110" i="15"/>
  <c r="D110" i="15"/>
  <c r="C110" i="15"/>
  <c r="E109" i="15"/>
  <c r="D109" i="15"/>
  <c r="C109" i="15"/>
  <c r="E108" i="15"/>
  <c r="D108" i="15"/>
  <c r="C108" i="15"/>
  <c r="E107" i="15"/>
  <c r="D107" i="15"/>
  <c r="C107" i="15"/>
  <c r="E106" i="15"/>
  <c r="D106" i="15"/>
  <c r="C106" i="15"/>
  <c r="E105" i="15"/>
  <c r="D105" i="15"/>
  <c r="C105" i="15"/>
  <c r="E104" i="15"/>
  <c r="D104" i="15"/>
  <c r="C104" i="15"/>
  <c r="E103" i="15"/>
  <c r="D103" i="15"/>
  <c r="C103" i="15"/>
  <c r="E102" i="15"/>
  <c r="D102" i="15"/>
  <c r="C102" i="15"/>
  <c r="E101" i="15"/>
  <c r="D101" i="15"/>
  <c r="C101" i="15"/>
  <c r="E100" i="15"/>
  <c r="D100" i="15"/>
  <c r="C100" i="15"/>
  <c r="E99" i="15"/>
  <c r="D99" i="15"/>
  <c r="C99" i="15"/>
  <c r="E98" i="15"/>
  <c r="D98" i="15"/>
  <c r="C98" i="15"/>
  <c r="E97" i="15"/>
  <c r="D97" i="15"/>
  <c r="C97" i="15"/>
  <c r="E96" i="15"/>
  <c r="D96" i="15"/>
  <c r="C96" i="15"/>
  <c r="E95" i="15"/>
  <c r="D95" i="15"/>
  <c r="C95" i="15"/>
  <c r="E94" i="15"/>
  <c r="D94" i="15"/>
  <c r="C94" i="15"/>
  <c r="E93" i="15"/>
  <c r="D93" i="15"/>
  <c r="C93" i="15"/>
  <c r="E92" i="15"/>
  <c r="D92" i="15"/>
  <c r="C92" i="15"/>
  <c r="E91" i="15"/>
  <c r="D91" i="15"/>
  <c r="C91" i="15"/>
  <c r="E90" i="15"/>
  <c r="D90" i="15"/>
  <c r="C90" i="15"/>
  <c r="E89" i="15"/>
  <c r="D89" i="15"/>
  <c r="C89" i="15"/>
  <c r="E88" i="15"/>
  <c r="D88" i="15"/>
  <c r="C88" i="15"/>
  <c r="E87" i="15"/>
  <c r="D87" i="15"/>
  <c r="C87" i="15"/>
  <c r="E86" i="15"/>
  <c r="D86" i="15"/>
  <c r="C86" i="15"/>
  <c r="E85" i="15"/>
  <c r="D85" i="15"/>
  <c r="C85" i="15"/>
  <c r="E84" i="15"/>
  <c r="D84" i="15"/>
  <c r="C84" i="15"/>
  <c r="E83" i="15"/>
  <c r="D83" i="15"/>
  <c r="C83" i="15"/>
  <c r="E82" i="15"/>
  <c r="D82" i="15"/>
  <c r="C82" i="15"/>
  <c r="E81" i="15"/>
  <c r="D81" i="15"/>
  <c r="C81" i="15"/>
  <c r="E80" i="15"/>
  <c r="D80" i="15"/>
  <c r="C80" i="15"/>
  <c r="E79" i="15"/>
  <c r="D79" i="15"/>
  <c r="C79" i="15"/>
  <c r="E78" i="15"/>
  <c r="D78" i="15"/>
  <c r="C78" i="15"/>
  <c r="E77" i="15"/>
  <c r="D77" i="15"/>
  <c r="C77" i="15"/>
  <c r="E76" i="15"/>
  <c r="D76" i="15"/>
  <c r="C76" i="15"/>
  <c r="E75" i="15"/>
  <c r="D75" i="15"/>
  <c r="C75" i="15"/>
  <c r="E74" i="15"/>
  <c r="D74" i="15"/>
  <c r="C74" i="15"/>
  <c r="E73" i="15"/>
  <c r="D73" i="15"/>
  <c r="C73" i="15"/>
  <c r="E72" i="15"/>
  <c r="D72" i="15"/>
  <c r="C72" i="15"/>
  <c r="E71" i="15"/>
  <c r="D71" i="15"/>
  <c r="C71" i="15"/>
  <c r="E70" i="15"/>
  <c r="D70" i="15"/>
  <c r="C70" i="15"/>
  <c r="E69" i="15"/>
  <c r="D69" i="15"/>
  <c r="C69" i="15"/>
  <c r="E68" i="15"/>
  <c r="D68" i="15"/>
  <c r="C68" i="15"/>
  <c r="E67" i="15"/>
  <c r="D67" i="15"/>
  <c r="C67" i="15"/>
  <c r="E66" i="15"/>
  <c r="D66" i="15"/>
  <c r="C66" i="15"/>
  <c r="E65" i="15"/>
  <c r="D65" i="15"/>
  <c r="C65" i="15"/>
  <c r="E64" i="15"/>
  <c r="D64" i="15"/>
  <c r="C64" i="15"/>
  <c r="E63" i="15"/>
  <c r="D63" i="15"/>
  <c r="C63" i="15"/>
  <c r="E62" i="15"/>
  <c r="D62" i="15"/>
  <c r="C62" i="15"/>
  <c r="E61" i="15"/>
  <c r="D61" i="15"/>
  <c r="C61" i="15"/>
  <c r="E60" i="15"/>
  <c r="D60" i="15"/>
  <c r="C60" i="15"/>
  <c r="E59" i="15"/>
  <c r="D59" i="15"/>
  <c r="C59" i="15"/>
  <c r="E58" i="15"/>
  <c r="D58" i="15"/>
  <c r="C58" i="15"/>
  <c r="E57" i="15"/>
  <c r="D57" i="15"/>
  <c r="C57" i="15"/>
  <c r="E56" i="15"/>
  <c r="D56" i="15"/>
  <c r="C56" i="15"/>
  <c r="E55" i="15"/>
  <c r="D55" i="15"/>
  <c r="C55" i="15"/>
  <c r="E54" i="15"/>
  <c r="D54" i="15"/>
  <c r="C54" i="15"/>
  <c r="E53" i="15"/>
  <c r="D53" i="15"/>
  <c r="C53" i="15"/>
  <c r="E52" i="15"/>
  <c r="D52" i="15"/>
  <c r="C52" i="15"/>
  <c r="E51" i="15"/>
  <c r="D51" i="15"/>
  <c r="C51" i="15"/>
  <c r="E50" i="15"/>
  <c r="D50" i="15"/>
  <c r="C50" i="15"/>
  <c r="E49" i="15"/>
  <c r="D49" i="15"/>
  <c r="C49" i="15"/>
  <c r="E48" i="15"/>
  <c r="D48" i="15"/>
  <c r="C48" i="15"/>
  <c r="E47" i="15"/>
  <c r="D47" i="15"/>
  <c r="C47" i="15"/>
  <c r="E46" i="15"/>
  <c r="D46" i="15"/>
  <c r="C46" i="15"/>
  <c r="E45" i="15"/>
  <c r="D45" i="15"/>
  <c r="C45" i="15"/>
  <c r="E44" i="15"/>
  <c r="D44" i="15"/>
  <c r="C44" i="15"/>
  <c r="E43" i="15"/>
  <c r="D43" i="15"/>
  <c r="C43" i="15"/>
  <c r="E42" i="15"/>
  <c r="D42" i="15"/>
  <c r="C42" i="15"/>
  <c r="E41" i="15"/>
  <c r="D41" i="15"/>
  <c r="C41" i="15"/>
  <c r="E40" i="15"/>
  <c r="D40" i="15"/>
  <c r="C40" i="15"/>
  <c r="E39" i="15"/>
  <c r="D39" i="15"/>
  <c r="C39" i="15"/>
  <c r="E38" i="15"/>
  <c r="D38" i="15"/>
  <c r="C38" i="15"/>
  <c r="E37" i="15"/>
  <c r="D37" i="15"/>
  <c r="C37" i="15"/>
  <c r="E36" i="15"/>
  <c r="D36" i="15"/>
  <c r="C36" i="15"/>
  <c r="E35" i="15"/>
  <c r="D35" i="15"/>
  <c r="C35" i="15"/>
  <c r="E34" i="15"/>
  <c r="D34" i="15"/>
  <c r="C34" i="15"/>
  <c r="E33" i="15"/>
  <c r="D33" i="15"/>
  <c r="C33" i="15"/>
  <c r="E32" i="15"/>
  <c r="D32" i="15"/>
  <c r="C32" i="15"/>
  <c r="E31" i="15"/>
  <c r="D31" i="15"/>
  <c r="C31" i="15"/>
  <c r="E30" i="15"/>
  <c r="D30" i="15"/>
  <c r="C30" i="15"/>
  <c r="E29" i="15"/>
  <c r="D29" i="15"/>
  <c r="C29" i="15"/>
  <c r="E28" i="15"/>
  <c r="D28" i="15"/>
  <c r="C28" i="15"/>
  <c r="E27" i="15"/>
  <c r="D27" i="15"/>
  <c r="C27" i="15"/>
  <c r="E26" i="15"/>
  <c r="D26" i="15"/>
  <c r="C26" i="15"/>
  <c r="E25" i="15"/>
  <c r="D25" i="15"/>
  <c r="C25" i="15"/>
  <c r="E24" i="15"/>
  <c r="D24" i="15"/>
  <c r="C24" i="15"/>
  <c r="E23" i="15"/>
  <c r="D23" i="15"/>
  <c r="C23" i="15"/>
  <c r="E22" i="15"/>
  <c r="D22" i="15"/>
  <c r="C22" i="15"/>
  <c r="C11" i="15"/>
  <c r="E116" i="14"/>
  <c r="D116" i="14"/>
  <c r="C116" i="14"/>
  <c r="E115" i="14"/>
  <c r="D115" i="14"/>
  <c r="C115" i="14"/>
  <c r="E114" i="14"/>
  <c r="D114" i="14"/>
  <c r="C114" i="14"/>
  <c r="E113" i="14"/>
  <c r="D113" i="14"/>
  <c r="C113" i="14"/>
  <c r="E112" i="14"/>
  <c r="D112" i="14"/>
  <c r="C112" i="14"/>
  <c r="E111" i="14"/>
  <c r="D111" i="14"/>
  <c r="C111" i="14"/>
  <c r="E110" i="14"/>
  <c r="D110" i="14"/>
  <c r="C110" i="14"/>
  <c r="E109" i="14"/>
  <c r="D109" i="14"/>
  <c r="C109" i="14"/>
  <c r="E108" i="14"/>
  <c r="D108" i="14"/>
  <c r="C108" i="14"/>
  <c r="E107" i="14"/>
  <c r="D107" i="14"/>
  <c r="C107" i="14"/>
  <c r="E106" i="14"/>
  <c r="D106" i="14"/>
  <c r="C106" i="14"/>
  <c r="E105" i="14"/>
  <c r="D105" i="14"/>
  <c r="C105" i="14"/>
  <c r="E104" i="14"/>
  <c r="D104" i="14"/>
  <c r="C104" i="14"/>
  <c r="E103" i="14"/>
  <c r="D103" i="14"/>
  <c r="C103" i="14"/>
  <c r="E102" i="14"/>
  <c r="D102" i="14"/>
  <c r="C102" i="14"/>
  <c r="E101" i="14"/>
  <c r="D101" i="14"/>
  <c r="C101" i="14"/>
  <c r="E100" i="14"/>
  <c r="D100" i="14"/>
  <c r="C100" i="14"/>
  <c r="E99" i="14"/>
  <c r="D99" i="14"/>
  <c r="C99" i="14"/>
  <c r="E98" i="14"/>
  <c r="D98" i="14"/>
  <c r="C98" i="14"/>
  <c r="E97" i="14"/>
  <c r="D97" i="14"/>
  <c r="C97" i="14"/>
  <c r="E96" i="14"/>
  <c r="D96" i="14"/>
  <c r="C96" i="14"/>
  <c r="E95" i="14"/>
  <c r="D95" i="14"/>
  <c r="C95" i="14"/>
  <c r="E94" i="14"/>
  <c r="D94" i="14"/>
  <c r="C94" i="14"/>
  <c r="E93" i="14"/>
  <c r="D93" i="14"/>
  <c r="C93" i="14"/>
  <c r="E92" i="14"/>
  <c r="D92" i="14"/>
  <c r="C92" i="14"/>
  <c r="E91" i="14"/>
  <c r="D91" i="14"/>
  <c r="C91" i="14"/>
  <c r="E90" i="14"/>
  <c r="D90" i="14"/>
  <c r="C90" i="14"/>
  <c r="E89" i="14"/>
  <c r="D89" i="14"/>
  <c r="C89" i="14"/>
  <c r="E88" i="14"/>
  <c r="D88" i="14"/>
  <c r="C88" i="14"/>
  <c r="E87" i="14"/>
  <c r="D87" i="14"/>
  <c r="C87" i="14"/>
  <c r="E86" i="14"/>
  <c r="D86" i="14"/>
  <c r="C86" i="14"/>
  <c r="E85" i="14"/>
  <c r="D85" i="14"/>
  <c r="C85" i="14"/>
  <c r="E84" i="14"/>
  <c r="D84" i="14"/>
  <c r="C84" i="14"/>
  <c r="E83" i="14"/>
  <c r="D83" i="14"/>
  <c r="C83" i="14"/>
  <c r="E82" i="14"/>
  <c r="D82" i="14"/>
  <c r="C82" i="14"/>
  <c r="E81" i="14"/>
  <c r="D81" i="14"/>
  <c r="C81" i="14"/>
  <c r="E80" i="14"/>
  <c r="D80" i="14"/>
  <c r="C80" i="14"/>
  <c r="E79" i="14"/>
  <c r="D79" i="14"/>
  <c r="C79" i="14"/>
  <c r="E78" i="14"/>
  <c r="D78" i="14"/>
  <c r="C78" i="14"/>
  <c r="E77" i="14"/>
  <c r="D77" i="14"/>
  <c r="C77" i="14"/>
  <c r="E76" i="14"/>
  <c r="D76" i="14"/>
  <c r="C76" i="14"/>
  <c r="E75" i="14"/>
  <c r="D75" i="14"/>
  <c r="C75" i="14"/>
  <c r="E74" i="14"/>
  <c r="D74" i="14"/>
  <c r="C74" i="14"/>
  <c r="E73" i="14"/>
  <c r="D73" i="14"/>
  <c r="C73" i="14"/>
  <c r="E72" i="14"/>
  <c r="D72" i="14"/>
  <c r="C72" i="14"/>
  <c r="E71" i="14"/>
  <c r="D71" i="14"/>
  <c r="C71" i="14"/>
  <c r="E70" i="14"/>
  <c r="D70" i="14"/>
  <c r="C70" i="14"/>
  <c r="E69" i="14"/>
  <c r="D69" i="14"/>
  <c r="C69" i="14"/>
  <c r="E68" i="14"/>
  <c r="D68" i="14"/>
  <c r="C68" i="14"/>
  <c r="E67" i="14"/>
  <c r="D67" i="14"/>
  <c r="C67" i="14"/>
  <c r="E66" i="14"/>
  <c r="D66" i="14"/>
  <c r="C66" i="14"/>
  <c r="E65" i="14"/>
  <c r="D65" i="14"/>
  <c r="C65" i="14"/>
  <c r="E64" i="14"/>
  <c r="D64" i="14"/>
  <c r="C64" i="14"/>
  <c r="E63" i="14"/>
  <c r="D63" i="14"/>
  <c r="C63" i="14"/>
  <c r="E62" i="14"/>
  <c r="D62" i="14"/>
  <c r="C62" i="14"/>
  <c r="E61" i="14"/>
  <c r="D61" i="14"/>
  <c r="C61" i="14"/>
  <c r="E60" i="14"/>
  <c r="D60" i="14"/>
  <c r="C60" i="14"/>
  <c r="E59" i="14"/>
  <c r="D59" i="14"/>
  <c r="C59" i="14"/>
  <c r="E58" i="14"/>
  <c r="D58" i="14"/>
  <c r="C58" i="14"/>
  <c r="E57" i="14"/>
  <c r="D57" i="14"/>
  <c r="C57" i="14"/>
  <c r="E56" i="14"/>
  <c r="D56" i="14"/>
  <c r="C56" i="14"/>
  <c r="E55" i="14"/>
  <c r="D55" i="14"/>
  <c r="C55" i="14"/>
  <c r="E54" i="14"/>
  <c r="D54" i="14"/>
  <c r="C54" i="14"/>
  <c r="E53" i="14"/>
  <c r="D53" i="14"/>
  <c r="C53" i="14"/>
  <c r="E52" i="14"/>
  <c r="D52" i="14"/>
  <c r="C52" i="14"/>
  <c r="E51" i="14"/>
  <c r="D51" i="14"/>
  <c r="C51" i="14"/>
  <c r="E50" i="14"/>
  <c r="D50" i="14"/>
  <c r="C50" i="14"/>
  <c r="E49" i="14"/>
  <c r="D49" i="14"/>
  <c r="C49" i="14"/>
  <c r="E48" i="14"/>
  <c r="D48" i="14"/>
  <c r="C48" i="14"/>
  <c r="E47" i="14"/>
  <c r="D47" i="14"/>
  <c r="C47" i="14"/>
  <c r="E46" i="14"/>
  <c r="D46" i="14"/>
  <c r="C46" i="14"/>
  <c r="E45" i="14"/>
  <c r="D45" i="14"/>
  <c r="C45" i="14"/>
  <c r="E44" i="14"/>
  <c r="D44" i="14"/>
  <c r="C44" i="14"/>
  <c r="E43" i="14"/>
  <c r="D43" i="14"/>
  <c r="C43" i="14"/>
  <c r="E42" i="14"/>
  <c r="D42" i="14"/>
  <c r="C42" i="14"/>
  <c r="E41" i="14"/>
  <c r="D41" i="14"/>
  <c r="C41" i="14"/>
  <c r="E40" i="14"/>
  <c r="D40" i="14"/>
  <c r="C40" i="14"/>
  <c r="E39" i="14"/>
  <c r="D39" i="14"/>
  <c r="C39" i="14"/>
  <c r="E38" i="14"/>
  <c r="D38" i="14"/>
  <c r="C38" i="14"/>
  <c r="E37" i="14"/>
  <c r="D37" i="14"/>
  <c r="C37" i="14"/>
  <c r="E36" i="14"/>
  <c r="D36" i="14"/>
  <c r="C36" i="14"/>
  <c r="E35" i="14"/>
  <c r="D35" i="14"/>
  <c r="C35" i="14"/>
  <c r="E34" i="14"/>
  <c r="D34" i="14"/>
  <c r="C34" i="14"/>
  <c r="E33" i="14"/>
  <c r="D33" i="14"/>
  <c r="C33" i="14"/>
  <c r="E32" i="14"/>
  <c r="D32" i="14"/>
  <c r="C32" i="14"/>
  <c r="E31" i="14"/>
  <c r="D31" i="14"/>
  <c r="C31" i="14"/>
  <c r="D30" i="14"/>
  <c r="C30" i="14"/>
  <c r="E29" i="14"/>
  <c r="D29" i="14"/>
  <c r="C29" i="14"/>
  <c r="E28" i="14"/>
  <c r="D28" i="14"/>
  <c r="C28" i="14"/>
  <c r="E27" i="14"/>
  <c r="D27" i="14"/>
  <c r="C27" i="14"/>
  <c r="E26" i="14"/>
  <c r="D26" i="14"/>
  <c r="C26" i="14"/>
  <c r="E25" i="14"/>
  <c r="D25" i="14"/>
  <c r="C25" i="14"/>
  <c r="E24" i="14"/>
  <c r="D24" i="14"/>
  <c r="C24" i="14"/>
  <c r="E23" i="14"/>
  <c r="D23" i="14"/>
  <c r="C23" i="14"/>
  <c r="E22" i="14"/>
  <c r="D22" i="14"/>
  <c r="C22" i="14"/>
  <c r="C11" i="14"/>
  <c r="E116" i="13"/>
  <c r="D116" i="13"/>
  <c r="C116" i="13"/>
  <c r="E115" i="13"/>
  <c r="D115" i="13"/>
  <c r="C115" i="13"/>
  <c r="E114" i="13"/>
  <c r="D114" i="13"/>
  <c r="C114" i="13"/>
  <c r="E113" i="13"/>
  <c r="D113" i="13"/>
  <c r="C113" i="13"/>
  <c r="E112" i="13"/>
  <c r="D112" i="13"/>
  <c r="C112" i="13"/>
  <c r="E111" i="13"/>
  <c r="D111" i="13"/>
  <c r="C111" i="13"/>
  <c r="E110" i="13"/>
  <c r="D110" i="13"/>
  <c r="C110" i="13"/>
  <c r="E109" i="13"/>
  <c r="D109" i="13"/>
  <c r="C109" i="13"/>
  <c r="E108" i="13"/>
  <c r="D108" i="13"/>
  <c r="C108" i="13"/>
  <c r="E107" i="13"/>
  <c r="D107" i="13"/>
  <c r="C107" i="13"/>
  <c r="E106" i="13"/>
  <c r="D106" i="13"/>
  <c r="C106" i="13"/>
  <c r="E105" i="13"/>
  <c r="D105" i="13"/>
  <c r="C105" i="13"/>
  <c r="E104" i="13"/>
  <c r="D104" i="13"/>
  <c r="C104" i="13"/>
  <c r="E103" i="13"/>
  <c r="D103" i="13"/>
  <c r="C103" i="13"/>
  <c r="E102" i="13"/>
  <c r="D102" i="13"/>
  <c r="C102" i="13"/>
  <c r="E101" i="13"/>
  <c r="D101" i="13"/>
  <c r="C101" i="13"/>
  <c r="E100" i="13"/>
  <c r="D100" i="13"/>
  <c r="C100" i="13"/>
  <c r="E99" i="13"/>
  <c r="D99" i="13"/>
  <c r="C99" i="13"/>
  <c r="E98" i="13"/>
  <c r="D98" i="13"/>
  <c r="C98" i="13"/>
  <c r="E97" i="13"/>
  <c r="D97" i="13"/>
  <c r="C97" i="13"/>
  <c r="E96" i="13"/>
  <c r="D96" i="13"/>
  <c r="C96" i="13"/>
  <c r="E95" i="13"/>
  <c r="D95" i="13"/>
  <c r="C95" i="13"/>
  <c r="E94" i="13"/>
  <c r="D94" i="13"/>
  <c r="C94" i="13"/>
  <c r="E93" i="13"/>
  <c r="D93" i="13"/>
  <c r="C93" i="13"/>
  <c r="E92" i="13"/>
  <c r="D92" i="13"/>
  <c r="C92" i="13"/>
  <c r="E91" i="13"/>
  <c r="D91" i="13"/>
  <c r="C91" i="13"/>
  <c r="E90" i="13"/>
  <c r="D90" i="13"/>
  <c r="C90" i="13"/>
  <c r="E89" i="13"/>
  <c r="D89" i="13"/>
  <c r="C89" i="13"/>
  <c r="E88" i="13"/>
  <c r="D88" i="13"/>
  <c r="C88" i="13"/>
  <c r="E87" i="13"/>
  <c r="D87" i="13"/>
  <c r="C87" i="13"/>
  <c r="E86" i="13"/>
  <c r="D86" i="13"/>
  <c r="C86" i="13"/>
  <c r="E85" i="13"/>
  <c r="D85" i="13"/>
  <c r="C85" i="13"/>
  <c r="E84" i="13"/>
  <c r="D84" i="13"/>
  <c r="C84" i="13"/>
  <c r="E83" i="13"/>
  <c r="D83" i="13"/>
  <c r="C83" i="13"/>
  <c r="E82" i="13"/>
  <c r="D82" i="13"/>
  <c r="C82" i="13"/>
  <c r="E81" i="13"/>
  <c r="D81" i="13"/>
  <c r="C81" i="13"/>
  <c r="E80" i="13"/>
  <c r="D80" i="13"/>
  <c r="C80" i="13"/>
  <c r="E79" i="13"/>
  <c r="D79" i="13"/>
  <c r="C79" i="13"/>
  <c r="E78" i="13"/>
  <c r="D78" i="13"/>
  <c r="C78" i="13"/>
  <c r="E77" i="13"/>
  <c r="D77" i="13"/>
  <c r="C77" i="13"/>
  <c r="E76" i="13"/>
  <c r="D76" i="13"/>
  <c r="C76" i="13"/>
  <c r="E75" i="13"/>
  <c r="D75" i="13"/>
  <c r="C75" i="13"/>
  <c r="E74" i="13"/>
  <c r="D74" i="13"/>
  <c r="C74" i="13"/>
  <c r="E73" i="13"/>
  <c r="D73" i="13"/>
  <c r="C73" i="13"/>
  <c r="E72" i="13"/>
  <c r="D72" i="13"/>
  <c r="C72" i="13"/>
  <c r="E71" i="13"/>
  <c r="D71" i="13"/>
  <c r="C71" i="13"/>
  <c r="E70" i="13"/>
  <c r="D70" i="13"/>
  <c r="C70" i="13"/>
  <c r="E69" i="13"/>
  <c r="D69" i="13"/>
  <c r="C69" i="13"/>
  <c r="E68" i="13"/>
  <c r="D68" i="13"/>
  <c r="C68" i="13"/>
  <c r="E67" i="13"/>
  <c r="D67" i="13"/>
  <c r="C67" i="13"/>
  <c r="E66" i="13"/>
  <c r="D66" i="13"/>
  <c r="C66" i="13"/>
  <c r="E65" i="13"/>
  <c r="D65" i="13"/>
  <c r="C65" i="13"/>
  <c r="E64" i="13"/>
  <c r="D64" i="13"/>
  <c r="C64" i="13"/>
  <c r="E63" i="13"/>
  <c r="D63" i="13"/>
  <c r="C63" i="13"/>
  <c r="E62" i="13"/>
  <c r="D62" i="13"/>
  <c r="C62" i="13"/>
  <c r="E61" i="13"/>
  <c r="D61" i="13"/>
  <c r="C61" i="13"/>
  <c r="E60" i="13"/>
  <c r="D60" i="13"/>
  <c r="C60" i="13"/>
  <c r="E59" i="13"/>
  <c r="D59" i="13"/>
  <c r="C59" i="13"/>
  <c r="E58" i="13"/>
  <c r="D58" i="13"/>
  <c r="C58" i="13"/>
  <c r="E57" i="13"/>
  <c r="D57" i="13"/>
  <c r="C57" i="13"/>
  <c r="E56" i="13"/>
  <c r="D56" i="13"/>
  <c r="C56" i="13"/>
  <c r="E55" i="13"/>
  <c r="D55" i="13"/>
  <c r="C55" i="13"/>
  <c r="E54" i="13"/>
  <c r="D54" i="13"/>
  <c r="C54" i="13"/>
  <c r="E53" i="13"/>
  <c r="D53" i="13"/>
  <c r="C53" i="13"/>
  <c r="E52" i="13"/>
  <c r="D52" i="13"/>
  <c r="C52" i="13"/>
  <c r="E51" i="13"/>
  <c r="D51" i="13"/>
  <c r="C51" i="13"/>
  <c r="E50" i="13"/>
  <c r="D50" i="13"/>
  <c r="C50" i="13"/>
  <c r="E49" i="13"/>
  <c r="D49" i="13"/>
  <c r="C49" i="13"/>
  <c r="E48" i="13"/>
  <c r="D48" i="13"/>
  <c r="C48" i="13"/>
  <c r="E47" i="13"/>
  <c r="D47" i="13"/>
  <c r="C47" i="13"/>
  <c r="E46" i="13"/>
  <c r="D46" i="13"/>
  <c r="C46" i="13"/>
  <c r="E45" i="13"/>
  <c r="D45" i="13"/>
  <c r="C45" i="13"/>
  <c r="E44" i="13"/>
  <c r="D44" i="13"/>
  <c r="C44" i="13"/>
  <c r="E43" i="13"/>
  <c r="D43" i="13"/>
  <c r="C43" i="13"/>
  <c r="E42" i="13"/>
  <c r="D42" i="13"/>
  <c r="C42" i="13"/>
  <c r="E41" i="13"/>
  <c r="D41" i="13"/>
  <c r="C41" i="13"/>
  <c r="E40" i="13"/>
  <c r="D40" i="13"/>
  <c r="C40" i="13"/>
  <c r="E39" i="13"/>
  <c r="D39" i="13"/>
  <c r="C39" i="13"/>
  <c r="E38" i="13"/>
  <c r="D38" i="13"/>
  <c r="C38" i="13"/>
  <c r="E37" i="13"/>
  <c r="D37" i="13"/>
  <c r="C37" i="13"/>
  <c r="E36" i="13"/>
  <c r="D36" i="13"/>
  <c r="C36" i="13"/>
  <c r="E35" i="13"/>
  <c r="D35" i="13"/>
  <c r="C35" i="13"/>
  <c r="E34" i="13"/>
  <c r="D34" i="13"/>
  <c r="C34" i="13"/>
  <c r="E33" i="13"/>
  <c r="D33" i="13"/>
  <c r="C33" i="13"/>
  <c r="E32" i="13"/>
  <c r="D32" i="13"/>
  <c r="C32" i="13"/>
  <c r="E31" i="13"/>
  <c r="D31" i="13"/>
  <c r="C31" i="13"/>
  <c r="E30" i="13"/>
  <c r="D30" i="13"/>
  <c r="C30" i="13"/>
  <c r="E29" i="13"/>
  <c r="D29" i="13"/>
  <c r="C29" i="13"/>
  <c r="E28" i="13"/>
  <c r="D28" i="13"/>
  <c r="C28" i="13"/>
  <c r="E27" i="13"/>
  <c r="D27" i="13"/>
  <c r="C27" i="13"/>
  <c r="E26" i="13"/>
  <c r="D26" i="13"/>
  <c r="C26" i="13"/>
  <c r="E25" i="13"/>
  <c r="D25" i="13"/>
  <c r="C25" i="13"/>
  <c r="E24" i="13"/>
  <c r="D24" i="13"/>
  <c r="C24" i="13"/>
  <c r="E23" i="13"/>
  <c r="D23" i="13"/>
  <c r="C23" i="13"/>
  <c r="E22" i="13"/>
  <c r="D22" i="13"/>
  <c r="C22" i="13"/>
  <c r="C11" i="13"/>
  <c r="E116" i="12"/>
  <c r="D116" i="12"/>
  <c r="C116" i="12"/>
  <c r="E115" i="12"/>
  <c r="D115" i="12"/>
  <c r="C115" i="12"/>
  <c r="E114" i="12"/>
  <c r="D114" i="12"/>
  <c r="C114" i="12"/>
  <c r="E113" i="12"/>
  <c r="D113" i="12"/>
  <c r="C113" i="12"/>
  <c r="E112" i="12"/>
  <c r="D112" i="12"/>
  <c r="C112" i="12"/>
  <c r="E111" i="12"/>
  <c r="D111" i="12"/>
  <c r="C111" i="12"/>
  <c r="E110" i="12"/>
  <c r="D110" i="12"/>
  <c r="C110" i="12"/>
  <c r="E109" i="12"/>
  <c r="D109" i="12"/>
  <c r="C109" i="12"/>
  <c r="E108" i="12"/>
  <c r="D108" i="12"/>
  <c r="C108" i="12"/>
  <c r="E107" i="12"/>
  <c r="D107" i="12"/>
  <c r="C107" i="12"/>
  <c r="E106" i="12"/>
  <c r="D106" i="12"/>
  <c r="C106" i="12"/>
  <c r="E105" i="12"/>
  <c r="D105" i="12"/>
  <c r="C105" i="12"/>
  <c r="E104" i="12"/>
  <c r="D104" i="12"/>
  <c r="C104" i="12"/>
  <c r="E103" i="12"/>
  <c r="D103" i="12"/>
  <c r="C103" i="12"/>
  <c r="E102" i="12"/>
  <c r="D102" i="12"/>
  <c r="C102" i="12"/>
  <c r="E101" i="12"/>
  <c r="D101" i="12"/>
  <c r="C101" i="12"/>
  <c r="E100" i="12"/>
  <c r="D100" i="12"/>
  <c r="C100" i="12"/>
  <c r="E99" i="12"/>
  <c r="D99" i="12"/>
  <c r="C99" i="12"/>
  <c r="E98" i="12"/>
  <c r="D98" i="12"/>
  <c r="C98" i="12"/>
  <c r="E97" i="12"/>
  <c r="D97" i="12"/>
  <c r="C97" i="12"/>
  <c r="E96" i="12"/>
  <c r="D96" i="12"/>
  <c r="C96" i="12"/>
  <c r="E95" i="12"/>
  <c r="D95" i="12"/>
  <c r="C95" i="12"/>
  <c r="E94" i="12"/>
  <c r="D94" i="12"/>
  <c r="C94" i="12"/>
  <c r="E93" i="12"/>
  <c r="D93" i="12"/>
  <c r="C93" i="12"/>
  <c r="E92" i="12"/>
  <c r="D92" i="12"/>
  <c r="C92" i="12"/>
  <c r="E91" i="12"/>
  <c r="D91" i="12"/>
  <c r="C91" i="12"/>
  <c r="E90" i="12"/>
  <c r="D90" i="12"/>
  <c r="C90" i="12"/>
  <c r="E89" i="12"/>
  <c r="D89" i="12"/>
  <c r="C89" i="12"/>
  <c r="E88" i="12"/>
  <c r="D88" i="12"/>
  <c r="C88" i="12"/>
  <c r="E87" i="12"/>
  <c r="D87" i="12"/>
  <c r="C87" i="12"/>
  <c r="E86" i="12"/>
  <c r="D86" i="12"/>
  <c r="C86" i="12"/>
  <c r="E85" i="12"/>
  <c r="D85" i="12"/>
  <c r="C85" i="12"/>
  <c r="E84" i="12"/>
  <c r="D84" i="12"/>
  <c r="C84" i="12"/>
  <c r="E83" i="12"/>
  <c r="D83" i="12"/>
  <c r="C83" i="12"/>
  <c r="E82" i="12"/>
  <c r="D82" i="12"/>
  <c r="C82" i="12"/>
  <c r="E81" i="12"/>
  <c r="D81" i="12"/>
  <c r="C81" i="12"/>
  <c r="E80" i="12"/>
  <c r="D80" i="12"/>
  <c r="C80" i="12"/>
  <c r="E79" i="12"/>
  <c r="D79" i="12"/>
  <c r="C79" i="12"/>
  <c r="E78" i="12"/>
  <c r="D78" i="12"/>
  <c r="C78" i="12"/>
  <c r="E77" i="12"/>
  <c r="D77" i="12"/>
  <c r="C77" i="12"/>
  <c r="E76" i="12"/>
  <c r="D76" i="12"/>
  <c r="C76" i="12"/>
  <c r="E75" i="12"/>
  <c r="D75" i="12"/>
  <c r="C75" i="12"/>
  <c r="E74" i="12"/>
  <c r="D74" i="12"/>
  <c r="C74" i="12"/>
  <c r="E73" i="12"/>
  <c r="D73" i="12"/>
  <c r="C73" i="12"/>
  <c r="E72" i="12"/>
  <c r="D72" i="12"/>
  <c r="C72" i="12"/>
  <c r="E71" i="12"/>
  <c r="D71" i="12"/>
  <c r="C71" i="12"/>
  <c r="E70" i="12"/>
  <c r="D70" i="12"/>
  <c r="C70" i="12"/>
  <c r="E69" i="12"/>
  <c r="D69" i="12"/>
  <c r="C69" i="12"/>
  <c r="E68" i="12"/>
  <c r="D68" i="12"/>
  <c r="C68" i="12"/>
  <c r="E67" i="12"/>
  <c r="D67" i="12"/>
  <c r="C67" i="12"/>
  <c r="E66" i="12"/>
  <c r="D66" i="12"/>
  <c r="C66" i="12"/>
  <c r="E65" i="12"/>
  <c r="D65" i="12"/>
  <c r="C65" i="12"/>
  <c r="E64" i="12"/>
  <c r="D64" i="12"/>
  <c r="C64" i="12"/>
  <c r="E63" i="12"/>
  <c r="D63" i="12"/>
  <c r="C63" i="12"/>
  <c r="E62" i="12"/>
  <c r="D62" i="12"/>
  <c r="C62" i="12"/>
  <c r="E61" i="12"/>
  <c r="D61" i="12"/>
  <c r="C61" i="12"/>
  <c r="E60" i="12"/>
  <c r="D60" i="12"/>
  <c r="C60" i="12"/>
  <c r="E59" i="12"/>
  <c r="D59" i="12"/>
  <c r="C59" i="12"/>
  <c r="E58" i="12"/>
  <c r="D58" i="12"/>
  <c r="C58" i="12"/>
  <c r="E57" i="12"/>
  <c r="D57" i="12"/>
  <c r="C57" i="12"/>
  <c r="E56" i="12"/>
  <c r="D56" i="12"/>
  <c r="C56" i="12"/>
  <c r="E55" i="12"/>
  <c r="D55" i="12"/>
  <c r="C55" i="12"/>
  <c r="E54" i="12"/>
  <c r="D54" i="12"/>
  <c r="C54" i="12"/>
  <c r="E53" i="12"/>
  <c r="D53" i="12"/>
  <c r="C53" i="12"/>
  <c r="E52" i="12"/>
  <c r="D52" i="12"/>
  <c r="C52" i="12"/>
  <c r="E51" i="12"/>
  <c r="D51" i="12"/>
  <c r="C51" i="12"/>
  <c r="E50" i="12"/>
  <c r="D50" i="12"/>
  <c r="C50" i="12"/>
  <c r="E49" i="12"/>
  <c r="D49" i="12"/>
  <c r="C49" i="12"/>
  <c r="E48" i="12"/>
  <c r="D48" i="12"/>
  <c r="C48" i="12"/>
  <c r="E47" i="12"/>
  <c r="D47" i="12"/>
  <c r="C47" i="12"/>
  <c r="E46" i="12"/>
  <c r="D46" i="12"/>
  <c r="C46" i="12"/>
  <c r="E45" i="12"/>
  <c r="D45" i="12"/>
  <c r="C45" i="12"/>
  <c r="E44" i="12"/>
  <c r="D44" i="12"/>
  <c r="C44" i="12"/>
  <c r="E43" i="12"/>
  <c r="D43" i="12"/>
  <c r="C43" i="12"/>
  <c r="E42" i="12"/>
  <c r="D42" i="12"/>
  <c r="C42" i="12"/>
  <c r="E41" i="12"/>
  <c r="D41" i="12"/>
  <c r="C41" i="12"/>
  <c r="E40" i="12"/>
  <c r="D40" i="12"/>
  <c r="C40" i="12"/>
  <c r="E39" i="12"/>
  <c r="D39" i="12"/>
  <c r="C39" i="12"/>
  <c r="E38" i="12"/>
  <c r="D38" i="12"/>
  <c r="C38" i="12"/>
  <c r="E37" i="12"/>
  <c r="D37" i="12"/>
  <c r="C37" i="12"/>
  <c r="E36" i="12"/>
  <c r="D36" i="12"/>
  <c r="C36" i="12"/>
  <c r="E35" i="12"/>
  <c r="D35" i="12"/>
  <c r="C35" i="12"/>
  <c r="E34" i="12"/>
  <c r="D34" i="12"/>
  <c r="C34" i="12"/>
  <c r="E33" i="12"/>
  <c r="D33" i="12"/>
  <c r="C33" i="12"/>
  <c r="E32" i="12"/>
  <c r="D32" i="12"/>
  <c r="C32" i="12"/>
  <c r="E31" i="12"/>
  <c r="D31" i="12"/>
  <c r="C31" i="12"/>
  <c r="E30" i="12"/>
  <c r="D30" i="12"/>
  <c r="C30" i="12"/>
  <c r="E29" i="12"/>
  <c r="D29" i="12"/>
  <c r="C29" i="12"/>
  <c r="E28" i="12"/>
  <c r="D28" i="12"/>
  <c r="C28" i="12"/>
  <c r="E27" i="12"/>
  <c r="D27" i="12"/>
  <c r="C27" i="12"/>
  <c r="E26" i="12"/>
  <c r="D26" i="12"/>
  <c r="C26" i="12"/>
  <c r="E25" i="12"/>
  <c r="D25" i="12"/>
  <c r="C25" i="12"/>
  <c r="E24" i="12"/>
  <c r="D24" i="12"/>
  <c r="C24" i="12"/>
  <c r="E23" i="12"/>
  <c r="D23" i="12"/>
  <c r="C23" i="12"/>
  <c r="E22" i="12"/>
  <c r="D22" i="12"/>
  <c r="C22" i="12"/>
  <c r="C11" i="12"/>
  <c r="C15" i="11"/>
  <c r="F22" i="11"/>
  <c r="E116" i="11"/>
  <c r="D116" i="11"/>
  <c r="C116" i="11"/>
  <c r="E115" i="11"/>
  <c r="D115" i="11"/>
  <c r="C115" i="11"/>
  <c r="E114" i="11"/>
  <c r="D114" i="11"/>
  <c r="C114" i="11"/>
  <c r="E113" i="11"/>
  <c r="D113" i="11"/>
  <c r="C113" i="11"/>
  <c r="E112" i="11"/>
  <c r="D112" i="11"/>
  <c r="C112" i="11"/>
  <c r="E111" i="11"/>
  <c r="D111" i="11"/>
  <c r="C111" i="11"/>
  <c r="E110" i="11"/>
  <c r="D110" i="11"/>
  <c r="C110" i="11"/>
  <c r="E109" i="11"/>
  <c r="D109" i="11"/>
  <c r="C109" i="11"/>
  <c r="E108" i="11"/>
  <c r="D108" i="11"/>
  <c r="C108" i="11"/>
  <c r="E107" i="11"/>
  <c r="D107" i="11"/>
  <c r="C107" i="11"/>
  <c r="E106" i="11"/>
  <c r="D106" i="11"/>
  <c r="C106" i="11"/>
  <c r="E105" i="11"/>
  <c r="D105" i="11"/>
  <c r="C105" i="11"/>
  <c r="E104" i="11"/>
  <c r="D104" i="11"/>
  <c r="C104" i="11"/>
  <c r="E103" i="11"/>
  <c r="D103" i="11"/>
  <c r="C103" i="11"/>
  <c r="E102" i="11"/>
  <c r="D102" i="11"/>
  <c r="C102" i="11"/>
  <c r="E101" i="11"/>
  <c r="D101" i="11"/>
  <c r="C101" i="11"/>
  <c r="E100" i="11"/>
  <c r="D100" i="11"/>
  <c r="C100" i="11"/>
  <c r="E99" i="11"/>
  <c r="D99" i="11"/>
  <c r="C99" i="11"/>
  <c r="E98" i="11"/>
  <c r="D98" i="11"/>
  <c r="C98" i="11"/>
  <c r="E97" i="11"/>
  <c r="D97" i="11"/>
  <c r="C97" i="11"/>
  <c r="E96" i="11"/>
  <c r="D96" i="11"/>
  <c r="C96" i="11"/>
  <c r="E95" i="11"/>
  <c r="D95" i="11"/>
  <c r="C95" i="11"/>
  <c r="E94" i="11"/>
  <c r="D94" i="11"/>
  <c r="C94" i="11"/>
  <c r="E93" i="11"/>
  <c r="D93" i="11"/>
  <c r="C93" i="11"/>
  <c r="E92" i="11"/>
  <c r="D92" i="11"/>
  <c r="C92" i="11"/>
  <c r="E91" i="11"/>
  <c r="D91" i="11"/>
  <c r="C91" i="11"/>
  <c r="E90" i="11"/>
  <c r="D90" i="11"/>
  <c r="C90" i="11"/>
  <c r="E89" i="11"/>
  <c r="D89" i="11"/>
  <c r="C89" i="11"/>
  <c r="E88" i="11"/>
  <c r="D88" i="11"/>
  <c r="C88" i="11"/>
  <c r="E87" i="11"/>
  <c r="D87" i="11"/>
  <c r="C87" i="11"/>
  <c r="E86" i="11"/>
  <c r="D86" i="11"/>
  <c r="C86" i="11"/>
  <c r="E85" i="11"/>
  <c r="D85" i="11"/>
  <c r="C85" i="11"/>
  <c r="E84" i="11"/>
  <c r="D84" i="11"/>
  <c r="C84" i="11"/>
  <c r="E83" i="11"/>
  <c r="D83" i="11"/>
  <c r="C83" i="11"/>
  <c r="E82" i="11"/>
  <c r="D82" i="11"/>
  <c r="C82" i="11"/>
  <c r="E81" i="11"/>
  <c r="D81" i="11"/>
  <c r="C81" i="11"/>
  <c r="E80" i="11"/>
  <c r="D80" i="11"/>
  <c r="C80" i="11"/>
  <c r="E79" i="11"/>
  <c r="D79" i="11"/>
  <c r="C79" i="11"/>
  <c r="E78" i="11"/>
  <c r="D78" i="11"/>
  <c r="C78" i="11"/>
  <c r="E77" i="11"/>
  <c r="D77" i="11"/>
  <c r="C77" i="11"/>
  <c r="E76" i="11"/>
  <c r="D76" i="11"/>
  <c r="C76" i="11"/>
  <c r="E75" i="11"/>
  <c r="D75" i="11"/>
  <c r="C75" i="11"/>
  <c r="E74" i="11"/>
  <c r="D74" i="11"/>
  <c r="C74" i="11"/>
  <c r="E73" i="11"/>
  <c r="D73" i="11"/>
  <c r="C73" i="11"/>
  <c r="E72" i="11"/>
  <c r="D72" i="11"/>
  <c r="C72" i="11"/>
  <c r="E71" i="11"/>
  <c r="D71" i="11"/>
  <c r="C71" i="11"/>
  <c r="E70" i="11"/>
  <c r="D70" i="11"/>
  <c r="C70" i="11"/>
  <c r="E69" i="11"/>
  <c r="D69" i="11"/>
  <c r="C69" i="11"/>
  <c r="E68" i="11"/>
  <c r="D68" i="11"/>
  <c r="C68" i="11"/>
  <c r="E67" i="11"/>
  <c r="D67" i="11"/>
  <c r="C67" i="11"/>
  <c r="E66" i="11"/>
  <c r="D66" i="11"/>
  <c r="C66" i="11"/>
  <c r="E65" i="11"/>
  <c r="D65" i="11"/>
  <c r="C65" i="11"/>
  <c r="E64" i="11"/>
  <c r="D64" i="11"/>
  <c r="C64" i="11"/>
  <c r="E63" i="11"/>
  <c r="D63" i="11"/>
  <c r="C63" i="11"/>
  <c r="E62" i="11"/>
  <c r="D62" i="11"/>
  <c r="C62" i="11"/>
  <c r="E61" i="11"/>
  <c r="D61" i="11"/>
  <c r="C61" i="11"/>
  <c r="E60" i="11"/>
  <c r="D60" i="11"/>
  <c r="C60" i="11"/>
  <c r="E59" i="11"/>
  <c r="D59" i="11"/>
  <c r="C59" i="11"/>
  <c r="E58" i="11"/>
  <c r="D58" i="11"/>
  <c r="C58" i="11"/>
  <c r="E57" i="11"/>
  <c r="D57" i="11"/>
  <c r="C57" i="11"/>
  <c r="E56" i="11"/>
  <c r="D56" i="11"/>
  <c r="C56" i="11"/>
  <c r="E55" i="11"/>
  <c r="D55" i="11"/>
  <c r="C55" i="11"/>
  <c r="E54" i="11"/>
  <c r="D54" i="11"/>
  <c r="C54" i="11"/>
  <c r="E53" i="11"/>
  <c r="D53" i="11"/>
  <c r="C53" i="11"/>
  <c r="E52" i="11"/>
  <c r="D52" i="11"/>
  <c r="C52" i="11"/>
  <c r="E51" i="11"/>
  <c r="D51" i="11"/>
  <c r="C51" i="11"/>
  <c r="E50" i="11"/>
  <c r="D50" i="11"/>
  <c r="C50" i="11"/>
  <c r="E49" i="11"/>
  <c r="D49" i="11"/>
  <c r="C49" i="11"/>
  <c r="E48" i="11"/>
  <c r="D48" i="11"/>
  <c r="C48" i="11"/>
  <c r="E47" i="11"/>
  <c r="D47" i="11"/>
  <c r="C47" i="11"/>
  <c r="E46" i="11"/>
  <c r="D46" i="11"/>
  <c r="C46" i="11"/>
  <c r="E45" i="11"/>
  <c r="D45" i="11"/>
  <c r="C45" i="11"/>
  <c r="E44" i="11"/>
  <c r="D44" i="11"/>
  <c r="C44" i="11"/>
  <c r="E43" i="11"/>
  <c r="D43" i="11"/>
  <c r="C43" i="11"/>
  <c r="E42" i="11"/>
  <c r="D42" i="11"/>
  <c r="C42" i="11"/>
  <c r="E41" i="11"/>
  <c r="D41" i="11"/>
  <c r="C41" i="11"/>
  <c r="E40" i="11"/>
  <c r="D40" i="11"/>
  <c r="C40" i="11"/>
  <c r="E39" i="11"/>
  <c r="D39" i="11"/>
  <c r="C39" i="11"/>
  <c r="E38" i="11"/>
  <c r="D38" i="11"/>
  <c r="C38" i="11"/>
  <c r="E37" i="11"/>
  <c r="D37" i="11"/>
  <c r="C37" i="11"/>
  <c r="E36" i="11"/>
  <c r="D36" i="11"/>
  <c r="C36" i="11"/>
  <c r="E35" i="11"/>
  <c r="D35" i="11"/>
  <c r="C35" i="11"/>
  <c r="E34" i="11"/>
  <c r="D34" i="11"/>
  <c r="C34" i="11"/>
  <c r="E33" i="11"/>
  <c r="D33" i="11"/>
  <c r="C33" i="11"/>
  <c r="E32" i="11"/>
  <c r="D32" i="11"/>
  <c r="C32" i="11"/>
  <c r="E31" i="11"/>
  <c r="D31" i="11"/>
  <c r="C31" i="11"/>
  <c r="E30" i="11"/>
  <c r="D30" i="11"/>
  <c r="C30" i="11"/>
  <c r="E29" i="11"/>
  <c r="D29" i="11"/>
  <c r="C29" i="11"/>
  <c r="E28" i="11"/>
  <c r="D28" i="11"/>
  <c r="C28" i="11"/>
  <c r="E27" i="11"/>
  <c r="D27" i="11"/>
  <c r="C27" i="11"/>
  <c r="E26" i="11"/>
  <c r="D26" i="11"/>
  <c r="C26" i="11"/>
  <c r="E25" i="11"/>
  <c r="D25" i="11"/>
  <c r="C25" i="11"/>
  <c r="E24" i="11"/>
  <c r="D24" i="11"/>
  <c r="C24" i="11"/>
  <c r="E23" i="11"/>
  <c r="D23" i="11"/>
  <c r="C23" i="11"/>
  <c r="E22" i="11"/>
  <c r="D22" i="11"/>
  <c r="C22" i="11"/>
  <c r="C11" i="11"/>
  <c r="E116" i="10"/>
  <c r="D116" i="10"/>
  <c r="C116" i="10"/>
  <c r="E115" i="10"/>
  <c r="D115" i="10"/>
  <c r="C115" i="10"/>
  <c r="E114" i="10"/>
  <c r="D114" i="10"/>
  <c r="C114" i="10"/>
  <c r="E113" i="10"/>
  <c r="D113" i="10"/>
  <c r="C113" i="10"/>
  <c r="E112" i="10"/>
  <c r="D112" i="10"/>
  <c r="C112" i="10"/>
  <c r="E111" i="10"/>
  <c r="D111" i="10"/>
  <c r="C111" i="10"/>
  <c r="E110" i="10"/>
  <c r="D110" i="10"/>
  <c r="C110" i="10"/>
  <c r="E109" i="10"/>
  <c r="D109" i="10"/>
  <c r="C109" i="10"/>
  <c r="E108" i="10"/>
  <c r="D108" i="10"/>
  <c r="C108" i="10"/>
  <c r="E107" i="10"/>
  <c r="D107" i="10"/>
  <c r="C107" i="10"/>
  <c r="E106" i="10"/>
  <c r="D106" i="10"/>
  <c r="C106" i="10"/>
  <c r="E105" i="10"/>
  <c r="D105" i="10"/>
  <c r="C105" i="10"/>
  <c r="E104" i="10"/>
  <c r="D104" i="10"/>
  <c r="C104" i="10"/>
  <c r="E103" i="10"/>
  <c r="D103" i="10"/>
  <c r="C103" i="10"/>
  <c r="E102" i="10"/>
  <c r="D102" i="10"/>
  <c r="C102" i="10"/>
  <c r="E101" i="10"/>
  <c r="D101" i="10"/>
  <c r="C101" i="10"/>
  <c r="E100" i="10"/>
  <c r="D100" i="10"/>
  <c r="C100" i="10"/>
  <c r="E99" i="10"/>
  <c r="D99" i="10"/>
  <c r="C99" i="10"/>
  <c r="E98" i="10"/>
  <c r="D98" i="10"/>
  <c r="C98" i="10"/>
  <c r="E97" i="10"/>
  <c r="D97" i="10"/>
  <c r="C97" i="10"/>
  <c r="E96" i="10"/>
  <c r="D96" i="10"/>
  <c r="C96" i="10"/>
  <c r="E95" i="10"/>
  <c r="D95" i="10"/>
  <c r="C95" i="10"/>
  <c r="E94" i="10"/>
  <c r="D94" i="10"/>
  <c r="C94" i="10"/>
  <c r="E93" i="10"/>
  <c r="D93" i="10"/>
  <c r="C93" i="10"/>
  <c r="E92" i="10"/>
  <c r="D92" i="10"/>
  <c r="C92" i="10"/>
  <c r="E91" i="10"/>
  <c r="D91" i="10"/>
  <c r="C91" i="10"/>
  <c r="E90" i="10"/>
  <c r="D90" i="10"/>
  <c r="C90" i="10"/>
  <c r="E89" i="10"/>
  <c r="D89" i="10"/>
  <c r="C89" i="10"/>
  <c r="E88" i="10"/>
  <c r="D88" i="10"/>
  <c r="C88" i="10"/>
  <c r="E87" i="10"/>
  <c r="D87" i="10"/>
  <c r="C87" i="10"/>
  <c r="E86" i="10"/>
  <c r="D86" i="10"/>
  <c r="C86" i="10"/>
  <c r="E85" i="10"/>
  <c r="D85" i="10"/>
  <c r="C85" i="10"/>
  <c r="E84" i="10"/>
  <c r="D84" i="10"/>
  <c r="C84" i="10"/>
  <c r="E83" i="10"/>
  <c r="D83" i="10"/>
  <c r="C83" i="10"/>
  <c r="E82" i="10"/>
  <c r="D82" i="10"/>
  <c r="C82" i="10"/>
  <c r="E81" i="10"/>
  <c r="D81" i="10"/>
  <c r="C81" i="10"/>
  <c r="E80" i="10"/>
  <c r="D80" i="10"/>
  <c r="C80" i="10"/>
  <c r="E79" i="10"/>
  <c r="D79" i="10"/>
  <c r="C79" i="10"/>
  <c r="E78" i="10"/>
  <c r="D78" i="10"/>
  <c r="C78" i="10"/>
  <c r="E77" i="10"/>
  <c r="D77" i="10"/>
  <c r="C77" i="10"/>
  <c r="E76" i="10"/>
  <c r="D76" i="10"/>
  <c r="C76" i="10"/>
  <c r="E75" i="10"/>
  <c r="D75" i="10"/>
  <c r="C75" i="10"/>
  <c r="E74" i="10"/>
  <c r="D74" i="10"/>
  <c r="C74" i="10"/>
  <c r="E73" i="10"/>
  <c r="D73" i="10"/>
  <c r="C73" i="10"/>
  <c r="E72" i="10"/>
  <c r="D72" i="10"/>
  <c r="C72" i="10"/>
  <c r="E71" i="10"/>
  <c r="D71" i="10"/>
  <c r="C71" i="10"/>
  <c r="E70" i="10"/>
  <c r="D70" i="10"/>
  <c r="C70" i="10"/>
  <c r="E69" i="10"/>
  <c r="D69" i="10"/>
  <c r="C69" i="10"/>
  <c r="E68" i="10"/>
  <c r="D68" i="10"/>
  <c r="C68" i="10"/>
  <c r="E67" i="10"/>
  <c r="D67" i="10"/>
  <c r="C67" i="10"/>
  <c r="E66" i="10"/>
  <c r="D66" i="10"/>
  <c r="C66" i="10"/>
  <c r="E65" i="10"/>
  <c r="D65" i="10"/>
  <c r="C65" i="10"/>
  <c r="E64" i="10"/>
  <c r="D64" i="10"/>
  <c r="C64" i="10"/>
  <c r="E63" i="10"/>
  <c r="D63" i="10"/>
  <c r="C63" i="10"/>
  <c r="E62" i="10"/>
  <c r="D62" i="10"/>
  <c r="C62" i="10"/>
  <c r="E61" i="10"/>
  <c r="D61" i="10"/>
  <c r="C61" i="10"/>
  <c r="E60" i="10"/>
  <c r="D60" i="10"/>
  <c r="C60" i="10"/>
  <c r="E59" i="10"/>
  <c r="D59" i="10"/>
  <c r="C59" i="10"/>
  <c r="E58" i="10"/>
  <c r="D58" i="10"/>
  <c r="C58" i="10"/>
  <c r="E57" i="10"/>
  <c r="D57" i="10"/>
  <c r="C57" i="10"/>
  <c r="E56" i="10"/>
  <c r="D56" i="10"/>
  <c r="C56" i="10"/>
  <c r="E55" i="10"/>
  <c r="D55" i="10"/>
  <c r="C55" i="10"/>
  <c r="E54" i="10"/>
  <c r="D54" i="10"/>
  <c r="C54" i="10"/>
  <c r="E53" i="10"/>
  <c r="D53" i="10"/>
  <c r="C53" i="10"/>
  <c r="E52" i="10"/>
  <c r="D52" i="10"/>
  <c r="C52" i="10"/>
  <c r="E51" i="10"/>
  <c r="D51" i="10"/>
  <c r="C51" i="10"/>
  <c r="E50" i="10"/>
  <c r="D50" i="10"/>
  <c r="C50" i="10"/>
  <c r="E49" i="10"/>
  <c r="D49" i="10"/>
  <c r="C49" i="10"/>
  <c r="E48" i="10"/>
  <c r="D48" i="10"/>
  <c r="C48" i="10"/>
  <c r="E47" i="10"/>
  <c r="D47" i="10"/>
  <c r="C47" i="10"/>
  <c r="E46" i="10"/>
  <c r="D46" i="10"/>
  <c r="C46" i="10"/>
  <c r="E45" i="10"/>
  <c r="D45" i="10"/>
  <c r="C45" i="10"/>
  <c r="E44" i="10"/>
  <c r="D44" i="10"/>
  <c r="C44" i="10"/>
  <c r="E43" i="10"/>
  <c r="D43" i="10"/>
  <c r="C43" i="10"/>
  <c r="E42" i="10"/>
  <c r="D42" i="10"/>
  <c r="C42" i="10"/>
  <c r="E41" i="10"/>
  <c r="D41" i="10"/>
  <c r="C41" i="10"/>
  <c r="E40" i="10"/>
  <c r="D40" i="10"/>
  <c r="C40" i="10"/>
  <c r="E39" i="10"/>
  <c r="D39" i="10"/>
  <c r="C39" i="10"/>
  <c r="E38" i="10"/>
  <c r="D38" i="10"/>
  <c r="C38" i="10"/>
  <c r="E37" i="10"/>
  <c r="D37" i="10"/>
  <c r="C37" i="10"/>
  <c r="E36" i="10"/>
  <c r="D36" i="10"/>
  <c r="C36" i="10"/>
  <c r="E35" i="10"/>
  <c r="D35" i="10"/>
  <c r="C35" i="10"/>
  <c r="E34" i="10"/>
  <c r="D34" i="10"/>
  <c r="C34" i="10"/>
  <c r="E33" i="10"/>
  <c r="D33" i="10"/>
  <c r="C33" i="10"/>
  <c r="E32" i="10"/>
  <c r="D32" i="10"/>
  <c r="C32" i="10"/>
  <c r="E31" i="10"/>
  <c r="D31" i="10"/>
  <c r="C31" i="10"/>
  <c r="E30" i="10"/>
  <c r="D30" i="10"/>
  <c r="C30" i="10"/>
  <c r="E29" i="10"/>
  <c r="D29" i="10"/>
  <c r="C29" i="10"/>
  <c r="E28" i="10"/>
  <c r="D28" i="10"/>
  <c r="C28" i="10"/>
  <c r="E27" i="10"/>
  <c r="D27" i="10"/>
  <c r="C27" i="10"/>
  <c r="E26" i="10"/>
  <c r="D26" i="10"/>
  <c r="C26" i="10"/>
  <c r="E25" i="10"/>
  <c r="D25" i="10"/>
  <c r="C25" i="10"/>
  <c r="E24" i="10"/>
  <c r="D24" i="10"/>
  <c r="C24" i="10"/>
  <c r="E23" i="10"/>
  <c r="D23" i="10"/>
  <c r="C23" i="10"/>
  <c r="E22" i="10"/>
  <c r="D22" i="10"/>
  <c r="C22" i="10"/>
  <c r="C11" i="10"/>
  <c r="E116" i="9"/>
  <c r="D116" i="9"/>
  <c r="C116" i="9"/>
  <c r="E115" i="9"/>
  <c r="D115" i="9"/>
  <c r="C115" i="9"/>
  <c r="E114" i="9"/>
  <c r="D114" i="9"/>
  <c r="C114" i="9"/>
  <c r="E113" i="9"/>
  <c r="D113" i="9"/>
  <c r="C113" i="9"/>
  <c r="E112" i="9"/>
  <c r="D112" i="9"/>
  <c r="C112" i="9"/>
  <c r="E111" i="9"/>
  <c r="D111" i="9"/>
  <c r="C111" i="9"/>
  <c r="E110" i="9"/>
  <c r="D110" i="9"/>
  <c r="C110" i="9"/>
  <c r="E109" i="9"/>
  <c r="D109" i="9"/>
  <c r="C109" i="9"/>
  <c r="E108" i="9"/>
  <c r="D108" i="9"/>
  <c r="C108" i="9"/>
  <c r="E107" i="9"/>
  <c r="D107" i="9"/>
  <c r="C107" i="9"/>
  <c r="E106" i="9"/>
  <c r="D106" i="9"/>
  <c r="C106" i="9"/>
  <c r="E105" i="9"/>
  <c r="D105" i="9"/>
  <c r="C105" i="9"/>
  <c r="E104" i="9"/>
  <c r="D104" i="9"/>
  <c r="C104" i="9"/>
  <c r="E103" i="9"/>
  <c r="D103" i="9"/>
  <c r="C103" i="9"/>
  <c r="E102" i="9"/>
  <c r="D102" i="9"/>
  <c r="C102" i="9"/>
  <c r="E101" i="9"/>
  <c r="D101" i="9"/>
  <c r="C101" i="9"/>
  <c r="E100" i="9"/>
  <c r="D100" i="9"/>
  <c r="C100" i="9"/>
  <c r="E99" i="9"/>
  <c r="D99" i="9"/>
  <c r="C99" i="9"/>
  <c r="E98" i="9"/>
  <c r="D98" i="9"/>
  <c r="C98" i="9"/>
  <c r="E97" i="9"/>
  <c r="D97" i="9"/>
  <c r="C97" i="9"/>
  <c r="E96" i="9"/>
  <c r="D96" i="9"/>
  <c r="C96" i="9"/>
  <c r="E95" i="9"/>
  <c r="D95" i="9"/>
  <c r="C95" i="9"/>
  <c r="E94" i="9"/>
  <c r="D94" i="9"/>
  <c r="C94" i="9"/>
  <c r="E93" i="9"/>
  <c r="D93" i="9"/>
  <c r="C93" i="9"/>
  <c r="E92" i="9"/>
  <c r="D92" i="9"/>
  <c r="C92" i="9"/>
  <c r="E91" i="9"/>
  <c r="D91" i="9"/>
  <c r="C91" i="9"/>
  <c r="E90" i="9"/>
  <c r="D90" i="9"/>
  <c r="C90" i="9"/>
  <c r="E89" i="9"/>
  <c r="D89" i="9"/>
  <c r="C89" i="9"/>
  <c r="E88" i="9"/>
  <c r="D88" i="9"/>
  <c r="C88" i="9"/>
  <c r="E87" i="9"/>
  <c r="D87" i="9"/>
  <c r="C87" i="9"/>
  <c r="E86" i="9"/>
  <c r="D86" i="9"/>
  <c r="C86" i="9"/>
  <c r="E85" i="9"/>
  <c r="D85" i="9"/>
  <c r="C85" i="9"/>
  <c r="E84" i="9"/>
  <c r="D84" i="9"/>
  <c r="C84" i="9"/>
  <c r="E83" i="9"/>
  <c r="D83" i="9"/>
  <c r="C83" i="9"/>
  <c r="E82" i="9"/>
  <c r="D82" i="9"/>
  <c r="C82" i="9"/>
  <c r="E81" i="9"/>
  <c r="D81" i="9"/>
  <c r="C81" i="9"/>
  <c r="E80" i="9"/>
  <c r="D80" i="9"/>
  <c r="C80" i="9"/>
  <c r="E79" i="9"/>
  <c r="D79" i="9"/>
  <c r="C79" i="9"/>
  <c r="E78" i="9"/>
  <c r="D78" i="9"/>
  <c r="C78" i="9"/>
  <c r="E77" i="9"/>
  <c r="D77" i="9"/>
  <c r="C77" i="9"/>
  <c r="E76" i="9"/>
  <c r="D76" i="9"/>
  <c r="C76" i="9"/>
  <c r="E75" i="9"/>
  <c r="D75" i="9"/>
  <c r="C75" i="9"/>
  <c r="E74" i="9"/>
  <c r="D74" i="9"/>
  <c r="C74" i="9"/>
  <c r="E73" i="9"/>
  <c r="D73" i="9"/>
  <c r="C73" i="9"/>
  <c r="E72" i="9"/>
  <c r="D72" i="9"/>
  <c r="C72" i="9"/>
  <c r="E71" i="9"/>
  <c r="D71" i="9"/>
  <c r="C71" i="9"/>
  <c r="E70" i="9"/>
  <c r="D70" i="9"/>
  <c r="C70" i="9"/>
  <c r="E69" i="9"/>
  <c r="D69" i="9"/>
  <c r="C69" i="9"/>
  <c r="E68" i="9"/>
  <c r="D68" i="9"/>
  <c r="C68" i="9"/>
  <c r="E67" i="9"/>
  <c r="D67" i="9"/>
  <c r="C67" i="9"/>
  <c r="E66" i="9"/>
  <c r="D66" i="9"/>
  <c r="C66" i="9"/>
  <c r="E65" i="9"/>
  <c r="D65" i="9"/>
  <c r="C65" i="9"/>
  <c r="E64" i="9"/>
  <c r="D64" i="9"/>
  <c r="C64" i="9"/>
  <c r="E63" i="9"/>
  <c r="D63" i="9"/>
  <c r="C63" i="9"/>
  <c r="E62" i="9"/>
  <c r="D62" i="9"/>
  <c r="C62" i="9"/>
  <c r="E61" i="9"/>
  <c r="D61" i="9"/>
  <c r="C61" i="9"/>
  <c r="E60" i="9"/>
  <c r="D60" i="9"/>
  <c r="C60" i="9"/>
  <c r="E59" i="9"/>
  <c r="D59" i="9"/>
  <c r="C59" i="9"/>
  <c r="E58" i="9"/>
  <c r="D58" i="9"/>
  <c r="C58" i="9"/>
  <c r="E57" i="9"/>
  <c r="D57" i="9"/>
  <c r="C57" i="9"/>
  <c r="E56" i="9"/>
  <c r="D56" i="9"/>
  <c r="C56" i="9"/>
  <c r="E55" i="9"/>
  <c r="D55" i="9"/>
  <c r="C55" i="9"/>
  <c r="E54" i="9"/>
  <c r="D54" i="9"/>
  <c r="C54" i="9"/>
  <c r="E53" i="9"/>
  <c r="D53" i="9"/>
  <c r="C53" i="9"/>
  <c r="E52" i="9"/>
  <c r="D52" i="9"/>
  <c r="C52" i="9"/>
  <c r="E51" i="9"/>
  <c r="D51" i="9"/>
  <c r="C51" i="9"/>
  <c r="E50" i="9"/>
  <c r="D50" i="9"/>
  <c r="C50" i="9"/>
  <c r="E49" i="9"/>
  <c r="D49" i="9"/>
  <c r="C49" i="9"/>
  <c r="E48" i="9"/>
  <c r="D48" i="9"/>
  <c r="C48" i="9"/>
  <c r="E47" i="9"/>
  <c r="D47" i="9"/>
  <c r="C47" i="9"/>
  <c r="E46" i="9"/>
  <c r="D46" i="9"/>
  <c r="C46" i="9"/>
  <c r="E45" i="9"/>
  <c r="D45" i="9"/>
  <c r="C45" i="9"/>
  <c r="E44" i="9"/>
  <c r="D44" i="9"/>
  <c r="C44" i="9"/>
  <c r="E43" i="9"/>
  <c r="D43" i="9"/>
  <c r="C43" i="9"/>
  <c r="E42" i="9"/>
  <c r="D42" i="9"/>
  <c r="C42" i="9"/>
  <c r="E41" i="9"/>
  <c r="D41" i="9"/>
  <c r="C41" i="9"/>
  <c r="E40" i="9"/>
  <c r="D40" i="9"/>
  <c r="C40" i="9"/>
  <c r="E39" i="9"/>
  <c r="D39" i="9"/>
  <c r="C39" i="9"/>
  <c r="E38" i="9"/>
  <c r="D38" i="9"/>
  <c r="C38" i="9"/>
  <c r="E37" i="9"/>
  <c r="D37" i="9"/>
  <c r="C37" i="9"/>
  <c r="E36" i="9"/>
  <c r="D36" i="9"/>
  <c r="C36" i="9"/>
  <c r="E35" i="9"/>
  <c r="D35" i="9"/>
  <c r="C35" i="9"/>
  <c r="E34" i="9"/>
  <c r="D34" i="9"/>
  <c r="C34" i="9"/>
  <c r="E33" i="9"/>
  <c r="D33" i="9"/>
  <c r="C33" i="9"/>
  <c r="E32" i="9"/>
  <c r="D32" i="9"/>
  <c r="C32" i="9"/>
  <c r="E31" i="9"/>
  <c r="D31" i="9"/>
  <c r="C31" i="9"/>
  <c r="E30" i="9"/>
  <c r="D30" i="9"/>
  <c r="C30" i="9"/>
  <c r="E29" i="9"/>
  <c r="D29" i="9"/>
  <c r="C29" i="9"/>
  <c r="E28" i="9"/>
  <c r="D28" i="9"/>
  <c r="C28" i="9"/>
  <c r="E27" i="9"/>
  <c r="D27" i="9"/>
  <c r="C27" i="9"/>
  <c r="E26" i="9"/>
  <c r="D26" i="9"/>
  <c r="C26" i="9"/>
  <c r="E25" i="9"/>
  <c r="D25" i="9"/>
  <c r="C25" i="9"/>
  <c r="E24" i="9"/>
  <c r="D24" i="9"/>
  <c r="C24" i="9"/>
  <c r="E23" i="9"/>
  <c r="D23" i="9"/>
  <c r="C23" i="9"/>
  <c r="E22" i="9"/>
  <c r="D22" i="9"/>
  <c r="C22" i="9"/>
  <c r="C11" i="9"/>
  <c r="E116" i="8"/>
  <c r="D116" i="8"/>
  <c r="C116" i="8"/>
  <c r="E115" i="8"/>
  <c r="D115" i="8"/>
  <c r="C115" i="8"/>
  <c r="E114" i="8"/>
  <c r="D114" i="8"/>
  <c r="C114" i="8"/>
  <c r="E113" i="8"/>
  <c r="D113" i="8"/>
  <c r="C113" i="8"/>
  <c r="E112" i="8"/>
  <c r="D112" i="8"/>
  <c r="C112" i="8"/>
  <c r="E111" i="8"/>
  <c r="D111" i="8"/>
  <c r="C111" i="8"/>
  <c r="E110" i="8"/>
  <c r="D110" i="8"/>
  <c r="C110" i="8"/>
  <c r="E109" i="8"/>
  <c r="D109" i="8"/>
  <c r="C109" i="8"/>
  <c r="E108" i="8"/>
  <c r="D108" i="8"/>
  <c r="C108" i="8"/>
  <c r="E107" i="8"/>
  <c r="D107" i="8"/>
  <c r="C107" i="8"/>
  <c r="E106" i="8"/>
  <c r="D106" i="8"/>
  <c r="C106" i="8"/>
  <c r="E105" i="8"/>
  <c r="D105" i="8"/>
  <c r="C105" i="8"/>
  <c r="E104" i="8"/>
  <c r="D104" i="8"/>
  <c r="C104" i="8"/>
  <c r="E103" i="8"/>
  <c r="D103" i="8"/>
  <c r="C103" i="8"/>
  <c r="E102" i="8"/>
  <c r="D102" i="8"/>
  <c r="C102" i="8"/>
  <c r="E101" i="8"/>
  <c r="D101" i="8"/>
  <c r="C101" i="8"/>
  <c r="E100" i="8"/>
  <c r="D100" i="8"/>
  <c r="C100" i="8"/>
  <c r="E99" i="8"/>
  <c r="D99" i="8"/>
  <c r="C99" i="8"/>
  <c r="E98" i="8"/>
  <c r="D98" i="8"/>
  <c r="C98" i="8"/>
  <c r="E97" i="8"/>
  <c r="D97" i="8"/>
  <c r="C97" i="8"/>
  <c r="E96" i="8"/>
  <c r="D96" i="8"/>
  <c r="C96" i="8"/>
  <c r="E95" i="8"/>
  <c r="D95" i="8"/>
  <c r="C95" i="8"/>
  <c r="E94" i="8"/>
  <c r="D94" i="8"/>
  <c r="C94" i="8"/>
  <c r="E93" i="8"/>
  <c r="D93" i="8"/>
  <c r="C93" i="8"/>
  <c r="E92" i="8"/>
  <c r="D92" i="8"/>
  <c r="C92" i="8"/>
  <c r="E91" i="8"/>
  <c r="D91" i="8"/>
  <c r="C91" i="8"/>
  <c r="E90" i="8"/>
  <c r="D90" i="8"/>
  <c r="C90" i="8"/>
  <c r="E89" i="8"/>
  <c r="D89" i="8"/>
  <c r="C89" i="8"/>
  <c r="E88" i="8"/>
  <c r="D88" i="8"/>
  <c r="C88" i="8"/>
  <c r="E87" i="8"/>
  <c r="D87" i="8"/>
  <c r="C87" i="8"/>
  <c r="E86" i="8"/>
  <c r="D86" i="8"/>
  <c r="C86" i="8"/>
  <c r="E85" i="8"/>
  <c r="D85" i="8"/>
  <c r="C85" i="8"/>
  <c r="E84" i="8"/>
  <c r="D84" i="8"/>
  <c r="C84" i="8"/>
  <c r="E83" i="8"/>
  <c r="D83" i="8"/>
  <c r="C83" i="8"/>
  <c r="E82" i="8"/>
  <c r="D82" i="8"/>
  <c r="C82" i="8"/>
  <c r="E81" i="8"/>
  <c r="D81" i="8"/>
  <c r="C81" i="8"/>
  <c r="E80" i="8"/>
  <c r="D80" i="8"/>
  <c r="C80" i="8"/>
  <c r="E79" i="8"/>
  <c r="D79" i="8"/>
  <c r="C79" i="8"/>
  <c r="E78" i="8"/>
  <c r="D78" i="8"/>
  <c r="C78" i="8"/>
  <c r="E77" i="8"/>
  <c r="D77" i="8"/>
  <c r="C77" i="8"/>
  <c r="E76" i="8"/>
  <c r="D76" i="8"/>
  <c r="C76" i="8"/>
  <c r="E75" i="8"/>
  <c r="D75" i="8"/>
  <c r="C75" i="8"/>
  <c r="E74" i="8"/>
  <c r="D74" i="8"/>
  <c r="C74" i="8"/>
  <c r="E73" i="8"/>
  <c r="D73" i="8"/>
  <c r="C73" i="8"/>
  <c r="E72" i="8"/>
  <c r="D72" i="8"/>
  <c r="C72" i="8"/>
  <c r="E71" i="8"/>
  <c r="D71" i="8"/>
  <c r="C71" i="8"/>
  <c r="E70" i="8"/>
  <c r="D70" i="8"/>
  <c r="C70" i="8"/>
  <c r="E69" i="8"/>
  <c r="D69" i="8"/>
  <c r="C69" i="8"/>
  <c r="E68" i="8"/>
  <c r="D68" i="8"/>
  <c r="C68" i="8"/>
  <c r="E67" i="8"/>
  <c r="D67" i="8"/>
  <c r="C67" i="8"/>
  <c r="E66" i="8"/>
  <c r="D66" i="8"/>
  <c r="C66" i="8"/>
  <c r="E65" i="8"/>
  <c r="D65" i="8"/>
  <c r="C65" i="8"/>
  <c r="E64" i="8"/>
  <c r="D64" i="8"/>
  <c r="C64" i="8"/>
  <c r="E63" i="8"/>
  <c r="D63" i="8"/>
  <c r="C63" i="8"/>
  <c r="E62" i="8"/>
  <c r="D62" i="8"/>
  <c r="C62" i="8"/>
  <c r="E61" i="8"/>
  <c r="D61" i="8"/>
  <c r="C61" i="8"/>
  <c r="E60" i="8"/>
  <c r="D60" i="8"/>
  <c r="C60" i="8"/>
  <c r="E59" i="8"/>
  <c r="D59" i="8"/>
  <c r="C59" i="8"/>
  <c r="E58" i="8"/>
  <c r="D58" i="8"/>
  <c r="C58" i="8"/>
  <c r="E57" i="8"/>
  <c r="D57" i="8"/>
  <c r="C57" i="8"/>
  <c r="E56" i="8"/>
  <c r="D56" i="8"/>
  <c r="C56" i="8"/>
  <c r="E55" i="8"/>
  <c r="D55" i="8"/>
  <c r="C55" i="8"/>
  <c r="E54" i="8"/>
  <c r="D54" i="8"/>
  <c r="C54" i="8"/>
  <c r="E53" i="8"/>
  <c r="D53" i="8"/>
  <c r="C53" i="8"/>
  <c r="E52" i="8"/>
  <c r="D52" i="8"/>
  <c r="C52" i="8"/>
  <c r="E51" i="8"/>
  <c r="D51" i="8"/>
  <c r="C51" i="8"/>
  <c r="E50" i="8"/>
  <c r="D50" i="8"/>
  <c r="C50" i="8"/>
  <c r="E49" i="8"/>
  <c r="D49" i="8"/>
  <c r="C49" i="8"/>
  <c r="E48" i="8"/>
  <c r="D48" i="8"/>
  <c r="C48" i="8"/>
  <c r="E47" i="8"/>
  <c r="D47" i="8"/>
  <c r="C47" i="8"/>
  <c r="E46" i="8"/>
  <c r="D46" i="8"/>
  <c r="C46" i="8"/>
  <c r="E45" i="8"/>
  <c r="D45" i="8"/>
  <c r="C45" i="8"/>
  <c r="E44" i="8"/>
  <c r="D44" i="8"/>
  <c r="C44" i="8"/>
  <c r="E43" i="8"/>
  <c r="D43" i="8"/>
  <c r="C43" i="8"/>
  <c r="E42" i="8"/>
  <c r="D42" i="8"/>
  <c r="C42" i="8"/>
  <c r="E41" i="8"/>
  <c r="D41" i="8"/>
  <c r="C41" i="8"/>
  <c r="E40" i="8"/>
  <c r="D40" i="8"/>
  <c r="C40" i="8"/>
  <c r="E39" i="8"/>
  <c r="D39" i="8"/>
  <c r="C39" i="8"/>
  <c r="E38" i="8"/>
  <c r="D38" i="8"/>
  <c r="C38" i="8"/>
  <c r="E37" i="8"/>
  <c r="D37" i="8"/>
  <c r="C37" i="8"/>
  <c r="E36" i="8"/>
  <c r="D36" i="8"/>
  <c r="C36" i="8"/>
  <c r="E35" i="8"/>
  <c r="D35" i="8"/>
  <c r="C35" i="8"/>
  <c r="E34" i="8"/>
  <c r="D34" i="8"/>
  <c r="C34" i="8"/>
  <c r="E33" i="8"/>
  <c r="D33" i="8"/>
  <c r="C33" i="8"/>
  <c r="E32" i="8"/>
  <c r="D32" i="8"/>
  <c r="C32" i="8"/>
  <c r="E31" i="8"/>
  <c r="D31" i="8"/>
  <c r="C31" i="8"/>
  <c r="E30" i="8"/>
  <c r="D30" i="8"/>
  <c r="C30" i="8"/>
  <c r="E29" i="8"/>
  <c r="D29" i="8"/>
  <c r="C29" i="8"/>
  <c r="E28" i="8"/>
  <c r="D28" i="8"/>
  <c r="C28" i="8"/>
  <c r="E27" i="8"/>
  <c r="D27" i="8"/>
  <c r="C27" i="8"/>
  <c r="E26" i="8"/>
  <c r="D26" i="8"/>
  <c r="C26" i="8"/>
  <c r="E25" i="8"/>
  <c r="D25" i="8"/>
  <c r="C25" i="8"/>
  <c r="E24" i="8"/>
  <c r="D24" i="8"/>
  <c r="C24" i="8"/>
  <c r="E23" i="8"/>
  <c r="D23" i="8"/>
  <c r="C23" i="8"/>
  <c r="E22" i="8"/>
  <c r="D22" i="8"/>
  <c r="C22" i="8"/>
  <c r="C11" i="8"/>
  <c r="E116" i="7"/>
  <c r="D116" i="7"/>
  <c r="C116" i="7"/>
  <c r="E115" i="7"/>
  <c r="D115" i="7"/>
  <c r="C115" i="7"/>
  <c r="E114" i="7"/>
  <c r="D114" i="7"/>
  <c r="C114" i="7"/>
  <c r="E113" i="7"/>
  <c r="D113" i="7"/>
  <c r="C113" i="7"/>
  <c r="E112" i="7"/>
  <c r="D112" i="7"/>
  <c r="C112" i="7"/>
  <c r="E111" i="7"/>
  <c r="D111" i="7"/>
  <c r="C111" i="7"/>
  <c r="E110" i="7"/>
  <c r="D110" i="7"/>
  <c r="C110" i="7"/>
  <c r="E109" i="7"/>
  <c r="D109" i="7"/>
  <c r="C109" i="7"/>
  <c r="E108" i="7"/>
  <c r="D108" i="7"/>
  <c r="C108" i="7"/>
  <c r="E107" i="7"/>
  <c r="D107" i="7"/>
  <c r="C107" i="7"/>
  <c r="E106" i="7"/>
  <c r="D106" i="7"/>
  <c r="C106" i="7"/>
  <c r="E105" i="7"/>
  <c r="D105" i="7"/>
  <c r="C105" i="7"/>
  <c r="E104" i="7"/>
  <c r="D104" i="7"/>
  <c r="C104" i="7"/>
  <c r="E103" i="7"/>
  <c r="D103" i="7"/>
  <c r="C103" i="7"/>
  <c r="E102" i="7"/>
  <c r="D102" i="7"/>
  <c r="C102" i="7"/>
  <c r="E101" i="7"/>
  <c r="D101" i="7"/>
  <c r="C101" i="7"/>
  <c r="E100" i="7"/>
  <c r="D100" i="7"/>
  <c r="C100" i="7"/>
  <c r="E99" i="7"/>
  <c r="D99" i="7"/>
  <c r="C99" i="7"/>
  <c r="E98" i="7"/>
  <c r="D98" i="7"/>
  <c r="C98" i="7"/>
  <c r="E97" i="7"/>
  <c r="D97" i="7"/>
  <c r="C97" i="7"/>
  <c r="E96" i="7"/>
  <c r="D96" i="7"/>
  <c r="C96" i="7"/>
  <c r="E95" i="7"/>
  <c r="D95" i="7"/>
  <c r="C95" i="7"/>
  <c r="E94" i="7"/>
  <c r="D94" i="7"/>
  <c r="C94" i="7"/>
  <c r="E93" i="7"/>
  <c r="D93" i="7"/>
  <c r="C93" i="7"/>
  <c r="E92" i="7"/>
  <c r="D92" i="7"/>
  <c r="C92" i="7"/>
  <c r="E91" i="7"/>
  <c r="D91" i="7"/>
  <c r="C91" i="7"/>
  <c r="E90" i="7"/>
  <c r="D90" i="7"/>
  <c r="C90" i="7"/>
  <c r="E89" i="7"/>
  <c r="D89" i="7"/>
  <c r="C89" i="7"/>
  <c r="E88" i="7"/>
  <c r="D88" i="7"/>
  <c r="C88" i="7"/>
  <c r="E87" i="7"/>
  <c r="D87" i="7"/>
  <c r="C87" i="7"/>
  <c r="E86" i="7"/>
  <c r="D86" i="7"/>
  <c r="C86" i="7"/>
  <c r="E85" i="7"/>
  <c r="D85" i="7"/>
  <c r="C85" i="7"/>
  <c r="E84" i="7"/>
  <c r="D84" i="7"/>
  <c r="C84" i="7"/>
  <c r="E83" i="7"/>
  <c r="D83" i="7"/>
  <c r="C83" i="7"/>
  <c r="E82" i="7"/>
  <c r="D82" i="7"/>
  <c r="C82" i="7"/>
  <c r="E81" i="7"/>
  <c r="D81" i="7"/>
  <c r="C81" i="7"/>
  <c r="E80" i="7"/>
  <c r="D80" i="7"/>
  <c r="C80" i="7"/>
  <c r="E79" i="7"/>
  <c r="D79" i="7"/>
  <c r="C79" i="7"/>
  <c r="E78" i="7"/>
  <c r="D78" i="7"/>
  <c r="C78" i="7"/>
  <c r="E77" i="7"/>
  <c r="D77" i="7"/>
  <c r="C77" i="7"/>
  <c r="E76" i="7"/>
  <c r="D76" i="7"/>
  <c r="C76" i="7"/>
  <c r="E75" i="7"/>
  <c r="D75" i="7"/>
  <c r="C75" i="7"/>
  <c r="E74" i="7"/>
  <c r="D74" i="7"/>
  <c r="C74" i="7"/>
  <c r="E73" i="7"/>
  <c r="D73" i="7"/>
  <c r="C73" i="7"/>
  <c r="E72" i="7"/>
  <c r="D72" i="7"/>
  <c r="C72" i="7"/>
  <c r="E71" i="7"/>
  <c r="D71" i="7"/>
  <c r="C71" i="7"/>
  <c r="E70" i="7"/>
  <c r="D70" i="7"/>
  <c r="C70" i="7"/>
  <c r="E69" i="7"/>
  <c r="D69" i="7"/>
  <c r="C69" i="7"/>
  <c r="E68" i="7"/>
  <c r="D68" i="7"/>
  <c r="C68" i="7"/>
  <c r="E67" i="7"/>
  <c r="D67" i="7"/>
  <c r="C67" i="7"/>
  <c r="E66" i="7"/>
  <c r="D66" i="7"/>
  <c r="C66" i="7"/>
  <c r="E65" i="7"/>
  <c r="D65" i="7"/>
  <c r="C65" i="7"/>
  <c r="E64" i="7"/>
  <c r="D64" i="7"/>
  <c r="C64" i="7"/>
  <c r="E63" i="7"/>
  <c r="D63" i="7"/>
  <c r="C63" i="7"/>
  <c r="E62" i="7"/>
  <c r="D62" i="7"/>
  <c r="C62" i="7"/>
  <c r="E61" i="7"/>
  <c r="D61" i="7"/>
  <c r="C61" i="7"/>
  <c r="E60" i="7"/>
  <c r="D60" i="7"/>
  <c r="C60" i="7"/>
  <c r="E59" i="7"/>
  <c r="D59" i="7"/>
  <c r="C59" i="7"/>
  <c r="E58" i="7"/>
  <c r="D58" i="7"/>
  <c r="C58" i="7"/>
  <c r="E57" i="7"/>
  <c r="D57" i="7"/>
  <c r="C57" i="7"/>
  <c r="E56" i="7"/>
  <c r="D56" i="7"/>
  <c r="C56" i="7"/>
  <c r="E55" i="7"/>
  <c r="D55" i="7"/>
  <c r="C55" i="7"/>
  <c r="E54" i="7"/>
  <c r="D54" i="7"/>
  <c r="C54" i="7"/>
  <c r="E53" i="7"/>
  <c r="D53" i="7"/>
  <c r="C53" i="7"/>
  <c r="E52" i="7"/>
  <c r="D52" i="7"/>
  <c r="C52" i="7"/>
  <c r="E51" i="7"/>
  <c r="D51" i="7"/>
  <c r="C51" i="7"/>
  <c r="E50" i="7"/>
  <c r="D50" i="7"/>
  <c r="C50" i="7"/>
  <c r="E49" i="7"/>
  <c r="D49" i="7"/>
  <c r="C49" i="7"/>
  <c r="E48" i="7"/>
  <c r="D48" i="7"/>
  <c r="C48" i="7"/>
  <c r="E47" i="7"/>
  <c r="D47" i="7"/>
  <c r="C47" i="7"/>
  <c r="E46" i="7"/>
  <c r="D46" i="7"/>
  <c r="C46" i="7"/>
  <c r="E45" i="7"/>
  <c r="D45" i="7"/>
  <c r="C45" i="7"/>
  <c r="E44" i="7"/>
  <c r="D44" i="7"/>
  <c r="C44" i="7"/>
  <c r="E43" i="7"/>
  <c r="D43" i="7"/>
  <c r="C43" i="7"/>
  <c r="E42" i="7"/>
  <c r="D42" i="7"/>
  <c r="C42" i="7"/>
  <c r="E41" i="7"/>
  <c r="D41" i="7"/>
  <c r="C41" i="7"/>
  <c r="E40" i="7"/>
  <c r="D40" i="7"/>
  <c r="C40" i="7"/>
  <c r="E39" i="7"/>
  <c r="D39" i="7"/>
  <c r="C39" i="7"/>
  <c r="E38" i="7"/>
  <c r="D38" i="7"/>
  <c r="C38" i="7"/>
  <c r="E37" i="7"/>
  <c r="D37" i="7"/>
  <c r="C37" i="7"/>
  <c r="E36" i="7"/>
  <c r="D36" i="7"/>
  <c r="C36" i="7"/>
  <c r="E35" i="7"/>
  <c r="D35" i="7"/>
  <c r="C35" i="7"/>
  <c r="E34" i="7"/>
  <c r="D34" i="7"/>
  <c r="C34" i="7"/>
  <c r="E33" i="7"/>
  <c r="D33" i="7"/>
  <c r="C33" i="7"/>
  <c r="E32" i="7"/>
  <c r="D32" i="7"/>
  <c r="C32" i="7"/>
  <c r="E31" i="7"/>
  <c r="D31" i="7"/>
  <c r="C31" i="7"/>
  <c r="E30" i="7"/>
  <c r="D30" i="7"/>
  <c r="C30" i="7"/>
  <c r="E29" i="7"/>
  <c r="D29" i="7"/>
  <c r="C29" i="7"/>
  <c r="E28" i="7"/>
  <c r="D28" i="7"/>
  <c r="C28" i="7"/>
  <c r="E27" i="7"/>
  <c r="D27" i="7"/>
  <c r="C27" i="7"/>
  <c r="E26" i="7"/>
  <c r="D26" i="7"/>
  <c r="C26" i="7"/>
  <c r="E25" i="7"/>
  <c r="D25" i="7"/>
  <c r="C25" i="7"/>
  <c r="E24" i="7"/>
  <c r="D24" i="7"/>
  <c r="C24" i="7"/>
  <c r="E23" i="7"/>
  <c r="D23" i="7"/>
  <c r="C23" i="7"/>
  <c r="E22" i="7"/>
  <c r="D22" i="7"/>
  <c r="C22" i="7"/>
  <c r="C11" i="7"/>
  <c r="E116" i="6"/>
  <c r="D116" i="6"/>
  <c r="C116" i="6"/>
  <c r="E115" i="6"/>
  <c r="D115" i="6"/>
  <c r="C115" i="6"/>
  <c r="E114" i="6"/>
  <c r="D114" i="6"/>
  <c r="C114" i="6"/>
  <c r="E113" i="6"/>
  <c r="D113" i="6"/>
  <c r="C113" i="6"/>
  <c r="E112" i="6"/>
  <c r="D112" i="6"/>
  <c r="C112" i="6"/>
  <c r="E111" i="6"/>
  <c r="D111" i="6"/>
  <c r="C111" i="6"/>
  <c r="E110" i="6"/>
  <c r="D110" i="6"/>
  <c r="C110" i="6"/>
  <c r="E109" i="6"/>
  <c r="D109" i="6"/>
  <c r="C109" i="6"/>
  <c r="E108" i="6"/>
  <c r="D108" i="6"/>
  <c r="C108" i="6"/>
  <c r="E107" i="6"/>
  <c r="D107" i="6"/>
  <c r="C107" i="6"/>
  <c r="E106" i="6"/>
  <c r="D106" i="6"/>
  <c r="C106" i="6"/>
  <c r="E105" i="6"/>
  <c r="D105" i="6"/>
  <c r="C105" i="6"/>
  <c r="E104" i="6"/>
  <c r="D104" i="6"/>
  <c r="C104" i="6"/>
  <c r="E103" i="6"/>
  <c r="D103" i="6"/>
  <c r="C103" i="6"/>
  <c r="E102" i="6"/>
  <c r="D102" i="6"/>
  <c r="C102" i="6"/>
  <c r="E101" i="6"/>
  <c r="D101" i="6"/>
  <c r="C101" i="6"/>
  <c r="E100" i="6"/>
  <c r="D100" i="6"/>
  <c r="C100" i="6"/>
  <c r="E99" i="6"/>
  <c r="D99" i="6"/>
  <c r="C99" i="6"/>
  <c r="E98" i="6"/>
  <c r="D98" i="6"/>
  <c r="C98" i="6"/>
  <c r="E97" i="6"/>
  <c r="D97" i="6"/>
  <c r="C97" i="6"/>
  <c r="E96" i="6"/>
  <c r="D96" i="6"/>
  <c r="C96" i="6"/>
  <c r="E95" i="6"/>
  <c r="D95" i="6"/>
  <c r="C95" i="6"/>
  <c r="E94" i="6"/>
  <c r="D94" i="6"/>
  <c r="C94" i="6"/>
  <c r="E93" i="6"/>
  <c r="D93" i="6"/>
  <c r="C93" i="6"/>
  <c r="E92" i="6"/>
  <c r="D92" i="6"/>
  <c r="C92" i="6"/>
  <c r="E91" i="6"/>
  <c r="D91" i="6"/>
  <c r="C91" i="6"/>
  <c r="E90" i="6"/>
  <c r="D90" i="6"/>
  <c r="C90" i="6"/>
  <c r="E89" i="6"/>
  <c r="D89" i="6"/>
  <c r="C89" i="6"/>
  <c r="E88" i="6"/>
  <c r="D88" i="6"/>
  <c r="C88" i="6"/>
  <c r="E87" i="6"/>
  <c r="D87" i="6"/>
  <c r="C87" i="6"/>
  <c r="E86" i="6"/>
  <c r="D86" i="6"/>
  <c r="C86" i="6"/>
  <c r="E85" i="6"/>
  <c r="D85" i="6"/>
  <c r="C85" i="6"/>
  <c r="E84" i="6"/>
  <c r="D84" i="6"/>
  <c r="C84" i="6"/>
  <c r="E83" i="6"/>
  <c r="D83" i="6"/>
  <c r="C83" i="6"/>
  <c r="E82" i="6"/>
  <c r="D82" i="6"/>
  <c r="C82" i="6"/>
  <c r="E81" i="6"/>
  <c r="D81" i="6"/>
  <c r="C81" i="6"/>
  <c r="E80" i="6"/>
  <c r="D80" i="6"/>
  <c r="C80" i="6"/>
  <c r="E79" i="6"/>
  <c r="D79" i="6"/>
  <c r="C79" i="6"/>
  <c r="E78" i="6"/>
  <c r="D78" i="6"/>
  <c r="C78" i="6"/>
  <c r="E77" i="6"/>
  <c r="D77" i="6"/>
  <c r="C77" i="6"/>
  <c r="E76" i="6"/>
  <c r="D76" i="6"/>
  <c r="C76" i="6"/>
  <c r="E75" i="6"/>
  <c r="D75" i="6"/>
  <c r="C75" i="6"/>
  <c r="E74" i="6"/>
  <c r="D74" i="6"/>
  <c r="C74" i="6"/>
  <c r="E73" i="6"/>
  <c r="D73" i="6"/>
  <c r="C73" i="6"/>
  <c r="E72" i="6"/>
  <c r="D72" i="6"/>
  <c r="C72" i="6"/>
  <c r="E71" i="6"/>
  <c r="D71" i="6"/>
  <c r="C71" i="6"/>
  <c r="E70" i="6"/>
  <c r="D70" i="6"/>
  <c r="C70" i="6"/>
  <c r="E69" i="6"/>
  <c r="D69" i="6"/>
  <c r="C69" i="6"/>
  <c r="E68" i="6"/>
  <c r="D68" i="6"/>
  <c r="C68" i="6"/>
  <c r="E67" i="6"/>
  <c r="D67" i="6"/>
  <c r="C67" i="6"/>
  <c r="E66" i="6"/>
  <c r="D66" i="6"/>
  <c r="C66" i="6"/>
  <c r="E65" i="6"/>
  <c r="D65" i="6"/>
  <c r="C65" i="6"/>
  <c r="E64" i="6"/>
  <c r="D64" i="6"/>
  <c r="C64" i="6"/>
  <c r="E63" i="6"/>
  <c r="D63" i="6"/>
  <c r="C63" i="6"/>
  <c r="E62" i="6"/>
  <c r="D62" i="6"/>
  <c r="C62" i="6"/>
  <c r="E61" i="6"/>
  <c r="D61" i="6"/>
  <c r="C61" i="6"/>
  <c r="E60" i="6"/>
  <c r="D60" i="6"/>
  <c r="C60" i="6"/>
  <c r="E59" i="6"/>
  <c r="D59" i="6"/>
  <c r="C59" i="6"/>
  <c r="E58" i="6"/>
  <c r="D58" i="6"/>
  <c r="C58" i="6"/>
  <c r="E57" i="6"/>
  <c r="D57" i="6"/>
  <c r="C57" i="6"/>
  <c r="E56" i="6"/>
  <c r="D56" i="6"/>
  <c r="C56" i="6"/>
  <c r="E55" i="6"/>
  <c r="D55" i="6"/>
  <c r="C55" i="6"/>
  <c r="E54" i="6"/>
  <c r="D54" i="6"/>
  <c r="C54" i="6"/>
  <c r="E53" i="6"/>
  <c r="D53" i="6"/>
  <c r="C53" i="6"/>
  <c r="E52" i="6"/>
  <c r="D52" i="6"/>
  <c r="C52" i="6"/>
  <c r="E51" i="6"/>
  <c r="D51" i="6"/>
  <c r="C51" i="6"/>
  <c r="E50" i="6"/>
  <c r="D50" i="6"/>
  <c r="C50" i="6"/>
  <c r="E49" i="6"/>
  <c r="D49" i="6"/>
  <c r="C49" i="6"/>
  <c r="E48" i="6"/>
  <c r="D48" i="6"/>
  <c r="C48" i="6"/>
  <c r="E47" i="6"/>
  <c r="D47" i="6"/>
  <c r="C47" i="6"/>
  <c r="E46" i="6"/>
  <c r="D46" i="6"/>
  <c r="C46" i="6"/>
  <c r="E45" i="6"/>
  <c r="D45" i="6"/>
  <c r="C45" i="6"/>
  <c r="E44" i="6"/>
  <c r="D44" i="6"/>
  <c r="C44" i="6"/>
  <c r="E43" i="6"/>
  <c r="D43" i="6"/>
  <c r="C43" i="6"/>
  <c r="E42" i="6"/>
  <c r="D42" i="6"/>
  <c r="C42" i="6"/>
  <c r="E41" i="6"/>
  <c r="D41" i="6"/>
  <c r="C41" i="6"/>
  <c r="E40" i="6"/>
  <c r="D40" i="6"/>
  <c r="C40" i="6"/>
  <c r="E39" i="6"/>
  <c r="D39" i="6"/>
  <c r="C39" i="6"/>
  <c r="E38" i="6"/>
  <c r="D38" i="6"/>
  <c r="C38" i="6"/>
  <c r="E37" i="6"/>
  <c r="D37" i="6"/>
  <c r="C37" i="6"/>
  <c r="E36" i="6"/>
  <c r="D36" i="6"/>
  <c r="C36" i="6"/>
  <c r="E35" i="6"/>
  <c r="D35" i="6"/>
  <c r="C35" i="6"/>
  <c r="E34" i="6"/>
  <c r="D34" i="6"/>
  <c r="C34" i="6"/>
  <c r="E33" i="6"/>
  <c r="D33" i="6"/>
  <c r="C33" i="6"/>
  <c r="E32" i="6"/>
  <c r="D32" i="6"/>
  <c r="C32" i="6"/>
  <c r="E31" i="6"/>
  <c r="D31" i="6"/>
  <c r="C31" i="6"/>
  <c r="E30" i="6"/>
  <c r="D30" i="6"/>
  <c r="C30" i="6"/>
  <c r="E29" i="6"/>
  <c r="D29" i="6"/>
  <c r="C29" i="6"/>
  <c r="E28" i="6"/>
  <c r="D28" i="6"/>
  <c r="C28" i="6"/>
  <c r="E27" i="6"/>
  <c r="D27" i="6"/>
  <c r="C27" i="6"/>
  <c r="E26" i="6"/>
  <c r="D26" i="6"/>
  <c r="C26" i="6"/>
  <c r="E25" i="6"/>
  <c r="D25" i="6"/>
  <c r="C25" i="6"/>
  <c r="E24" i="6"/>
  <c r="D24" i="6"/>
  <c r="C24" i="6"/>
  <c r="E23" i="6"/>
  <c r="D23" i="6"/>
  <c r="C23" i="6"/>
  <c r="E22" i="6"/>
  <c r="D22" i="6"/>
  <c r="C22" i="6"/>
  <c r="C11" i="6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E23" i="5"/>
  <c r="D23" i="5"/>
  <c r="C23" i="5"/>
  <c r="E22" i="5"/>
  <c r="D22" i="5"/>
  <c r="C22" i="5"/>
  <c r="C11" i="5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E23" i="4"/>
  <c r="D23" i="4"/>
  <c r="C23" i="4"/>
  <c r="E22" i="4"/>
  <c r="D22" i="4"/>
  <c r="C22" i="4"/>
  <c r="C11" i="4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E23" i="2"/>
  <c r="D23" i="2"/>
  <c r="C23" i="2"/>
  <c r="E22" i="2"/>
  <c r="D22" i="2"/>
  <c r="C22" i="2"/>
  <c r="C11" i="2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M22" i="33" l="1" a="1"/>
  <c r="M22" i="34" a="1"/>
  <c r="M22" i="36" a="1"/>
  <c r="M22" i="35" a="1"/>
  <c r="M22" i="39" a="1"/>
  <c r="M22" i="37" a="1"/>
  <c r="M22" i="32" a="1"/>
  <c r="M22" i="40" a="1"/>
  <c r="M22" i="38" a="1"/>
  <c r="M22" i="31" a="1"/>
  <c r="M22" i="30" a="1"/>
  <c r="O22" i="30" s="1"/>
  <c r="C15" i="30" s="1"/>
  <c r="M22" i="22" a="1"/>
  <c r="M22" i="26" a="1"/>
  <c r="M22" i="24" a="1"/>
  <c r="M22" i="21" a="1"/>
  <c r="M22" i="27" a="1"/>
  <c r="M22" i="25" a="1"/>
  <c r="M22" i="28" a="1"/>
  <c r="M22" i="29" a="1"/>
  <c r="M22" i="20" a="1"/>
  <c r="O25" i="20" s="1"/>
  <c r="M22" i="13" a="1"/>
  <c r="Q24" i="13" s="1"/>
  <c r="M22" i="12" a="1"/>
  <c r="M22" i="16" a="1"/>
  <c r="M22" i="19" a="1"/>
  <c r="M22" i="15" a="1"/>
  <c r="M22" i="14" a="1"/>
  <c r="M22" i="17" a="1"/>
  <c r="M22" i="18" a="1"/>
  <c r="M22" i="11" a="1"/>
  <c r="N25" i="11" s="1"/>
  <c r="M22" i="10" a="1"/>
  <c r="M22" i="10" s="1"/>
  <c r="M22" i="6" a="1"/>
  <c r="Q26" i="6" s="1"/>
  <c r="M22" i="9" a="1"/>
  <c r="P25" i="9" s="1"/>
  <c r="M22" i="5" a="1"/>
  <c r="N25" i="5" s="1"/>
  <c r="M22" i="8" a="1"/>
  <c r="M22" i="7" a="1"/>
  <c r="M22" i="4" a="1"/>
  <c r="N25" i="4" s="1"/>
  <c r="M22" i="2" a="1"/>
  <c r="M24" i="2" s="1"/>
  <c r="E12" i="2" s="1"/>
  <c r="O24" i="38" l="1"/>
  <c r="N24" i="38"/>
  <c r="M24" i="38"/>
  <c r="E12" i="38" s="1"/>
  <c r="Q23" i="38"/>
  <c r="N26" i="38"/>
  <c r="N22" i="38"/>
  <c r="Q25" i="38"/>
  <c r="N25" i="38"/>
  <c r="M25" i="38"/>
  <c r="Q24" i="38"/>
  <c r="O22" i="38"/>
  <c r="C15" i="38" s="1"/>
  <c r="Q26" i="38"/>
  <c r="P26" i="38"/>
  <c r="N23" i="38"/>
  <c r="Q22" i="38"/>
  <c r="P22" i="38"/>
  <c r="P31" i="38" s="1"/>
  <c r="O26" i="38"/>
  <c r="M26" i="38"/>
  <c r="O25" i="38"/>
  <c r="P24" i="38"/>
  <c r="P23" i="38"/>
  <c r="P25" i="38"/>
  <c r="M22" i="38"/>
  <c r="O23" i="38"/>
  <c r="M23" i="38"/>
  <c r="N24" i="32"/>
  <c r="O25" i="32"/>
  <c r="M22" i="32"/>
  <c r="N25" i="32"/>
  <c r="M25" i="32"/>
  <c r="Q24" i="32"/>
  <c r="M23" i="32"/>
  <c r="O26" i="32"/>
  <c r="N26" i="32"/>
  <c r="Q22" i="32"/>
  <c r="P26" i="32"/>
  <c r="N22" i="32"/>
  <c r="Q26" i="32"/>
  <c r="P22" i="32"/>
  <c r="P31" i="32" s="1"/>
  <c r="O22" i="32"/>
  <c r="C15" i="32" s="1"/>
  <c r="M26" i="32"/>
  <c r="Q25" i="32"/>
  <c r="P25" i="32"/>
  <c r="P24" i="32"/>
  <c r="O24" i="32"/>
  <c r="M24" i="32"/>
  <c r="E12" i="32" s="1"/>
  <c r="E11" i="32" s="1"/>
  <c r="P23" i="32"/>
  <c r="P28" i="32" s="1"/>
  <c r="Q23" i="32"/>
  <c r="Q28" i="32" s="1"/>
  <c r="O23" i="32"/>
  <c r="N23" i="32"/>
  <c r="P25" i="37"/>
  <c r="O22" i="37"/>
  <c r="C15" i="37" s="1"/>
  <c r="Q23" i="37"/>
  <c r="Q24" i="37"/>
  <c r="P24" i="37"/>
  <c r="O24" i="37"/>
  <c r="P23" i="37"/>
  <c r="M23" i="37"/>
  <c r="Q22" i="37"/>
  <c r="M25" i="37"/>
  <c r="M24" i="37"/>
  <c r="E12" i="37" s="1"/>
  <c r="E11" i="37" s="1"/>
  <c r="O23" i="37"/>
  <c r="O28" i="37" s="1"/>
  <c r="C16" i="37" s="1"/>
  <c r="Q26" i="37"/>
  <c r="P26" i="37"/>
  <c r="O26" i="37"/>
  <c r="N26" i="37"/>
  <c r="M22" i="37"/>
  <c r="O25" i="37"/>
  <c r="N25" i="37"/>
  <c r="N24" i="37"/>
  <c r="M26" i="37"/>
  <c r="Q25" i="37"/>
  <c r="N23" i="37"/>
  <c r="N22" i="37"/>
  <c r="P22" i="37"/>
  <c r="P31" i="37" s="1"/>
  <c r="P25" i="39"/>
  <c r="O22" i="39"/>
  <c r="C15" i="39" s="1"/>
  <c r="O25" i="39"/>
  <c r="N22" i="39"/>
  <c r="N25" i="39"/>
  <c r="M22" i="39"/>
  <c r="Q24" i="39"/>
  <c r="Q23" i="39"/>
  <c r="P23" i="39"/>
  <c r="O23" i="39"/>
  <c r="N23" i="39"/>
  <c r="P26" i="39"/>
  <c r="N26" i="39"/>
  <c r="M26" i="39"/>
  <c r="M23" i="39"/>
  <c r="Q22" i="39"/>
  <c r="P22" i="39"/>
  <c r="P31" i="39" s="1"/>
  <c r="Q26" i="39"/>
  <c r="O24" i="39"/>
  <c r="N24" i="39"/>
  <c r="M24" i="39"/>
  <c r="E12" i="39" s="1"/>
  <c r="Q25" i="39"/>
  <c r="M25" i="39"/>
  <c r="P24" i="39"/>
  <c r="O26" i="39"/>
  <c r="M26" i="35"/>
  <c r="Q22" i="35"/>
  <c r="O25" i="35"/>
  <c r="N22" i="35"/>
  <c r="Q24" i="35"/>
  <c r="O24" i="35"/>
  <c r="Q25" i="35"/>
  <c r="P25" i="35"/>
  <c r="N25" i="35"/>
  <c r="M25" i="35"/>
  <c r="O23" i="35"/>
  <c r="O28" i="35" s="1"/>
  <c r="C16" i="35" s="1"/>
  <c r="M22" i="35"/>
  <c r="N23" i="35"/>
  <c r="O22" i="35"/>
  <c r="C15" i="35" s="1"/>
  <c r="M23" i="35"/>
  <c r="P22" i="35"/>
  <c r="P31" i="35" s="1"/>
  <c r="O26" i="35"/>
  <c r="N26" i="35"/>
  <c r="Q23" i="35"/>
  <c r="P23" i="35"/>
  <c r="P28" i="35" s="1"/>
  <c r="P24" i="35"/>
  <c r="M24" i="35"/>
  <c r="E12" i="35" s="1"/>
  <c r="N24" i="35"/>
  <c r="Q26" i="35"/>
  <c r="P26" i="35"/>
  <c r="N25" i="36"/>
  <c r="P24" i="36"/>
  <c r="M24" i="36"/>
  <c r="Q23" i="36"/>
  <c r="Q26" i="36"/>
  <c r="Q22" i="36"/>
  <c r="O26" i="36"/>
  <c r="O22" i="36"/>
  <c r="C15" i="36" s="1"/>
  <c r="N26" i="36"/>
  <c r="N22" i="36"/>
  <c r="P25" i="36"/>
  <c r="O25" i="36"/>
  <c r="M25" i="36"/>
  <c r="Q24" i="36"/>
  <c r="O24" i="36"/>
  <c r="N24" i="36"/>
  <c r="P26" i="36"/>
  <c r="Q25" i="36"/>
  <c r="M26" i="36"/>
  <c r="P23" i="36"/>
  <c r="N23" i="36"/>
  <c r="M23" i="36"/>
  <c r="O23" i="36"/>
  <c r="P22" i="36"/>
  <c r="P31" i="36" s="1"/>
  <c r="M22" i="36"/>
  <c r="P24" i="34"/>
  <c r="N24" i="34"/>
  <c r="M24" i="34"/>
  <c r="E12" i="34" s="1"/>
  <c r="Q23" i="34"/>
  <c r="P23" i="34"/>
  <c r="P28" i="34" s="1"/>
  <c r="O23" i="34"/>
  <c r="O24" i="34"/>
  <c r="Q26" i="34"/>
  <c r="O22" i="34"/>
  <c r="C15" i="34" s="1"/>
  <c r="N23" i="34"/>
  <c r="N28" i="34" s="1"/>
  <c r="D16" i="34" s="1"/>
  <c r="M23" i="34"/>
  <c r="Q22" i="34"/>
  <c r="P22" i="34"/>
  <c r="P31" i="34" s="1"/>
  <c r="N25" i="34"/>
  <c r="P26" i="34"/>
  <c r="M25" i="34"/>
  <c r="M22" i="34"/>
  <c r="Q24" i="34"/>
  <c r="N22" i="34"/>
  <c r="N26" i="34"/>
  <c r="M26" i="34"/>
  <c r="Q25" i="34"/>
  <c r="O26" i="34"/>
  <c r="P25" i="34"/>
  <c r="O25" i="34"/>
  <c r="O25" i="40"/>
  <c r="N22" i="40"/>
  <c r="Q24" i="40"/>
  <c r="O26" i="40"/>
  <c r="Q22" i="40"/>
  <c r="N26" i="40"/>
  <c r="P22" i="40"/>
  <c r="P31" i="40" s="1"/>
  <c r="M26" i="40"/>
  <c r="O22" i="40"/>
  <c r="C15" i="40" s="1"/>
  <c r="F22" i="40" s="1"/>
  <c r="P25" i="40"/>
  <c r="P23" i="40"/>
  <c r="O23" i="40"/>
  <c r="N23" i="40"/>
  <c r="N28" i="40" s="1"/>
  <c r="D16" i="40" s="1"/>
  <c r="M23" i="40"/>
  <c r="M28" i="40" s="1"/>
  <c r="E16" i="40" s="1"/>
  <c r="N25" i="40"/>
  <c r="P24" i="40"/>
  <c r="O24" i="40"/>
  <c r="M24" i="40"/>
  <c r="E12" i="40" s="1"/>
  <c r="N24" i="40"/>
  <c r="Q23" i="40"/>
  <c r="M22" i="40"/>
  <c r="Q26" i="40"/>
  <c r="P26" i="40"/>
  <c r="Q25" i="40"/>
  <c r="M25" i="40"/>
  <c r="M26" i="33"/>
  <c r="Q22" i="33"/>
  <c r="P25" i="33"/>
  <c r="O22" i="33"/>
  <c r="C15" i="33" s="1"/>
  <c r="M24" i="33"/>
  <c r="E12" i="33" s="1"/>
  <c r="Q23" i="33"/>
  <c r="Q28" i="33" s="1"/>
  <c r="P23" i="33"/>
  <c r="P28" i="33" s="1"/>
  <c r="O23" i="33"/>
  <c r="O28" i="33" s="1"/>
  <c r="C16" i="33" s="1"/>
  <c r="P24" i="33"/>
  <c r="O24" i="33"/>
  <c r="M23" i="33"/>
  <c r="P22" i="33"/>
  <c r="P31" i="33" s="1"/>
  <c r="N24" i="33"/>
  <c r="N23" i="33"/>
  <c r="N25" i="33"/>
  <c r="M25" i="33"/>
  <c r="Q26" i="33"/>
  <c r="N26" i="33"/>
  <c r="Q25" i="33"/>
  <c r="O25" i="33"/>
  <c r="P26" i="33"/>
  <c r="O26" i="33"/>
  <c r="Q24" i="33"/>
  <c r="N22" i="33"/>
  <c r="M22" i="33"/>
  <c r="P25" i="31"/>
  <c r="O22" i="31"/>
  <c r="C15" i="31" s="1"/>
  <c r="O25" i="31"/>
  <c r="N22" i="31"/>
  <c r="N25" i="31"/>
  <c r="M22" i="31"/>
  <c r="Q23" i="31"/>
  <c r="P22" i="31"/>
  <c r="P31" i="31" s="1"/>
  <c r="P23" i="31"/>
  <c r="N23" i="31"/>
  <c r="P26" i="31"/>
  <c r="Q22" i="31"/>
  <c r="O26" i="31"/>
  <c r="O23" i="31"/>
  <c r="O28" i="31" s="1"/>
  <c r="C16" i="31" s="1"/>
  <c r="Q26" i="31"/>
  <c r="M23" i="31"/>
  <c r="N26" i="31"/>
  <c r="M25" i="31"/>
  <c r="Q24" i="31"/>
  <c r="P24" i="31"/>
  <c r="O24" i="31"/>
  <c r="N24" i="31"/>
  <c r="M26" i="31"/>
  <c r="Q25" i="31"/>
  <c r="M24" i="31"/>
  <c r="E12" i="31" s="1"/>
  <c r="M26" i="30"/>
  <c r="O24" i="30"/>
  <c r="N23" i="30"/>
  <c r="P24" i="30"/>
  <c r="P25" i="30"/>
  <c r="Q26" i="30"/>
  <c r="O23" i="30"/>
  <c r="O28" i="30" s="1"/>
  <c r="C16" i="30" s="1"/>
  <c r="P23" i="30"/>
  <c r="Q23" i="30"/>
  <c r="M24" i="30"/>
  <c r="E12" i="30" s="1"/>
  <c r="N26" i="30"/>
  <c r="N24" i="30"/>
  <c r="O26" i="30"/>
  <c r="P26" i="30"/>
  <c r="Q24" i="30"/>
  <c r="P22" i="30"/>
  <c r="P31" i="30" s="1"/>
  <c r="M22" i="30"/>
  <c r="M31" i="30" s="1"/>
  <c r="Q22" i="30"/>
  <c r="Q31" i="30" s="1"/>
  <c r="N22" i="30"/>
  <c r="D15" i="30" s="1"/>
  <c r="M23" i="30"/>
  <c r="O25" i="30"/>
  <c r="M25" i="30"/>
  <c r="N25" i="30"/>
  <c r="Q25" i="30"/>
  <c r="F31" i="30"/>
  <c r="F29" i="30"/>
  <c r="F116" i="30"/>
  <c r="F111" i="30"/>
  <c r="F108" i="30"/>
  <c r="F103" i="30"/>
  <c r="F100" i="30"/>
  <c r="F95" i="30"/>
  <c r="F92" i="30"/>
  <c r="F87" i="30"/>
  <c r="F84" i="30"/>
  <c r="F79" i="30"/>
  <c r="F76" i="30"/>
  <c r="F51" i="30"/>
  <c r="F36" i="30"/>
  <c r="F28" i="30"/>
  <c r="F72" i="30"/>
  <c r="F71" i="30"/>
  <c r="F68" i="30"/>
  <c r="F58" i="30"/>
  <c r="F41" i="30"/>
  <c r="F22" i="30"/>
  <c r="F53" i="30"/>
  <c r="F38" i="30"/>
  <c r="F113" i="30"/>
  <c r="F110" i="30"/>
  <c r="F105" i="30"/>
  <c r="F102" i="30"/>
  <c r="F97" i="30"/>
  <c r="F94" i="30"/>
  <c r="F89" i="30"/>
  <c r="F86" i="30"/>
  <c r="F81" i="30"/>
  <c r="F78" i="30"/>
  <c r="F73" i="30"/>
  <c r="F60" i="30"/>
  <c r="F43" i="30"/>
  <c r="F70" i="30"/>
  <c r="F65" i="30"/>
  <c r="F50" i="30"/>
  <c r="F33" i="30"/>
  <c r="F23" i="30"/>
  <c r="F55" i="30"/>
  <c r="F40" i="30"/>
  <c r="F25" i="30"/>
  <c r="F62" i="30"/>
  <c r="F45" i="30"/>
  <c r="F27" i="30"/>
  <c r="F115" i="30"/>
  <c r="F112" i="30"/>
  <c r="F107" i="30"/>
  <c r="F104" i="30"/>
  <c r="F99" i="30"/>
  <c r="F96" i="30"/>
  <c r="F91" i="30"/>
  <c r="F88" i="30"/>
  <c r="F83" i="30"/>
  <c r="F80" i="30"/>
  <c r="F75" i="30"/>
  <c r="F52" i="30"/>
  <c r="F35" i="30"/>
  <c r="F67" i="30"/>
  <c r="F57" i="30"/>
  <c r="F42" i="30"/>
  <c r="F63" i="30"/>
  <c r="F48" i="30"/>
  <c r="F34" i="30"/>
  <c r="F56" i="30"/>
  <c r="F49" i="30"/>
  <c r="F37" i="30"/>
  <c r="F30" i="30"/>
  <c r="F44" i="30"/>
  <c r="F114" i="30"/>
  <c r="F106" i="30"/>
  <c r="F98" i="30"/>
  <c r="F90" i="30"/>
  <c r="F82" i="30"/>
  <c r="F74" i="30"/>
  <c r="F66" i="30"/>
  <c r="F59" i="30"/>
  <c r="F24" i="30"/>
  <c r="F47" i="30"/>
  <c r="F32" i="30"/>
  <c r="F54" i="30"/>
  <c r="F26" i="30"/>
  <c r="F109" i="30"/>
  <c r="F101" i="30"/>
  <c r="F93" i="30"/>
  <c r="F85" i="30"/>
  <c r="F77" i="30"/>
  <c r="F69" i="30"/>
  <c r="F39" i="30"/>
  <c r="F64" i="30"/>
  <c r="F61" i="30"/>
  <c r="F46" i="30"/>
  <c r="N25" i="29"/>
  <c r="M22" i="29"/>
  <c r="M25" i="29"/>
  <c r="N26" i="29"/>
  <c r="P22" i="29"/>
  <c r="P31" i="29" s="1"/>
  <c r="M26" i="29"/>
  <c r="O22" i="29"/>
  <c r="C15" i="29" s="1"/>
  <c r="P24" i="29"/>
  <c r="O24" i="29"/>
  <c r="N24" i="29"/>
  <c r="P26" i="29"/>
  <c r="O26" i="29"/>
  <c r="Q25" i="29"/>
  <c r="M23" i="29"/>
  <c r="Q22" i="29"/>
  <c r="N22" i="29"/>
  <c r="M24" i="29"/>
  <c r="E12" i="29" s="1"/>
  <c r="O23" i="29"/>
  <c r="Q23" i="29"/>
  <c r="N23" i="29"/>
  <c r="P23" i="29"/>
  <c r="P25" i="29"/>
  <c r="O25" i="29"/>
  <c r="Q24" i="29"/>
  <c r="Q26" i="29"/>
  <c r="M25" i="25"/>
  <c r="Q24" i="25"/>
  <c r="Q25" i="25"/>
  <c r="N22" i="25"/>
  <c r="P25" i="25"/>
  <c r="M22" i="25"/>
  <c r="P23" i="25"/>
  <c r="O23" i="25"/>
  <c r="N23" i="25"/>
  <c r="N26" i="25"/>
  <c r="M26" i="25"/>
  <c r="N25" i="25"/>
  <c r="P24" i="25"/>
  <c r="O25" i="25"/>
  <c r="Q22" i="25"/>
  <c r="Q26" i="25"/>
  <c r="P22" i="25"/>
  <c r="P31" i="25" s="1"/>
  <c r="O22" i="25"/>
  <c r="C15" i="25" s="1"/>
  <c r="O26" i="25"/>
  <c r="O24" i="25"/>
  <c r="Q23" i="25"/>
  <c r="M23" i="25"/>
  <c r="N24" i="25"/>
  <c r="M24" i="25"/>
  <c r="E12" i="25" s="1"/>
  <c r="P26" i="25"/>
  <c r="N26" i="26"/>
  <c r="M23" i="26"/>
  <c r="M26" i="26"/>
  <c r="Q22" i="26"/>
  <c r="M25" i="26"/>
  <c r="Q24" i="26"/>
  <c r="P26" i="26"/>
  <c r="N22" i="26"/>
  <c r="O26" i="26"/>
  <c r="M22" i="26"/>
  <c r="Q26" i="26"/>
  <c r="Q25" i="26"/>
  <c r="P25" i="26"/>
  <c r="N25" i="26"/>
  <c r="P24" i="26"/>
  <c r="M24" i="26"/>
  <c r="E12" i="26" s="1"/>
  <c r="Q23" i="26"/>
  <c r="O24" i="26"/>
  <c r="N24" i="26"/>
  <c r="O23" i="26"/>
  <c r="P22" i="26"/>
  <c r="P31" i="26" s="1"/>
  <c r="O22" i="26"/>
  <c r="C15" i="26" s="1"/>
  <c r="O25" i="26"/>
  <c r="N23" i="26"/>
  <c r="N28" i="26" s="1"/>
  <c r="D16" i="26" s="1"/>
  <c r="P23" i="26"/>
  <c r="M25" i="21"/>
  <c r="Q24" i="21"/>
  <c r="N26" i="21"/>
  <c r="P22" i="21"/>
  <c r="P31" i="21" s="1"/>
  <c r="M26" i="21"/>
  <c r="O22" i="21"/>
  <c r="C15" i="21" s="1"/>
  <c r="P25" i="21"/>
  <c r="Q25" i="21"/>
  <c r="N22" i="21"/>
  <c r="M22" i="21"/>
  <c r="O25" i="21"/>
  <c r="Q26" i="21"/>
  <c r="P26" i="21"/>
  <c r="P24" i="21"/>
  <c r="O24" i="21"/>
  <c r="N24" i="21"/>
  <c r="M24" i="21"/>
  <c r="E12" i="21" s="1"/>
  <c r="O26" i="21"/>
  <c r="N25" i="21"/>
  <c r="P23" i="21"/>
  <c r="O23" i="21"/>
  <c r="Q22" i="21"/>
  <c r="Q23" i="21"/>
  <c r="N23" i="21"/>
  <c r="M23" i="21"/>
  <c r="Q26" i="22"/>
  <c r="P23" i="22"/>
  <c r="P26" i="22"/>
  <c r="O23" i="22"/>
  <c r="O24" i="22"/>
  <c r="N24" i="22"/>
  <c r="Q23" i="22"/>
  <c r="N23" i="22"/>
  <c r="M24" i="22"/>
  <c r="E12" i="22" s="1"/>
  <c r="E11" i="22" s="1"/>
  <c r="P24" i="22"/>
  <c r="P22" i="22"/>
  <c r="P31" i="22" s="1"/>
  <c r="O26" i="22"/>
  <c r="M23" i="22"/>
  <c r="O22" i="22"/>
  <c r="C15" i="22" s="1"/>
  <c r="N22" i="22"/>
  <c r="M22" i="22"/>
  <c r="Q22" i="22"/>
  <c r="P25" i="22"/>
  <c r="M26" i="22"/>
  <c r="Q25" i="22"/>
  <c r="O25" i="22"/>
  <c r="Q24" i="22"/>
  <c r="N26" i="22"/>
  <c r="N25" i="22"/>
  <c r="M25" i="22"/>
  <c r="O26" i="24"/>
  <c r="N23" i="24"/>
  <c r="N26" i="24"/>
  <c r="M23" i="24"/>
  <c r="M25" i="24"/>
  <c r="Q24" i="24"/>
  <c r="P24" i="24"/>
  <c r="O24" i="24"/>
  <c r="N24" i="24"/>
  <c r="N25" i="24"/>
  <c r="P23" i="24"/>
  <c r="P28" i="24" s="1"/>
  <c r="M24" i="24"/>
  <c r="E12" i="24" s="1"/>
  <c r="E11" i="24" s="1"/>
  <c r="O23" i="24"/>
  <c r="Q23" i="24"/>
  <c r="Q25" i="24"/>
  <c r="O22" i="24"/>
  <c r="C15" i="24" s="1"/>
  <c r="P25" i="24"/>
  <c r="Q22" i="24"/>
  <c r="P22" i="24"/>
  <c r="P31" i="24" s="1"/>
  <c r="N22" i="24"/>
  <c r="M22" i="24"/>
  <c r="O25" i="24"/>
  <c r="M26" i="24"/>
  <c r="P26" i="24"/>
  <c r="Q26" i="24"/>
  <c r="Q25" i="28"/>
  <c r="P22" i="28"/>
  <c r="P31" i="28" s="1"/>
  <c r="P25" i="28"/>
  <c r="O22" i="28"/>
  <c r="C15" i="28" s="1"/>
  <c r="O23" i="28"/>
  <c r="Q26" i="28"/>
  <c r="N23" i="28"/>
  <c r="P26" i="28"/>
  <c r="M23" i="28"/>
  <c r="M25" i="28"/>
  <c r="Q24" i="28"/>
  <c r="P24" i="28"/>
  <c r="M22" i="28"/>
  <c r="O26" i="28"/>
  <c r="N26" i="28"/>
  <c r="M26" i="28"/>
  <c r="O25" i="28"/>
  <c r="N25" i="28"/>
  <c r="O24" i="28"/>
  <c r="Q23" i="28"/>
  <c r="N24" i="28"/>
  <c r="M24" i="28"/>
  <c r="E12" i="28" s="1"/>
  <c r="P23" i="28"/>
  <c r="Q22" i="28"/>
  <c r="N22" i="28"/>
  <c r="M25" i="27"/>
  <c r="Q24" i="27"/>
  <c r="P24" i="27"/>
  <c r="Q23" i="27"/>
  <c r="P23" i="27"/>
  <c r="O23" i="27"/>
  <c r="N26" i="27"/>
  <c r="M26" i="27"/>
  <c r="N23" i="27"/>
  <c r="M23" i="27"/>
  <c r="Q22" i="27"/>
  <c r="O26" i="27"/>
  <c r="O25" i="27"/>
  <c r="Q25" i="27"/>
  <c r="N25" i="27"/>
  <c r="O24" i="27"/>
  <c r="P25" i="27"/>
  <c r="Q26" i="27"/>
  <c r="M24" i="27"/>
  <c r="E12" i="27" s="1"/>
  <c r="P22" i="27"/>
  <c r="P31" i="27" s="1"/>
  <c r="M22" i="27"/>
  <c r="P26" i="27"/>
  <c r="N24" i="27"/>
  <c r="O22" i="27"/>
  <c r="C15" i="27" s="1"/>
  <c r="N22" i="27"/>
  <c r="N23" i="20"/>
  <c r="O23" i="20"/>
  <c r="M25" i="20"/>
  <c r="O24" i="20"/>
  <c r="P26" i="20"/>
  <c r="N22" i="20"/>
  <c r="O26" i="20"/>
  <c r="P23" i="20"/>
  <c r="Q26" i="20"/>
  <c r="Q23" i="20"/>
  <c r="O22" i="20"/>
  <c r="C15" i="20" s="1"/>
  <c r="F106" i="20" s="1"/>
  <c r="M24" i="20"/>
  <c r="E12" i="20" s="1"/>
  <c r="P25" i="20"/>
  <c r="N24" i="20"/>
  <c r="P22" i="20"/>
  <c r="P31" i="20" s="1"/>
  <c r="P24" i="20"/>
  <c r="Q25" i="20"/>
  <c r="Q24" i="20"/>
  <c r="Q22" i="20"/>
  <c r="M22" i="20"/>
  <c r="M31" i="20" s="1"/>
  <c r="M26" i="20"/>
  <c r="N25" i="20"/>
  <c r="M23" i="20"/>
  <c r="N26" i="20"/>
  <c r="N26" i="13"/>
  <c r="N22" i="13"/>
  <c r="N31" i="13" s="1"/>
  <c r="Q25" i="13"/>
  <c r="P26" i="13"/>
  <c r="O24" i="13"/>
  <c r="P23" i="13"/>
  <c r="P24" i="13"/>
  <c r="O25" i="13"/>
  <c r="O22" i="13"/>
  <c r="C15" i="13" s="1"/>
  <c r="F76" i="13" s="1"/>
  <c r="Q22" i="13"/>
  <c r="M24" i="13"/>
  <c r="E12" i="13" s="1"/>
  <c r="N25" i="13"/>
  <c r="O23" i="13"/>
  <c r="O28" i="13" s="1"/>
  <c r="C16" i="13" s="1"/>
  <c r="M25" i="13"/>
  <c r="Q26" i="13"/>
  <c r="M22" i="13"/>
  <c r="E15" i="13" s="1"/>
  <c r="Q23" i="13"/>
  <c r="N24" i="13"/>
  <c r="P25" i="13"/>
  <c r="P22" i="13"/>
  <c r="P31" i="13" s="1"/>
  <c r="M23" i="13"/>
  <c r="N23" i="13"/>
  <c r="O26" i="13"/>
  <c r="M26" i="13"/>
  <c r="N26" i="14"/>
  <c r="M23" i="14"/>
  <c r="Q24" i="14"/>
  <c r="P23" i="14"/>
  <c r="Q26" i="14"/>
  <c r="O23" i="14"/>
  <c r="N24" i="14"/>
  <c r="P22" i="14"/>
  <c r="P31" i="14" s="1"/>
  <c r="O26" i="14"/>
  <c r="M26" i="14"/>
  <c r="N25" i="14"/>
  <c r="M25" i="14"/>
  <c r="P24" i="14"/>
  <c r="O24" i="14"/>
  <c r="Q22" i="14"/>
  <c r="O22" i="14"/>
  <c r="C15" i="14" s="1"/>
  <c r="P26" i="14"/>
  <c r="Q25" i="14"/>
  <c r="P25" i="14"/>
  <c r="O25" i="14"/>
  <c r="Q23" i="14"/>
  <c r="N23" i="14"/>
  <c r="N22" i="14"/>
  <c r="M24" i="14"/>
  <c r="E12" i="14" s="1"/>
  <c r="M22" i="14"/>
  <c r="Q25" i="15"/>
  <c r="P22" i="15"/>
  <c r="P31" i="15" s="1"/>
  <c r="Q24" i="15"/>
  <c r="N25" i="15"/>
  <c r="Q23" i="15"/>
  <c r="Q28" i="15" s="1"/>
  <c r="P23" i="15"/>
  <c r="P28" i="15" s="1"/>
  <c r="M26" i="15"/>
  <c r="O24" i="15"/>
  <c r="P24" i="15"/>
  <c r="N24" i="15"/>
  <c r="M23" i="15"/>
  <c r="Q22" i="15"/>
  <c r="O26" i="15"/>
  <c r="N26" i="15"/>
  <c r="Q26" i="15"/>
  <c r="P26" i="15"/>
  <c r="P25" i="15"/>
  <c r="O25" i="15"/>
  <c r="M24" i="15"/>
  <c r="E12" i="15" s="1"/>
  <c r="O23" i="15"/>
  <c r="N22" i="15"/>
  <c r="M25" i="15"/>
  <c r="N23" i="15"/>
  <c r="N28" i="15" s="1"/>
  <c r="D16" i="15" s="1"/>
  <c r="O22" i="15"/>
  <c r="M22" i="15"/>
  <c r="O24" i="16"/>
  <c r="P26" i="16"/>
  <c r="O23" i="16"/>
  <c r="P24" i="16"/>
  <c r="Q26" i="16"/>
  <c r="M23" i="16"/>
  <c r="M28" i="16" s="1"/>
  <c r="E16" i="16" s="1"/>
  <c r="O26" i="16"/>
  <c r="Q22" i="16"/>
  <c r="P22" i="16"/>
  <c r="P31" i="16" s="1"/>
  <c r="O22" i="16"/>
  <c r="C15" i="16" s="1"/>
  <c r="Q25" i="16"/>
  <c r="N24" i="16"/>
  <c r="M24" i="16"/>
  <c r="E12" i="16" s="1"/>
  <c r="N22" i="16"/>
  <c r="M22" i="16"/>
  <c r="M25" i="16"/>
  <c r="Q24" i="16"/>
  <c r="Q23" i="16"/>
  <c r="P23" i="16"/>
  <c r="N23" i="16"/>
  <c r="N26" i="16"/>
  <c r="M26" i="16"/>
  <c r="P25" i="16"/>
  <c r="O25" i="16"/>
  <c r="N25" i="16"/>
  <c r="F31" i="20"/>
  <c r="F29" i="20"/>
  <c r="F114" i="20"/>
  <c r="F112" i="20"/>
  <c r="D15" i="13"/>
  <c r="Q25" i="17"/>
  <c r="P22" i="17"/>
  <c r="P31" i="17" s="1"/>
  <c r="P25" i="17"/>
  <c r="O22" i="17"/>
  <c r="C15" i="17" s="1"/>
  <c r="N24" i="17"/>
  <c r="O24" i="17"/>
  <c r="N23" i="17"/>
  <c r="M26" i="17"/>
  <c r="M24" i="17"/>
  <c r="E12" i="17" s="1"/>
  <c r="Q23" i="17"/>
  <c r="N22" i="17"/>
  <c r="M22" i="17"/>
  <c r="O26" i="17"/>
  <c r="Q24" i="17"/>
  <c r="P24" i="17"/>
  <c r="Q22" i="17"/>
  <c r="P26" i="17"/>
  <c r="N26" i="17"/>
  <c r="O25" i="17"/>
  <c r="N25" i="17"/>
  <c r="M25" i="17"/>
  <c r="P23" i="17"/>
  <c r="P28" i="17" s="1"/>
  <c r="O23" i="17"/>
  <c r="O28" i="17" s="1"/>
  <c r="C16" i="17" s="1"/>
  <c r="M23" i="17"/>
  <c r="Q26" i="17"/>
  <c r="N26" i="19"/>
  <c r="M23" i="19"/>
  <c r="M26" i="19"/>
  <c r="Q22" i="19"/>
  <c r="Q25" i="19"/>
  <c r="P22" i="19"/>
  <c r="P31" i="19" s="1"/>
  <c r="P25" i="19"/>
  <c r="O22" i="19"/>
  <c r="P24" i="19"/>
  <c r="O24" i="19"/>
  <c r="N24" i="19"/>
  <c r="M24" i="19"/>
  <c r="E12" i="19" s="1"/>
  <c r="M25" i="19"/>
  <c r="Q24" i="19"/>
  <c r="N23" i="19"/>
  <c r="O26" i="19"/>
  <c r="O25" i="19"/>
  <c r="Q23" i="19"/>
  <c r="N25" i="19"/>
  <c r="O23" i="19"/>
  <c r="M22" i="19"/>
  <c r="Q26" i="19"/>
  <c r="P26" i="19"/>
  <c r="P23" i="19"/>
  <c r="N22" i="19"/>
  <c r="O24" i="18"/>
  <c r="N24" i="18"/>
  <c r="M24" i="18"/>
  <c r="E12" i="18" s="1"/>
  <c r="E11" i="18" s="1"/>
  <c r="M26" i="18"/>
  <c r="Q22" i="18"/>
  <c r="Q25" i="18"/>
  <c r="P22" i="18"/>
  <c r="P31" i="18" s="1"/>
  <c r="P25" i="18"/>
  <c r="O22" i="18"/>
  <c r="C15" i="18" s="1"/>
  <c r="M23" i="18"/>
  <c r="N22" i="18"/>
  <c r="O26" i="18"/>
  <c r="Q23" i="18"/>
  <c r="N26" i="18"/>
  <c r="N25" i="18"/>
  <c r="M25" i="18"/>
  <c r="O23" i="18"/>
  <c r="O28" i="18" s="1"/>
  <c r="C16" i="18" s="1"/>
  <c r="N23" i="18"/>
  <c r="N28" i="18" s="1"/>
  <c r="D16" i="18" s="1"/>
  <c r="Q24" i="18"/>
  <c r="P24" i="18"/>
  <c r="P23" i="18"/>
  <c r="Q26" i="18"/>
  <c r="P26" i="18"/>
  <c r="M22" i="18"/>
  <c r="O25" i="18"/>
  <c r="Q25" i="12"/>
  <c r="P22" i="12"/>
  <c r="P31" i="12" s="1"/>
  <c r="P24" i="12"/>
  <c r="O24" i="12"/>
  <c r="P23" i="12"/>
  <c r="P26" i="12"/>
  <c r="Q22" i="12"/>
  <c r="O26" i="12"/>
  <c r="O22" i="12"/>
  <c r="C15" i="12" s="1"/>
  <c r="N25" i="12"/>
  <c r="M25" i="12"/>
  <c r="Q23" i="12"/>
  <c r="O23" i="12"/>
  <c r="M23" i="12"/>
  <c r="N22" i="12"/>
  <c r="M22" i="12"/>
  <c r="P25" i="12"/>
  <c r="Q26" i="12"/>
  <c r="N26" i="12"/>
  <c r="M26" i="12"/>
  <c r="Q24" i="12"/>
  <c r="N24" i="12"/>
  <c r="M24" i="12"/>
  <c r="E12" i="12" s="1"/>
  <c r="O25" i="12"/>
  <c r="N23" i="12"/>
  <c r="P22" i="11"/>
  <c r="P31" i="11" s="1"/>
  <c r="N22" i="11"/>
  <c r="O25" i="11"/>
  <c r="M23" i="11"/>
  <c r="O22" i="11"/>
  <c r="F90" i="11" s="1"/>
  <c r="P23" i="11"/>
  <c r="P25" i="11"/>
  <c r="Q26" i="11"/>
  <c r="Q25" i="11"/>
  <c r="Q23" i="11"/>
  <c r="Q28" i="11" s="1"/>
  <c r="M24" i="11"/>
  <c r="E12" i="11" s="1"/>
  <c r="E11" i="11" s="1"/>
  <c r="N24" i="11"/>
  <c r="O24" i="11"/>
  <c r="P24" i="11"/>
  <c r="M26" i="11"/>
  <c r="Q24" i="11"/>
  <c r="N23" i="11"/>
  <c r="N28" i="11" s="1"/>
  <c r="D16" i="11" s="1"/>
  <c r="M25" i="11"/>
  <c r="O26" i="11"/>
  <c r="M22" i="11"/>
  <c r="O23" i="11"/>
  <c r="P26" i="11"/>
  <c r="Q22" i="11"/>
  <c r="N26" i="11"/>
  <c r="O28" i="11"/>
  <c r="C16" i="11" s="1"/>
  <c r="M26" i="10"/>
  <c r="P23" i="10"/>
  <c r="Q23" i="10"/>
  <c r="Q26" i="10"/>
  <c r="N24" i="10"/>
  <c r="O24" i="10"/>
  <c r="P26" i="10"/>
  <c r="M24" i="10"/>
  <c r="E12" i="10" s="1"/>
  <c r="M25" i="10"/>
  <c r="O22" i="10"/>
  <c r="C15" i="10" s="1"/>
  <c r="F106" i="10" s="1"/>
  <c r="N25" i="10"/>
  <c r="P25" i="10"/>
  <c r="Q25" i="10"/>
  <c r="N22" i="10"/>
  <c r="N31" i="10" s="1"/>
  <c r="N26" i="10"/>
  <c r="N23" i="10"/>
  <c r="Q22" i="10"/>
  <c r="O26" i="10"/>
  <c r="M23" i="10"/>
  <c r="P24" i="10"/>
  <c r="Q24" i="10"/>
  <c r="O23" i="10"/>
  <c r="O25" i="10"/>
  <c r="P22" i="10"/>
  <c r="P31" i="10" s="1"/>
  <c r="M28" i="10"/>
  <c r="E16" i="10" s="1"/>
  <c r="O24" i="6"/>
  <c r="P26" i="6"/>
  <c r="Q24" i="6"/>
  <c r="Q23" i="6"/>
  <c r="M24" i="6"/>
  <c r="E12" i="6" s="1"/>
  <c r="M22" i="6"/>
  <c r="M31" i="6" s="1"/>
  <c r="M25" i="6"/>
  <c r="N25" i="6"/>
  <c r="P22" i="6"/>
  <c r="P31" i="6" s="1"/>
  <c r="O22" i="6"/>
  <c r="C15" i="6" s="1"/>
  <c r="F40" i="6" s="1"/>
  <c r="O25" i="6"/>
  <c r="P25" i="6"/>
  <c r="Q25" i="6"/>
  <c r="Q22" i="6"/>
  <c r="M23" i="6"/>
  <c r="N26" i="6"/>
  <c r="M26" i="6"/>
  <c r="N23" i="6"/>
  <c r="O26" i="6"/>
  <c r="N22" i="6"/>
  <c r="N31" i="6" s="1"/>
  <c r="O23" i="6"/>
  <c r="P24" i="6"/>
  <c r="P23" i="6"/>
  <c r="N24" i="6"/>
  <c r="D15" i="11"/>
  <c r="N31" i="11"/>
  <c r="E15" i="11"/>
  <c r="M31" i="11"/>
  <c r="F114" i="11"/>
  <c r="P22" i="9"/>
  <c r="P31" i="9" s="1"/>
  <c r="Q25" i="9"/>
  <c r="Q22" i="9"/>
  <c r="M26" i="9"/>
  <c r="M24" i="9"/>
  <c r="E12" i="9" s="1"/>
  <c r="P26" i="9"/>
  <c r="M23" i="9"/>
  <c r="P24" i="9"/>
  <c r="N26" i="9"/>
  <c r="Q24" i="9"/>
  <c r="M22" i="9"/>
  <c r="M31" i="9" s="1"/>
  <c r="N25" i="9"/>
  <c r="M25" i="9"/>
  <c r="N22" i="9"/>
  <c r="N31" i="9" s="1"/>
  <c r="Q26" i="9"/>
  <c r="Q23" i="9"/>
  <c r="O23" i="9"/>
  <c r="P23" i="9"/>
  <c r="P28" i="9" s="1"/>
  <c r="O26" i="9"/>
  <c r="N24" i="9"/>
  <c r="O24" i="9"/>
  <c r="O25" i="9"/>
  <c r="O22" i="9"/>
  <c r="C15" i="9" s="1"/>
  <c r="F49" i="9" s="1"/>
  <c r="N23" i="9"/>
  <c r="O25" i="5"/>
  <c r="N26" i="5"/>
  <c r="N23" i="5"/>
  <c r="O26" i="5"/>
  <c r="Q22" i="5"/>
  <c r="N24" i="5"/>
  <c r="O24" i="5"/>
  <c r="P23" i="5"/>
  <c r="N22" i="5"/>
  <c r="N31" i="5" s="1"/>
  <c r="M25" i="5"/>
  <c r="O22" i="5"/>
  <c r="C15" i="5" s="1"/>
  <c r="F110" i="5" s="1"/>
  <c r="P25" i="5"/>
  <c r="Q25" i="5"/>
  <c r="M26" i="5"/>
  <c r="M23" i="5"/>
  <c r="M28" i="5" s="1"/>
  <c r="E16" i="5" s="1"/>
  <c r="O23" i="5"/>
  <c r="O28" i="5" s="1"/>
  <c r="C16" i="5" s="1"/>
  <c r="P26" i="5"/>
  <c r="Q23" i="5"/>
  <c r="M24" i="5"/>
  <c r="E12" i="5" s="1"/>
  <c r="E11" i="5" s="1"/>
  <c r="Q26" i="5"/>
  <c r="P24" i="5"/>
  <c r="Q24" i="5"/>
  <c r="M22" i="5"/>
  <c r="P22" i="5"/>
  <c r="P31" i="5" s="1"/>
  <c r="E15" i="10"/>
  <c r="M31" i="10"/>
  <c r="F59" i="10"/>
  <c r="F98" i="10"/>
  <c r="F93" i="10"/>
  <c r="M26" i="7"/>
  <c r="Q22" i="7"/>
  <c r="Q25" i="7"/>
  <c r="P22" i="7"/>
  <c r="P31" i="7" s="1"/>
  <c r="P25" i="7"/>
  <c r="O22" i="7"/>
  <c r="C15" i="7" s="1"/>
  <c r="O25" i="7"/>
  <c r="N22" i="7"/>
  <c r="D15" i="7" s="1"/>
  <c r="N25" i="7"/>
  <c r="M22" i="7"/>
  <c r="M25" i="7"/>
  <c r="Q24" i="7"/>
  <c r="P24" i="7"/>
  <c r="P23" i="7"/>
  <c r="O24" i="7"/>
  <c r="Q26" i="7"/>
  <c r="N24" i="7"/>
  <c r="Q23" i="7"/>
  <c r="M24" i="7"/>
  <c r="E12" i="7" s="1"/>
  <c r="P26" i="7"/>
  <c r="O26" i="7"/>
  <c r="N26" i="7"/>
  <c r="O23" i="7"/>
  <c r="N23" i="7"/>
  <c r="M23" i="7"/>
  <c r="Q24" i="8"/>
  <c r="M24" i="8"/>
  <c r="E12" i="8" s="1"/>
  <c r="Q23" i="8"/>
  <c r="O23" i="8"/>
  <c r="N23" i="8"/>
  <c r="Q26" i="8"/>
  <c r="M23" i="8"/>
  <c r="P26" i="8"/>
  <c r="Q22" i="8"/>
  <c r="O26" i="8"/>
  <c r="P22" i="8"/>
  <c r="P31" i="8" s="1"/>
  <c r="N26" i="8"/>
  <c r="O22" i="8"/>
  <c r="C15" i="8" s="1"/>
  <c r="M26" i="8"/>
  <c r="N22" i="8"/>
  <c r="M25" i="8"/>
  <c r="Q25" i="8"/>
  <c r="M22" i="8"/>
  <c r="P25" i="8"/>
  <c r="P24" i="8"/>
  <c r="O25" i="8"/>
  <c r="O24" i="8"/>
  <c r="N25" i="8"/>
  <c r="N24" i="8"/>
  <c r="P23" i="8"/>
  <c r="M25" i="4"/>
  <c r="N22" i="4"/>
  <c r="D15" i="4" s="1"/>
  <c r="P26" i="4"/>
  <c r="O25" i="4"/>
  <c r="P22" i="4"/>
  <c r="P31" i="4" s="1"/>
  <c r="O22" i="4"/>
  <c r="C15" i="4" s="1"/>
  <c r="F96" i="4" s="1"/>
  <c r="N26" i="4"/>
  <c r="P23" i="4"/>
  <c r="Q23" i="4"/>
  <c r="M24" i="4"/>
  <c r="E12" i="4" s="1"/>
  <c r="E11" i="4" s="1"/>
  <c r="N24" i="4"/>
  <c r="O24" i="4"/>
  <c r="Q25" i="4"/>
  <c r="Q24" i="4"/>
  <c r="M23" i="4"/>
  <c r="P24" i="4"/>
  <c r="Q22" i="4"/>
  <c r="M22" i="4"/>
  <c r="M31" i="4" s="1"/>
  <c r="O26" i="4"/>
  <c r="M26" i="4"/>
  <c r="O23" i="4"/>
  <c r="P25" i="4"/>
  <c r="Q26" i="4"/>
  <c r="N23" i="4"/>
  <c r="E15" i="6"/>
  <c r="E15" i="5"/>
  <c r="M31" i="5"/>
  <c r="F116" i="5"/>
  <c r="F114" i="5"/>
  <c r="F112" i="5"/>
  <c r="F100" i="5"/>
  <c r="F98" i="5"/>
  <c r="P26" i="2"/>
  <c r="Q25" i="2"/>
  <c r="M26" i="2"/>
  <c r="N26" i="2"/>
  <c r="N23" i="2"/>
  <c r="P23" i="2"/>
  <c r="Q26" i="2"/>
  <c r="Q23" i="2"/>
  <c r="P24" i="2"/>
  <c r="Q24" i="2"/>
  <c r="N24" i="2"/>
  <c r="M25" i="2"/>
  <c r="O24" i="2"/>
  <c r="N25" i="2"/>
  <c r="E11" i="2" s="1"/>
  <c r="M22" i="2"/>
  <c r="M31" i="2" s="1"/>
  <c r="N22" i="2"/>
  <c r="N31" i="2" s="1"/>
  <c r="M23" i="2"/>
  <c r="O25" i="2"/>
  <c r="Q22" i="2"/>
  <c r="O22" i="2"/>
  <c r="C15" i="2" s="1"/>
  <c r="F114" i="2" s="1"/>
  <c r="O26" i="2"/>
  <c r="P25" i="2"/>
  <c r="O23" i="2"/>
  <c r="P22" i="2"/>
  <c r="P31" i="2" s="1"/>
  <c r="O28" i="40" l="1"/>
  <c r="C16" i="40" s="1"/>
  <c r="P28" i="40"/>
  <c r="Q28" i="40"/>
  <c r="N28" i="38"/>
  <c r="D16" i="38" s="1"/>
  <c r="O28" i="38"/>
  <c r="C16" i="38" s="1"/>
  <c r="M28" i="37"/>
  <c r="E16" i="37" s="1"/>
  <c r="E11" i="36"/>
  <c r="N28" i="36"/>
  <c r="D16" i="36" s="1"/>
  <c r="P28" i="36"/>
  <c r="Q28" i="36"/>
  <c r="Q28" i="35"/>
  <c r="N28" i="35"/>
  <c r="D16" i="35" s="1"/>
  <c r="M28" i="34"/>
  <c r="E16" i="34" s="1"/>
  <c r="E11" i="33"/>
  <c r="M28" i="32"/>
  <c r="E16" i="32" s="1"/>
  <c r="N28" i="32"/>
  <c r="D16" i="32" s="1"/>
  <c r="D15" i="33"/>
  <c r="N31" i="33"/>
  <c r="F110" i="34"/>
  <c r="F95" i="34"/>
  <c r="F78" i="34"/>
  <c r="F63" i="34"/>
  <c r="F46" i="34"/>
  <c r="F114" i="34"/>
  <c r="F99" i="34"/>
  <c r="F82" i="34"/>
  <c r="F67" i="34"/>
  <c r="F50" i="34"/>
  <c r="F107" i="34"/>
  <c r="F91" i="34"/>
  <c r="F54" i="34"/>
  <c r="F29" i="34"/>
  <c r="F23" i="34"/>
  <c r="F116" i="34"/>
  <c r="F109" i="34"/>
  <c r="F100" i="34"/>
  <c r="F93" i="34"/>
  <c r="F79" i="34"/>
  <c r="F49" i="34"/>
  <c r="F25" i="34"/>
  <c r="F86" i="34"/>
  <c r="F70" i="34"/>
  <c r="F65" i="34"/>
  <c r="F31" i="34"/>
  <c r="F27" i="34"/>
  <c r="F111" i="34"/>
  <c r="F81" i="34"/>
  <c r="F56" i="34"/>
  <c r="F90" i="34"/>
  <c r="F74" i="34"/>
  <c r="F71" i="34"/>
  <c r="F58" i="34"/>
  <c r="F47" i="34"/>
  <c r="F32" i="34"/>
  <c r="F30" i="34"/>
  <c r="F113" i="34"/>
  <c r="F106" i="34"/>
  <c r="F55" i="34"/>
  <c r="F37" i="34"/>
  <c r="F60" i="34"/>
  <c r="F39" i="34"/>
  <c r="Q31" i="34"/>
  <c r="F68" i="34"/>
  <c r="F44" i="34"/>
  <c r="F28" i="34"/>
  <c r="F52" i="34"/>
  <c r="F34" i="34"/>
  <c r="F108" i="34"/>
  <c r="F103" i="34"/>
  <c r="F97" i="34"/>
  <c r="F92" i="34"/>
  <c r="F87" i="34"/>
  <c r="F84" i="34"/>
  <c r="F76" i="34"/>
  <c r="F77" i="34"/>
  <c r="F26" i="34"/>
  <c r="F112" i="34"/>
  <c r="F115" i="34"/>
  <c r="F85" i="34"/>
  <c r="F62" i="34"/>
  <c r="F22" i="34"/>
  <c r="F98" i="34"/>
  <c r="F83" i="34"/>
  <c r="F80" i="34"/>
  <c r="F35" i="34"/>
  <c r="F24" i="34"/>
  <c r="F69" i="34"/>
  <c r="F102" i="34"/>
  <c r="F53" i="34"/>
  <c r="F89" i="34"/>
  <c r="F72" i="34"/>
  <c r="F40" i="34"/>
  <c r="F105" i="34"/>
  <c r="F101" i="34"/>
  <c r="F57" i="34"/>
  <c r="F41" i="34"/>
  <c r="F96" i="34"/>
  <c r="F66" i="34"/>
  <c r="F73" i="34"/>
  <c r="F43" i="34"/>
  <c r="F59" i="34"/>
  <c r="F36" i="34"/>
  <c r="F75" i="34"/>
  <c r="F94" i="34"/>
  <c r="F48" i="34"/>
  <c r="F61" i="34"/>
  <c r="F104" i="34"/>
  <c r="F33" i="34"/>
  <c r="F51" i="34"/>
  <c r="F64" i="34"/>
  <c r="F38" i="34"/>
  <c r="F42" i="34"/>
  <c r="F88" i="34"/>
  <c r="F45" i="34"/>
  <c r="F105" i="38"/>
  <c r="F88" i="38"/>
  <c r="F73" i="38"/>
  <c r="F27" i="38"/>
  <c r="F25" i="38"/>
  <c r="F23" i="38"/>
  <c r="F110" i="38"/>
  <c r="F95" i="38"/>
  <c r="F78" i="38"/>
  <c r="F63" i="38"/>
  <c r="F56" i="38"/>
  <c r="F100" i="38"/>
  <c r="F85" i="38"/>
  <c r="F68" i="38"/>
  <c r="Q31" i="38"/>
  <c r="F22" i="38"/>
  <c r="F107" i="38"/>
  <c r="F90" i="38"/>
  <c r="F75" i="38"/>
  <c r="F58" i="38"/>
  <c r="F30" i="38"/>
  <c r="F104" i="38"/>
  <c r="F84" i="38"/>
  <c r="F53" i="38"/>
  <c r="F44" i="38"/>
  <c r="F37" i="38"/>
  <c r="F55" i="38"/>
  <c r="F46" i="38"/>
  <c r="F39" i="38"/>
  <c r="F24" i="38"/>
  <c r="F92" i="38"/>
  <c r="F69" i="38"/>
  <c r="F26" i="38"/>
  <c r="F79" i="38"/>
  <c r="F70" i="38"/>
  <c r="F52" i="38"/>
  <c r="F29" i="38"/>
  <c r="F116" i="38"/>
  <c r="F113" i="38"/>
  <c r="F57" i="38"/>
  <c r="F97" i="38"/>
  <c r="F76" i="38"/>
  <c r="F49" i="38"/>
  <c r="F41" i="38"/>
  <c r="F111" i="38"/>
  <c r="F71" i="38"/>
  <c r="F64" i="38"/>
  <c r="F51" i="38"/>
  <c r="F101" i="38"/>
  <c r="F91" i="38"/>
  <c r="F77" i="38"/>
  <c r="F74" i="38"/>
  <c r="F60" i="38"/>
  <c r="F114" i="38"/>
  <c r="F87" i="38"/>
  <c r="F47" i="38"/>
  <c r="F33" i="38"/>
  <c r="F106" i="38"/>
  <c r="F96" i="38"/>
  <c r="F65" i="38"/>
  <c r="F80" i="38"/>
  <c r="F32" i="38"/>
  <c r="F102" i="38"/>
  <c r="F38" i="38"/>
  <c r="F35" i="38"/>
  <c r="F115" i="38"/>
  <c r="F61" i="38"/>
  <c r="F36" i="38"/>
  <c r="F99" i="38"/>
  <c r="F72" i="38"/>
  <c r="F81" i="38"/>
  <c r="F89" i="38"/>
  <c r="F109" i="38"/>
  <c r="F59" i="38"/>
  <c r="F40" i="38"/>
  <c r="F54" i="38"/>
  <c r="F28" i="38"/>
  <c r="F93" i="38"/>
  <c r="F67" i="38"/>
  <c r="F43" i="38"/>
  <c r="F83" i="38"/>
  <c r="F50" i="38"/>
  <c r="F82" i="38"/>
  <c r="F86" i="38"/>
  <c r="F42" i="38"/>
  <c r="F34" i="38"/>
  <c r="F45" i="38"/>
  <c r="F98" i="38"/>
  <c r="F62" i="38"/>
  <c r="F48" i="38"/>
  <c r="F112" i="38"/>
  <c r="F66" i="38"/>
  <c r="F31" i="38"/>
  <c r="F108" i="38"/>
  <c r="F103" i="38"/>
  <c r="F94" i="38"/>
  <c r="Q28" i="34"/>
  <c r="E11" i="35"/>
  <c r="M28" i="39"/>
  <c r="E16" i="39" s="1"/>
  <c r="N31" i="37"/>
  <c r="D15" i="37"/>
  <c r="D15" i="34"/>
  <c r="N31" i="34"/>
  <c r="E11" i="34"/>
  <c r="N28" i="37"/>
  <c r="D16" i="37" s="1"/>
  <c r="P28" i="37"/>
  <c r="M28" i="38"/>
  <c r="E16" i="38" s="1"/>
  <c r="E15" i="34"/>
  <c r="M31" i="34"/>
  <c r="N31" i="36"/>
  <c r="D15" i="36"/>
  <c r="M31" i="38"/>
  <c r="E15" i="38"/>
  <c r="N28" i="33"/>
  <c r="D16" i="33" s="1"/>
  <c r="E15" i="36"/>
  <c r="M31" i="36"/>
  <c r="N28" i="39"/>
  <c r="D16" i="39" s="1"/>
  <c r="D15" i="38"/>
  <c r="N31" i="38"/>
  <c r="F28" i="33"/>
  <c r="F26" i="33"/>
  <c r="F24" i="33"/>
  <c r="F101" i="33"/>
  <c r="F86" i="33"/>
  <c r="F69" i="33"/>
  <c r="F54" i="33"/>
  <c r="F37" i="33"/>
  <c r="F31" i="33"/>
  <c r="F23" i="33"/>
  <c r="F103" i="33"/>
  <c r="F88" i="33"/>
  <c r="F71" i="33"/>
  <c r="F56" i="33"/>
  <c r="F39" i="33"/>
  <c r="F25" i="33"/>
  <c r="F105" i="33"/>
  <c r="F90" i="33"/>
  <c r="F73" i="33"/>
  <c r="F58" i="33"/>
  <c r="F41" i="33"/>
  <c r="F27" i="33"/>
  <c r="F107" i="33"/>
  <c r="F92" i="33"/>
  <c r="F75" i="33"/>
  <c r="F60" i="33"/>
  <c r="F43" i="33"/>
  <c r="F102" i="33"/>
  <c r="F65" i="33"/>
  <c r="F57" i="33"/>
  <c r="F50" i="33"/>
  <c r="F109" i="33"/>
  <c r="F94" i="33"/>
  <c r="F115" i="33"/>
  <c r="F110" i="33"/>
  <c r="F95" i="33"/>
  <c r="F87" i="33"/>
  <c r="F80" i="33"/>
  <c r="F77" i="33"/>
  <c r="F62" i="33"/>
  <c r="F32" i="33"/>
  <c r="F97" i="33"/>
  <c r="F82" i="33"/>
  <c r="F44" i="33"/>
  <c r="F64" i="33"/>
  <c r="Q31" i="33"/>
  <c r="F67" i="33"/>
  <c r="F52" i="33"/>
  <c r="F47" i="33"/>
  <c r="F104" i="33"/>
  <c r="F74" i="33"/>
  <c r="F30" i="33"/>
  <c r="F89" i="33"/>
  <c r="F59" i="33"/>
  <c r="F34" i="33"/>
  <c r="F112" i="33"/>
  <c r="F84" i="33"/>
  <c r="F81" i="33"/>
  <c r="F78" i="33"/>
  <c r="F68" i="33"/>
  <c r="F40" i="33"/>
  <c r="F93" i="33"/>
  <c r="F46" i="33"/>
  <c r="F70" i="33"/>
  <c r="F83" i="33"/>
  <c r="F108" i="33"/>
  <c r="F79" i="33"/>
  <c r="F51" i="33"/>
  <c r="F116" i="33"/>
  <c r="F106" i="33"/>
  <c r="F100" i="33"/>
  <c r="F22" i="33"/>
  <c r="F99" i="33"/>
  <c r="F36" i="33"/>
  <c r="F42" i="33"/>
  <c r="F61" i="33"/>
  <c r="F76" i="33"/>
  <c r="F113" i="33"/>
  <c r="F96" i="33"/>
  <c r="F55" i="33"/>
  <c r="F49" i="33"/>
  <c r="F45" i="33"/>
  <c r="F33" i="33"/>
  <c r="F66" i="33"/>
  <c r="F48" i="33"/>
  <c r="F91" i="33"/>
  <c r="F35" i="33"/>
  <c r="F29" i="33"/>
  <c r="F114" i="33"/>
  <c r="F111" i="33"/>
  <c r="F38" i="33"/>
  <c r="F98" i="33"/>
  <c r="F85" i="33"/>
  <c r="F72" i="33"/>
  <c r="F63" i="33"/>
  <c r="F53" i="33"/>
  <c r="D15" i="39"/>
  <c r="N31" i="39"/>
  <c r="D15" i="35"/>
  <c r="N31" i="35"/>
  <c r="F103" i="32"/>
  <c r="F105" i="32"/>
  <c r="F29" i="32"/>
  <c r="F107" i="32"/>
  <c r="F31" i="32"/>
  <c r="F109" i="32"/>
  <c r="F98" i="32"/>
  <c r="F88" i="32"/>
  <c r="F71" i="32"/>
  <c r="F56" i="32"/>
  <c r="F39" i="32"/>
  <c r="Q31" i="32"/>
  <c r="F80" i="32"/>
  <c r="F85" i="32"/>
  <c r="F70" i="32"/>
  <c r="F38" i="32"/>
  <c r="F93" i="32"/>
  <c r="F78" i="32"/>
  <c r="F61" i="32"/>
  <c r="F46" i="32"/>
  <c r="F25" i="32"/>
  <c r="F95" i="32"/>
  <c r="F63" i="32"/>
  <c r="F27" i="32"/>
  <c r="F53" i="32"/>
  <c r="F115" i="32"/>
  <c r="F83" i="32"/>
  <c r="F68" i="32"/>
  <c r="F51" i="32"/>
  <c r="F36" i="32"/>
  <c r="F110" i="32"/>
  <c r="F100" i="32"/>
  <c r="F90" i="32"/>
  <c r="F73" i="32"/>
  <c r="F58" i="32"/>
  <c r="F41" i="32"/>
  <c r="F48" i="32"/>
  <c r="F102" i="32"/>
  <c r="F112" i="32"/>
  <c r="F87" i="32"/>
  <c r="F47" i="32"/>
  <c r="F114" i="32"/>
  <c r="F89" i="32"/>
  <c r="F55" i="32"/>
  <c r="F104" i="32"/>
  <c r="F30" i="32"/>
  <c r="F76" i="32"/>
  <c r="F60" i="32"/>
  <c r="F96" i="32"/>
  <c r="F59" i="32"/>
  <c r="F40" i="32"/>
  <c r="F23" i="32"/>
  <c r="F111" i="32"/>
  <c r="F64" i="32"/>
  <c r="F28" i="32"/>
  <c r="F42" i="32"/>
  <c r="F33" i="32"/>
  <c r="F99" i="32"/>
  <c r="F74" i="32"/>
  <c r="F65" i="32"/>
  <c r="F26" i="32"/>
  <c r="F77" i="32"/>
  <c r="F86" i="32"/>
  <c r="F49" i="32"/>
  <c r="F108" i="32"/>
  <c r="F92" i="32"/>
  <c r="F52" i="32"/>
  <c r="F43" i="32"/>
  <c r="F37" i="32"/>
  <c r="F34" i="32"/>
  <c r="F82" i="32"/>
  <c r="F101" i="32"/>
  <c r="F67" i="32"/>
  <c r="F94" i="32"/>
  <c r="F57" i="32"/>
  <c r="F75" i="32"/>
  <c r="F62" i="32"/>
  <c r="F54" i="32"/>
  <c r="F69" i="32"/>
  <c r="F44" i="32"/>
  <c r="F79" i="32"/>
  <c r="F72" i="32"/>
  <c r="F35" i="32"/>
  <c r="F106" i="32"/>
  <c r="F81" i="32"/>
  <c r="F97" i="32"/>
  <c r="F84" i="32"/>
  <c r="F113" i="32"/>
  <c r="F50" i="32"/>
  <c r="F22" i="32"/>
  <c r="F91" i="32"/>
  <c r="F24" i="32"/>
  <c r="F116" i="32"/>
  <c r="F32" i="32"/>
  <c r="F66" i="32"/>
  <c r="F45" i="32"/>
  <c r="F115" i="36"/>
  <c r="F100" i="36"/>
  <c r="F83" i="36"/>
  <c r="F31" i="36"/>
  <c r="F29" i="36"/>
  <c r="F102" i="36"/>
  <c r="F85" i="36"/>
  <c r="F73" i="36"/>
  <c r="F66" i="36"/>
  <c r="F57" i="36"/>
  <c r="F50" i="36"/>
  <c r="F41" i="36"/>
  <c r="F32" i="36"/>
  <c r="F25" i="36"/>
  <c r="F22" i="36"/>
  <c r="F107" i="36"/>
  <c r="F92" i="36"/>
  <c r="F34" i="36"/>
  <c r="F27" i="36"/>
  <c r="F114" i="36"/>
  <c r="F109" i="36"/>
  <c r="F87" i="36"/>
  <c r="F84" i="36"/>
  <c r="F79" i="36"/>
  <c r="F71" i="36"/>
  <c r="F61" i="36"/>
  <c r="F38" i="36"/>
  <c r="F68" i="36"/>
  <c r="F58" i="36"/>
  <c r="F103" i="36"/>
  <c r="F81" i="36"/>
  <c r="F53" i="36"/>
  <c r="F40" i="36"/>
  <c r="F91" i="36"/>
  <c r="F65" i="36"/>
  <c r="F62" i="36"/>
  <c r="F45" i="36"/>
  <c r="F70" i="36"/>
  <c r="F59" i="36"/>
  <c r="F56" i="36"/>
  <c r="F42" i="36"/>
  <c r="F96" i="36"/>
  <c r="F39" i="36"/>
  <c r="F108" i="36"/>
  <c r="F105" i="36"/>
  <c r="F99" i="36"/>
  <c r="F36" i="36"/>
  <c r="F24" i="36"/>
  <c r="F88" i="36"/>
  <c r="F78" i="36"/>
  <c r="F75" i="36"/>
  <c r="F26" i="36"/>
  <c r="F111" i="36"/>
  <c r="F80" i="36"/>
  <c r="F112" i="36"/>
  <c r="F69" i="36"/>
  <c r="F52" i="36"/>
  <c r="F37" i="36"/>
  <c r="F101" i="36"/>
  <c r="F49" i="36"/>
  <c r="F90" i="36"/>
  <c r="F28" i="36"/>
  <c r="F77" i="36"/>
  <c r="F74" i="36"/>
  <c r="F94" i="36"/>
  <c r="F43" i="36"/>
  <c r="F33" i="36"/>
  <c r="F104" i="36"/>
  <c r="F97" i="36"/>
  <c r="F55" i="36"/>
  <c r="F30" i="36"/>
  <c r="F46" i="36"/>
  <c r="F106" i="36"/>
  <c r="F89" i="36"/>
  <c r="F35" i="36"/>
  <c r="Q31" i="36"/>
  <c r="F64" i="36"/>
  <c r="F48" i="36"/>
  <c r="F113" i="36"/>
  <c r="F116" i="36"/>
  <c r="F23" i="36"/>
  <c r="F76" i="36"/>
  <c r="F72" i="36"/>
  <c r="F54" i="36"/>
  <c r="F95" i="36"/>
  <c r="F60" i="36"/>
  <c r="F47" i="36"/>
  <c r="F51" i="36"/>
  <c r="F110" i="36"/>
  <c r="F82" i="36"/>
  <c r="F44" i="36"/>
  <c r="F98" i="36"/>
  <c r="F63" i="36"/>
  <c r="F86" i="36"/>
  <c r="F67" i="36"/>
  <c r="F93" i="36"/>
  <c r="O28" i="39"/>
  <c r="C16" i="39" s="1"/>
  <c r="Q28" i="37"/>
  <c r="N31" i="32"/>
  <c r="D15" i="32"/>
  <c r="E15" i="40"/>
  <c r="M31" i="40"/>
  <c r="O28" i="36"/>
  <c r="C16" i="36" s="1"/>
  <c r="P28" i="39"/>
  <c r="F31" i="37"/>
  <c r="F29" i="37"/>
  <c r="F107" i="37"/>
  <c r="F92" i="37"/>
  <c r="F85" i="37"/>
  <c r="F78" i="37"/>
  <c r="F69" i="37"/>
  <c r="F62" i="37"/>
  <c r="F53" i="37"/>
  <c r="F46" i="37"/>
  <c r="F37" i="37"/>
  <c r="F27" i="37"/>
  <c r="F25" i="37"/>
  <c r="F104" i="37"/>
  <c r="F87" i="37"/>
  <c r="F80" i="37"/>
  <c r="F71" i="37"/>
  <c r="F64" i="37"/>
  <c r="F55" i="37"/>
  <c r="F48" i="37"/>
  <c r="F39" i="37"/>
  <c r="F32" i="37"/>
  <c r="F113" i="37"/>
  <c r="F105" i="37"/>
  <c r="F97" i="37"/>
  <c r="F79" i="37"/>
  <c r="F74" i="37"/>
  <c r="F59" i="37"/>
  <c r="F49" i="37"/>
  <c r="F110" i="37"/>
  <c r="F102" i="37"/>
  <c r="F94" i="37"/>
  <c r="F89" i="37"/>
  <c r="F36" i="37"/>
  <c r="F86" i="37"/>
  <c r="F66" i="37"/>
  <c r="F56" i="37"/>
  <c r="F41" i="37"/>
  <c r="F22" i="37"/>
  <c r="F116" i="37"/>
  <c r="F98" i="37"/>
  <c r="F26" i="37"/>
  <c r="F106" i="37"/>
  <c r="F95" i="37"/>
  <c r="F72" i="37"/>
  <c r="F58" i="37"/>
  <c r="F38" i="37"/>
  <c r="F28" i="37"/>
  <c r="F52" i="37"/>
  <c r="F84" i="37"/>
  <c r="F81" i="37"/>
  <c r="F50" i="37"/>
  <c r="F47" i="37"/>
  <c r="F44" i="37"/>
  <c r="F24" i="37"/>
  <c r="F93" i="37"/>
  <c r="F112" i="37"/>
  <c r="F99" i="37"/>
  <c r="F68" i="37"/>
  <c r="F90" i="37"/>
  <c r="F77" i="37"/>
  <c r="F57" i="37"/>
  <c r="F114" i="37"/>
  <c r="F111" i="37"/>
  <c r="F60" i="37"/>
  <c r="F34" i="37"/>
  <c r="F70" i="37"/>
  <c r="F67" i="37"/>
  <c r="F96" i="37"/>
  <c r="F63" i="37"/>
  <c r="F42" i="37"/>
  <c r="F108" i="37"/>
  <c r="F82" i="37"/>
  <c r="F75" i="37"/>
  <c r="F30" i="37"/>
  <c r="F23" i="37"/>
  <c r="F51" i="37"/>
  <c r="F101" i="37"/>
  <c r="F45" i="37"/>
  <c r="F88" i="37"/>
  <c r="F40" i="37"/>
  <c r="F109" i="37"/>
  <c r="F100" i="37"/>
  <c r="F83" i="37"/>
  <c r="Q31" i="37"/>
  <c r="F91" i="37"/>
  <c r="F65" i="37"/>
  <c r="F35" i="37"/>
  <c r="F43" i="37"/>
  <c r="F73" i="37"/>
  <c r="F61" i="37"/>
  <c r="F103" i="37"/>
  <c r="F54" i="37"/>
  <c r="F33" i="37"/>
  <c r="F76" i="37"/>
  <c r="F115" i="37"/>
  <c r="Q28" i="38"/>
  <c r="M31" i="35"/>
  <c r="E15" i="35"/>
  <c r="M31" i="32"/>
  <c r="E15" i="32"/>
  <c r="F31" i="40"/>
  <c r="F29" i="40"/>
  <c r="F116" i="40"/>
  <c r="F114" i="40"/>
  <c r="F112" i="40"/>
  <c r="F110" i="40"/>
  <c r="F108" i="40"/>
  <c r="F106" i="40"/>
  <c r="F104" i="40"/>
  <c r="F102" i="40"/>
  <c r="F100" i="40"/>
  <c r="F98" i="40"/>
  <c r="F96" i="40"/>
  <c r="F94" i="40"/>
  <c r="F92" i="40"/>
  <c r="F90" i="40"/>
  <c r="F88" i="40"/>
  <c r="F86" i="40"/>
  <c r="F84" i="40"/>
  <c r="F82" i="40"/>
  <c r="F80" i="40"/>
  <c r="F78" i="40"/>
  <c r="F76" i="40"/>
  <c r="F74" i="40"/>
  <c r="F72" i="40"/>
  <c r="F70" i="40"/>
  <c r="F68" i="40"/>
  <c r="F66" i="40"/>
  <c r="F64" i="40"/>
  <c r="F62" i="40"/>
  <c r="F60" i="40"/>
  <c r="F58" i="40"/>
  <c r="F56" i="40"/>
  <c r="F54" i="40"/>
  <c r="F52" i="40"/>
  <c r="F50" i="40"/>
  <c r="F48" i="40"/>
  <c r="F46" i="40"/>
  <c r="F44" i="40"/>
  <c r="F42" i="40"/>
  <c r="F40" i="40"/>
  <c r="F38" i="40"/>
  <c r="F36" i="40"/>
  <c r="F34" i="40"/>
  <c r="F32" i="40"/>
  <c r="F107" i="40"/>
  <c r="F91" i="40"/>
  <c r="F75" i="40"/>
  <c r="F59" i="40"/>
  <c r="F43" i="40"/>
  <c r="Q31" i="40"/>
  <c r="F30" i="40"/>
  <c r="F109" i="40"/>
  <c r="F93" i="40"/>
  <c r="F77" i="40"/>
  <c r="F26" i="40"/>
  <c r="F97" i="40"/>
  <c r="F51" i="40"/>
  <c r="F105" i="40"/>
  <c r="F83" i="40"/>
  <c r="F61" i="40"/>
  <c r="F69" i="40"/>
  <c r="F35" i="40"/>
  <c r="F23" i="40"/>
  <c r="F113" i="40"/>
  <c r="F45" i="40"/>
  <c r="F99" i="40"/>
  <c r="F53" i="40"/>
  <c r="F103" i="40"/>
  <c r="F87" i="40"/>
  <c r="F55" i="40"/>
  <c r="F25" i="40"/>
  <c r="F67" i="40"/>
  <c r="F39" i="40"/>
  <c r="F73" i="40"/>
  <c r="F49" i="40"/>
  <c r="F27" i="40"/>
  <c r="F101" i="40"/>
  <c r="F115" i="40"/>
  <c r="F79" i="40"/>
  <c r="F71" i="40"/>
  <c r="F63" i="40"/>
  <c r="F41" i="40"/>
  <c r="F24" i="40"/>
  <c r="F85" i="40"/>
  <c r="F65" i="40"/>
  <c r="F111" i="40"/>
  <c r="F81" i="40"/>
  <c r="F89" i="40"/>
  <c r="F28" i="40"/>
  <c r="F37" i="40"/>
  <c r="F95" i="40"/>
  <c r="F47" i="40"/>
  <c r="F33" i="40"/>
  <c r="F57" i="40"/>
  <c r="P28" i="38"/>
  <c r="M28" i="33"/>
  <c r="E16" i="33" s="1"/>
  <c r="M28" i="36"/>
  <c r="E16" i="36" s="1"/>
  <c r="M28" i="35"/>
  <c r="E16" i="35" s="1"/>
  <c r="Q28" i="39"/>
  <c r="E15" i="37"/>
  <c r="M31" i="37"/>
  <c r="E11" i="38"/>
  <c r="F28" i="35"/>
  <c r="F26" i="35"/>
  <c r="F24" i="35"/>
  <c r="F31" i="35"/>
  <c r="F29" i="35"/>
  <c r="F115" i="35"/>
  <c r="F108" i="35"/>
  <c r="F99" i="35"/>
  <c r="F92" i="35"/>
  <c r="F83" i="35"/>
  <c r="F76" i="35"/>
  <c r="F67" i="35"/>
  <c r="F60" i="35"/>
  <c r="F51" i="35"/>
  <c r="F44" i="35"/>
  <c r="F110" i="35"/>
  <c r="F101" i="35"/>
  <c r="F94" i="35"/>
  <c r="F85" i="35"/>
  <c r="F78" i="35"/>
  <c r="F69" i="35"/>
  <c r="F62" i="35"/>
  <c r="F53" i="35"/>
  <c r="F46" i="35"/>
  <c r="F33" i="35"/>
  <c r="F22" i="35"/>
  <c r="F90" i="35"/>
  <c r="F75" i="35"/>
  <c r="F65" i="35"/>
  <c r="F40" i="35"/>
  <c r="F113" i="35"/>
  <c r="F95" i="35"/>
  <c r="F52" i="35"/>
  <c r="F35" i="35"/>
  <c r="F105" i="35"/>
  <c r="F82" i="35"/>
  <c r="F42" i="35"/>
  <c r="F102" i="35"/>
  <c r="F87" i="35"/>
  <c r="F77" i="35"/>
  <c r="F72" i="35"/>
  <c r="F57" i="35"/>
  <c r="F47" i="35"/>
  <c r="F100" i="35"/>
  <c r="F97" i="35"/>
  <c r="F74" i="35"/>
  <c r="F71" i="35"/>
  <c r="Q31" i="35"/>
  <c r="F96" i="35"/>
  <c r="F59" i="35"/>
  <c r="F103" i="35"/>
  <c r="F68" i="35"/>
  <c r="F48" i="35"/>
  <c r="F45" i="35"/>
  <c r="F34" i="35"/>
  <c r="F56" i="35"/>
  <c r="F39" i="35"/>
  <c r="F79" i="35"/>
  <c r="F109" i="35"/>
  <c r="F91" i="35"/>
  <c r="F88" i="35"/>
  <c r="F114" i="35"/>
  <c r="F70" i="35"/>
  <c r="F50" i="35"/>
  <c r="F106" i="35"/>
  <c r="F23" i="35"/>
  <c r="F32" i="35"/>
  <c r="F80" i="35"/>
  <c r="F107" i="35"/>
  <c r="F41" i="35"/>
  <c r="F73" i="35"/>
  <c r="F98" i="35"/>
  <c r="F55" i="35"/>
  <c r="F37" i="35"/>
  <c r="F30" i="35"/>
  <c r="F84" i="35"/>
  <c r="F49" i="35"/>
  <c r="F38" i="35"/>
  <c r="F81" i="35"/>
  <c r="F66" i="35"/>
  <c r="F63" i="35"/>
  <c r="F25" i="35"/>
  <c r="F27" i="35"/>
  <c r="F86" i="35"/>
  <c r="F58" i="35"/>
  <c r="F112" i="35"/>
  <c r="F61" i="35"/>
  <c r="F93" i="35"/>
  <c r="F89" i="35"/>
  <c r="F54" i="35"/>
  <c r="F116" i="35"/>
  <c r="F36" i="35"/>
  <c r="F111" i="35"/>
  <c r="F64" i="35"/>
  <c r="F104" i="35"/>
  <c r="F43" i="35"/>
  <c r="E11" i="39"/>
  <c r="F115" i="39"/>
  <c r="F98" i="39"/>
  <c r="F83" i="39"/>
  <c r="F66" i="39"/>
  <c r="F51" i="39"/>
  <c r="F100" i="39"/>
  <c r="F85" i="39"/>
  <c r="F68" i="39"/>
  <c r="F53" i="39"/>
  <c r="F31" i="39"/>
  <c r="F29" i="39"/>
  <c r="F102" i="39"/>
  <c r="F87" i="39"/>
  <c r="F70" i="39"/>
  <c r="F55" i="39"/>
  <c r="F106" i="39"/>
  <c r="F91" i="39"/>
  <c r="F74" i="39"/>
  <c r="F59" i="39"/>
  <c r="F42" i="39"/>
  <c r="F40" i="39"/>
  <c r="F38" i="39"/>
  <c r="F36" i="39"/>
  <c r="F34" i="39"/>
  <c r="F32" i="39"/>
  <c r="F69" i="39"/>
  <c r="F62" i="39"/>
  <c r="F47" i="39"/>
  <c r="F112" i="39"/>
  <c r="F107" i="39"/>
  <c r="F104" i="39"/>
  <c r="F99" i="39"/>
  <c r="F92" i="39"/>
  <c r="F89" i="39"/>
  <c r="F77" i="39"/>
  <c r="F54" i="39"/>
  <c r="F39" i="39"/>
  <c r="F23" i="39"/>
  <c r="F84" i="39"/>
  <c r="F64" i="39"/>
  <c r="F49" i="39"/>
  <c r="F44" i="39"/>
  <c r="F114" i="39"/>
  <c r="F25" i="39"/>
  <c r="F79" i="39"/>
  <c r="F76" i="39"/>
  <c r="F111" i="39"/>
  <c r="F108" i="39"/>
  <c r="F105" i="39"/>
  <c r="F93" i="39"/>
  <c r="F67" i="39"/>
  <c r="F41" i="39"/>
  <c r="F96" i="39"/>
  <c r="F61" i="39"/>
  <c r="F35" i="39"/>
  <c r="F73" i="39"/>
  <c r="F45" i="39"/>
  <c r="F24" i="39"/>
  <c r="F101" i="39"/>
  <c r="F57" i="39"/>
  <c r="F95" i="39"/>
  <c r="F82" i="39"/>
  <c r="F63" i="39"/>
  <c r="F109" i="39"/>
  <c r="F80" i="39"/>
  <c r="F22" i="39"/>
  <c r="F90" i="39"/>
  <c r="F86" i="39"/>
  <c r="Q31" i="39"/>
  <c r="F26" i="39"/>
  <c r="F58" i="39"/>
  <c r="F88" i="39"/>
  <c r="F43" i="39"/>
  <c r="F113" i="39"/>
  <c r="F75" i="39"/>
  <c r="F50" i="39"/>
  <c r="F28" i="39"/>
  <c r="F78" i="39"/>
  <c r="F46" i="39"/>
  <c r="F110" i="39"/>
  <c r="F60" i="39"/>
  <c r="F30" i="39"/>
  <c r="F81" i="39"/>
  <c r="F33" i="39"/>
  <c r="F72" i="39"/>
  <c r="F71" i="39"/>
  <c r="F48" i="39"/>
  <c r="F52" i="39"/>
  <c r="F65" i="39"/>
  <c r="F94" i="39"/>
  <c r="F37" i="39"/>
  <c r="F103" i="39"/>
  <c r="F56" i="39"/>
  <c r="F27" i="39"/>
  <c r="F116" i="39"/>
  <c r="F97" i="39"/>
  <c r="O28" i="34"/>
  <c r="C16" i="34" s="1"/>
  <c r="E15" i="33"/>
  <c r="M31" i="33"/>
  <c r="E11" i="40"/>
  <c r="D15" i="40"/>
  <c r="N31" i="40"/>
  <c r="E15" i="39"/>
  <c r="M31" i="39"/>
  <c r="O28" i="32"/>
  <c r="C16" i="32" s="1"/>
  <c r="N28" i="31"/>
  <c r="D16" i="31" s="1"/>
  <c r="M28" i="31"/>
  <c r="E16" i="31" s="1"/>
  <c r="E11" i="31"/>
  <c r="P28" i="31"/>
  <c r="Q28" i="31"/>
  <c r="D15" i="31"/>
  <c r="N31" i="31"/>
  <c r="E15" i="31"/>
  <c r="M31" i="31"/>
  <c r="F31" i="31"/>
  <c r="F29" i="31"/>
  <c r="F116" i="31"/>
  <c r="F111" i="31"/>
  <c r="F108" i="31"/>
  <c r="F103" i="31"/>
  <c r="F100" i="31"/>
  <c r="F95" i="31"/>
  <c r="F92" i="31"/>
  <c r="F87" i="31"/>
  <c r="F84" i="31"/>
  <c r="F79" i="31"/>
  <c r="F76" i="31"/>
  <c r="F71" i="31"/>
  <c r="F68" i="31"/>
  <c r="F63" i="31"/>
  <c r="F60" i="31"/>
  <c r="F55" i="31"/>
  <c r="F52" i="31"/>
  <c r="F47" i="31"/>
  <c r="F44" i="31"/>
  <c r="F39" i="31"/>
  <c r="F36" i="31"/>
  <c r="F23" i="31"/>
  <c r="F110" i="31"/>
  <c r="F105" i="31"/>
  <c r="F102" i="31"/>
  <c r="F97" i="31"/>
  <c r="F94" i="31"/>
  <c r="F89" i="31"/>
  <c r="F86" i="31"/>
  <c r="F81" i="31"/>
  <c r="F78" i="31"/>
  <c r="F73" i="31"/>
  <c r="F70" i="31"/>
  <c r="F65" i="31"/>
  <c r="F57" i="31"/>
  <c r="F54" i="31"/>
  <c r="F49" i="31"/>
  <c r="F46" i="31"/>
  <c r="F41" i="31"/>
  <c r="F38" i="31"/>
  <c r="F33" i="31"/>
  <c r="F25" i="31"/>
  <c r="F113" i="31"/>
  <c r="F62" i="31"/>
  <c r="F27" i="31"/>
  <c r="F109" i="31"/>
  <c r="F77" i="31"/>
  <c r="F45" i="31"/>
  <c r="F115" i="31"/>
  <c r="F90" i="31"/>
  <c r="F83" i="31"/>
  <c r="F58" i="31"/>
  <c r="F51" i="31"/>
  <c r="F101" i="31"/>
  <c r="F69" i="31"/>
  <c r="F37" i="31"/>
  <c r="F30" i="31"/>
  <c r="F96" i="31"/>
  <c r="F64" i="31"/>
  <c r="F32" i="31"/>
  <c r="F114" i="31"/>
  <c r="F107" i="31"/>
  <c r="F82" i="31"/>
  <c r="F75" i="31"/>
  <c r="F50" i="31"/>
  <c r="F43" i="31"/>
  <c r="F24" i="31"/>
  <c r="F93" i="31"/>
  <c r="F56" i="31"/>
  <c r="F80" i="31"/>
  <c r="F48" i="31"/>
  <c r="F104" i="31"/>
  <c r="F72" i="31"/>
  <c r="F40" i="31"/>
  <c r="F28" i="31"/>
  <c r="F61" i="31"/>
  <c r="F88" i="31"/>
  <c r="Q31" i="31"/>
  <c r="F106" i="31"/>
  <c r="F99" i="31"/>
  <c r="F74" i="31"/>
  <c r="F67" i="31"/>
  <c r="F42" i="31"/>
  <c r="F35" i="31"/>
  <c r="F85" i="31"/>
  <c r="F53" i="31"/>
  <c r="F26" i="31"/>
  <c r="F22" i="31"/>
  <c r="F112" i="31"/>
  <c r="F98" i="31"/>
  <c r="F91" i="31"/>
  <c r="F66" i="31"/>
  <c r="F59" i="31"/>
  <c r="F34" i="31"/>
  <c r="P28" i="29"/>
  <c r="E11" i="29"/>
  <c r="M28" i="29"/>
  <c r="E16" i="29" s="1"/>
  <c r="O28" i="29"/>
  <c r="C16" i="29" s="1"/>
  <c r="O28" i="28"/>
  <c r="C16" i="28" s="1"/>
  <c r="E11" i="27"/>
  <c r="Q28" i="27"/>
  <c r="O28" i="27"/>
  <c r="C16" i="27" s="1"/>
  <c r="P28" i="27"/>
  <c r="E11" i="26"/>
  <c r="P28" i="26"/>
  <c r="P28" i="25"/>
  <c r="M28" i="25"/>
  <c r="E16" i="25" s="1"/>
  <c r="E11" i="25"/>
  <c r="Q28" i="25"/>
  <c r="M28" i="24"/>
  <c r="E16" i="24" s="1"/>
  <c r="N28" i="24"/>
  <c r="D16" i="24" s="1"/>
  <c r="M28" i="30"/>
  <c r="E16" i="30" s="1"/>
  <c r="N31" i="30"/>
  <c r="Q28" i="30"/>
  <c r="E11" i="30"/>
  <c r="E15" i="30"/>
  <c r="H52" i="30" s="1"/>
  <c r="N28" i="30"/>
  <c r="D16" i="30" s="1"/>
  <c r="P28" i="30"/>
  <c r="G31" i="30"/>
  <c r="G29" i="30"/>
  <c r="G114" i="30"/>
  <c r="G112" i="30"/>
  <c r="G108" i="30"/>
  <c r="G104" i="30"/>
  <c r="G100" i="30"/>
  <c r="G98" i="30"/>
  <c r="G94" i="30"/>
  <c r="G90" i="30"/>
  <c r="G86" i="30"/>
  <c r="G82" i="30"/>
  <c r="G78" i="30"/>
  <c r="G74" i="30"/>
  <c r="G70" i="30"/>
  <c r="G68" i="30"/>
  <c r="G66" i="30"/>
  <c r="G116" i="30"/>
  <c r="G110" i="30"/>
  <c r="G106" i="30"/>
  <c r="G102" i="30"/>
  <c r="G96" i="30"/>
  <c r="G92" i="30"/>
  <c r="G88" i="30"/>
  <c r="G84" i="30"/>
  <c r="G80" i="30"/>
  <c r="G76" i="30"/>
  <c r="G71" i="30"/>
  <c r="G58" i="30"/>
  <c r="G41" i="30"/>
  <c r="G22" i="30"/>
  <c r="G63" i="30"/>
  <c r="G48" i="30"/>
  <c r="G113" i="30"/>
  <c r="G105" i="30"/>
  <c r="G97" i="30"/>
  <c r="G89" i="30"/>
  <c r="G81" i="30"/>
  <c r="G73" i="30"/>
  <c r="G60" i="30"/>
  <c r="G43" i="30"/>
  <c r="G65" i="30"/>
  <c r="G50" i="30"/>
  <c r="G33" i="30"/>
  <c r="G23" i="30"/>
  <c r="G55" i="30"/>
  <c r="G40" i="30"/>
  <c r="G25" i="30"/>
  <c r="G62" i="30"/>
  <c r="G45" i="30"/>
  <c r="G27" i="30"/>
  <c r="G115" i="30"/>
  <c r="G107" i="30"/>
  <c r="G99" i="30"/>
  <c r="G91" i="30"/>
  <c r="G83" i="30"/>
  <c r="G75" i="30"/>
  <c r="G52" i="30"/>
  <c r="G35" i="30"/>
  <c r="G72" i="30"/>
  <c r="G67" i="30"/>
  <c r="G57" i="30"/>
  <c r="G42" i="30"/>
  <c r="G64" i="30"/>
  <c r="G47" i="30"/>
  <c r="G53" i="30"/>
  <c r="G38" i="30"/>
  <c r="G56" i="30"/>
  <c r="G49" i="30"/>
  <c r="G28" i="30"/>
  <c r="G111" i="30"/>
  <c r="G103" i="30"/>
  <c r="G95" i="30"/>
  <c r="G87" i="30"/>
  <c r="G79" i="30"/>
  <c r="G37" i="30"/>
  <c r="G30" i="30"/>
  <c r="G44" i="30"/>
  <c r="G59" i="30"/>
  <c r="G24" i="30"/>
  <c r="G51" i="30"/>
  <c r="G32" i="30"/>
  <c r="G54" i="30"/>
  <c r="G36" i="30"/>
  <c r="G26" i="30"/>
  <c r="G109" i="30"/>
  <c r="G101" i="30"/>
  <c r="G93" i="30"/>
  <c r="G85" i="30"/>
  <c r="G77" i="30"/>
  <c r="G69" i="30"/>
  <c r="G39" i="30"/>
  <c r="G61" i="30"/>
  <c r="G46" i="30"/>
  <c r="G34" i="30"/>
  <c r="N28" i="22"/>
  <c r="D16" i="22" s="1"/>
  <c r="Q28" i="22"/>
  <c r="O28" i="22"/>
  <c r="C16" i="22" s="1"/>
  <c r="M28" i="22"/>
  <c r="E16" i="22" s="1"/>
  <c r="P28" i="21"/>
  <c r="D15" i="29"/>
  <c r="N31" i="29"/>
  <c r="M31" i="27"/>
  <c r="E15" i="27"/>
  <c r="E15" i="28"/>
  <c r="M31" i="28"/>
  <c r="N31" i="25"/>
  <c r="D15" i="25"/>
  <c r="M28" i="28"/>
  <c r="E16" i="28" s="1"/>
  <c r="F28" i="26"/>
  <c r="F26" i="26"/>
  <c r="F24" i="26"/>
  <c r="F30" i="26"/>
  <c r="Q31" i="26"/>
  <c r="F112" i="26"/>
  <c r="F97" i="26"/>
  <c r="F80" i="26"/>
  <c r="F65" i="26"/>
  <c r="F48" i="26"/>
  <c r="F33" i="26"/>
  <c r="F27" i="26"/>
  <c r="F114" i="26"/>
  <c r="F99" i="26"/>
  <c r="F82" i="26"/>
  <c r="F67" i="26"/>
  <c r="F50" i="26"/>
  <c r="F35" i="26"/>
  <c r="F103" i="26"/>
  <c r="F96" i="26"/>
  <c r="F87" i="26"/>
  <c r="F66" i="26"/>
  <c r="F73" i="26"/>
  <c r="F57" i="26"/>
  <c r="F52" i="26"/>
  <c r="F43" i="26"/>
  <c r="F36" i="26"/>
  <c r="F29" i="26"/>
  <c r="F98" i="26"/>
  <c r="F45" i="26"/>
  <c r="F22" i="26"/>
  <c r="F90" i="26"/>
  <c r="F92" i="26"/>
  <c r="F84" i="26"/>
  <c r="F79" i="26"/>
  <c r="F61" i="26"/>
  <c r="F102" i="26"/>
  <c r="F40" i="26"/>
  <c r="F94" i="26"/>
  <c r="F81" i="26"/>
  <c r="F68" i="26"/>
  <c r="F58" i="26"/>
  <c r="F109" i="26"/>
  <c r="F74" i="26"/>
  <c r="F53" i="26"/>
  <c r="F37" i="26"/>
  <c r="F32" i="26"/>
  <c r="F107" i="26"/>
  <c r="F71" i="26"/>
  <c r="F89" i="26"/>
  <c r="F63" i="26"/>
  <c r="F47" i="26"/>
  <c r="F42" i="26"/>
  <c r="F34" i="26"/>
  <c r="F77" i="26"/>
  <c r="F38" i="26"/>
  <c r="F31" i="26"/>
  <c r="F111" i="26"/>
  <c r="F70" i="26"/>
  <c r="F25" i="26"/>
  <c r="F105" i="26"/>
  <c r="F95" i="26"/>
  <c r="F75" i="26"/>
  <c r="F106" i="26"/>
  <c r="F86" i="26"/>
  <c r="F83" i="26"/>
  <c r="F51" i="26"/>
  <c r="F76" i="26"/>
  <c r="F44" i="26"/>
  <c r="F108" i="26"/>
  <c r="F101" i="26"/>
  <c r="F60" i="26"/>
  <c r="F116" i="26"/>
  <c r="F88" i="26"/>
  <c r="F85" i="26"/>
  <c r="F69" i="26"/>
  <c r="F64" i="26"/>
  <c r="F54" i="26"/>
  <c r="F41" i="26"/>
  <c r="F39" i="26"/>
  <c r="F113" i="26"/>
  <c r="F55" i="26"/>
  <c r="F93" i="26"/>
  <c r="F72" i="26"/>
  <c r="F59" i="26"/>
  <c r="F100" i="26"/>
  <c r="F46" i="26"/>
  <c r="F49" i="26"/>
  <c r="F115" i="26"/>
  <c r="F62" i="26"/>
  <c r="F110" i="26"/>
  <c r="F104" i="26"/>
  <c r="F91" i="26"/>
  <c r="F78" i="26"/>
  <c r="F56" i="26"/>
  <c r="F23" i="26"/>
  <c r="P28" i="28"/>
  <c r="N28" i="28"/>
  <c r="D16" i="28" s="1"/>
  <c r="P28" i="22"/>
  <c r="O28" i="26"/>
  <c r="C16" i="26" s="1"/>
  <c r="F114" i="29"/>
  <c r="F116" i="29"/>
  <c r="F107" i="29"/>
  <c r="F100" i="29"/>
  <c r="F91" i="29"/>
  <c r="F84" i="29"/>
  <c r="F75" i="29"/>
  <c r="F68" i="29"/>
  <c r="F59" i="29"/>
  <c r="F52" i="29"/>
  <c r="F43" i="29"/>
  <c r="F36" i="29"/>
  <c r="Q31" i="29"/>
  <c r="F79" i="29"/>
  <c r="F47" i="29"/>
  <c r="F111" i="29"/>
  <c r="F101" i="29"/>
  <c r="F96" i="29"/>
  <c r="F86" i="29"/>
  <c r="F69" i="29"/>
  <c r="F64" i="29"/>
  <c r="F54" i="29"/>
  <c r="F37" i="29"/>
  <c r="F32" i="29"/>
  <c r="F108" i="29"/>
  <c r="F76" i="29"/>
  <c r="F44" i="29"/>
  <c r="F71" i="29"/>
  <c r="F113" i="29"/>
  <c r="F93" i="29"/>
  <c r="F46" i="29"/>
  <c r="F110" i="29"/>
  <c r="F90" i="29"/>
  <c r="F85" i="29"/>
  <c r="F82" i="29"/>
  <c r="F57" i="29"/>
  <c r="F22" i="29"/>
  <c r="F106" i="29"/>
  <c r="F103" i="29"/>
  <c r="F88" i="29"/>
  <c r="F97" i="29"/>
  <c r="F26" i="29"/>
  <c r="F109" i="29"/>
  <c r="F94" i="29"/>
  <c r="F81" i="29"/>
  <c r="F78" i="29"/>
  <c r="F66" i="29"/>
  <c r="F63" i="29"/>
  <c r="F60" i="29"/>
  <c r="F42" i="29"/>
  <c r="F39" i="29"/>
  <c r="F92" i="29"/>
  <c r="F41" i="29"/>
  <c r="F34" i="29"/>
  <c r="F102" i="29"/>
  <c r="F74" i="29"/>
  <c r="F31" i="29"/>
  <c r="F80" i="29"/>
  <c r="F30" i="29"/>
  <c r="F40" i="29"/>
  <c r="F72" i="29"/>
  <c r="F87" i="29"/>
  <c r="F83" i="29"/>
  <c r="F56" i="29"/>
  <c r="F24" i="29"/>
  <c r="F112" i="29"/>
  <c r="F67" i="29"/>
  <c r="F50" i="29"/>
  <c r="F105" i="29"/>
  <c r="F33" i="29"/>
  <c r="F27" i="29"/>
  <c r="F73" i="29"/>
  <c r="F45" i="29"/>
  <c r="F99" i="29"/>
  <c r="F95" i="29"/>
  <c r="F115" i="29"/>
  <c r="F77" i="29"/>
  <c r="F98" i="29"/>
  <c r="F29" i="29"/>
  <c r="F48" i="29"/>
  <c r="F25" i="29"/>
  <c r="F53" i="29"/>
  <c r="F49" i="29"/>
  <c r="F62" i="29"/>
  <c r="F70" i="29"/>
  <c r="F38" i="29"/>
  <c r="F61" i="29"/>
  <c r="F55" i="29"/>
  <c r="F28" i="29"/>
  <c r="F58" i="29"/>
  <c r="F35" i="29"/>
  <c r="F65" i="29"/>
  <c r="F89" i="29"/>
  <c r="F51" i="29"/>
  <c r="F23" i="29"/>
  <c r="F104" i="29"/>
  <c r="E11" i="28"/>
  <c r="M31" i="21"/>
  <c r="E15" i="21"/>
  <c r="M31" i="22"/>
  <c r="E15" i="22"/>
  <c r="M28" i="21"/>
  <c r="E16" i="21" s="1"/>
  <c r="D15" i="21"/>
  <c r="N31" i="21"/>
  <c r="M28" i="26"/>
  <c r="E16" i="26" s="1"/>
  <c r="Q28" i="28"/>
  <c r="F115" i="28"/>
  <c r="F98" i="28"/>
  <c r="F83" i="28"/>
  <c r="F66" i="28"/>
  <c r="F51" i="28"/>
  <c r="F100" i="28"/>
  <c r="F85" i="28"/>
  <c r="F68" i="28"/>
  <c r="F53" i="28"/>
  <c r="F107" i="28"/>
  <c r="F102" i="28"/>
  <c r="F93" i="28"/>
  <c r="F86" i="28"/>
  <c r="F77" i="28"/>
  <c r="F65" i="28"/>
  <c r="F49" i="28"/>
  <c r="F34" i="28"/>
  <c r="F95" i="28"/>
  <c r="F79" i="28"/>
  <c r="F72" i="28"/>
  <c r="F56" i="28"/>
  <c r="F36" i="28"/>
  <c r="F109" i="28"/>
  <c r="F97" i="28"/>
  <c r="F81" i="28"/>
  <c r="F67" i="28"/>
  <c r="F38" i="28"/>
  <c r="F30" i="28"/>
  <c r="F114" i="28"/>
  <c r="F106" i="28"/>
  <c r="F75" i="28"/>
  <c r="F22" i="28"/>
  <c r="F111" i="28"/>
  <c r="F62" i="28"/>
  <c r="F42" i="28"/>
  <c r="F37" i="28"/>
  <c r="F26" i="28"/>
  <c r="F116" i="28"/>
  <c r="F103" i="28"/>
  <c r="F64" i="28"/>
  <c r="F54" i="28"/>
  <c r="F91" i="28"/>
  <c r="F82" i="28"/>
  <c r="F41" i="28"/>
  <c r="F23" i="28"/>
  <c r="F105" i="28"/>
  <c r="F96" i="28"/>
  <c r="F46" i="28"/>
  <c r="F35" i="28"/>
  <c r="F48" i="28"/>
  <c r="F32" i="28"/>
  <c r="F25" i="28"/>
  <c r="F57" i="28"/>
  <c r="F39" i="28"/>
  <c r="F112" i="28"/>
  <c r="F99" i="28"/>
  <c r="F90" i="28"/>
  <c r="F60" i="28"/>
  <c r="F45" i="28"/>
  <c r="F33" i="28"/>
  <c r="F78" i="28"/>
  <c r="F80" i="28"/>
  <c r="F73" i="28"/>
  <c r="F43" i="28"/>
  <c r="F40" i="28"/>
  <c r="F59" i="28"/>
  <c r="F89" i="28"/>
  <c r="F69" i="28"/>
  <c r="F31" i="28"/>
  <c r="F28" i="28"/>
  <c r="F92" i="28"/>
  <c r="F101" i="28"/>
  <c r="F94" i="28"/>
  <c r="F74" i="28"/>
  <c r="F70" i="28"/>
  <c r="F29" i="28"/>
  <c r="Q31" i="28"/>
  <c r="F76" i="28"/>
  <c r="F58" i="28"/>
  <c r="F50" i="28"/>
  <c r="F63" i="28"/>
  <c r="F52" i="28"/>
  <c r="F104" i="28"/>
  <c r="F55" i="28"/>
  <c r="F47" i="28"/>
  <c r="F88" i="28"/>
  <c r="F84" i="28"/>
  <c r="F108" i="28"/>
  <c r="F44" i="28"/>
  <c r="F87" i="28"/>
  <c r="F113" i="28"/>
  <c r="F27" i="28"/>
  <c r="F61" i="28"/>
  <c r="F110" i="28"/>
  <c r="F71" i="28"/>
  <c r="F24" i="28"/>
  <c r="N31" i="22"/>
  <c r="D15" i="22"/>
  <c r="N28" i="21"/>
  <c r="D16" i="21" s="1"/>
  <c r="Q28" i="26"/>
  <c r="N28" i="29"/>
  <c r="D16" i="29" s="1"/>
  <c r="E15" i="25"/>
  <c r="M31" i="25"/>
  <c r="F115" i="24"/>
  <c r="F113" i="24"/>
  <c r="F111" i="24"/>
  <c r="F109" i="24"/>
  <c r="F107" i="24"/>
  <c r="F105" i="24"/>
  <c r="F103" i="24"/>
  <c r="F101" i="24"/>
  <c r="F99" i="24"/>
  <c r="F97" i="24"/>
  <c r="F95" i="24"/>
  <c r="F93" i="24"/>
  <c r="F91" i="24"/>
  <c r="F89" i="24"/>
  <c r="F87" i="24"/>
  <c r="F85" i="24"/>
  <c r="F83" i="24"/>
  <c r="F81" i="24"/>
  <c r="F79" i="24"/>
  <c r="F77" i="24"/>
  <c r="F75" i="24"/>
  <c r="F73" i="24"/>
  <c r="F71" i="24"/>
  <c r="F69" i="24"/>
  <c r="F67" i="24"/>
  <c r="F65" i="24"/>
  <c r="F63" i="24"/>
  <c r="F61" i="24"/>
  <c r="F59" i="24"/>
  <c r="F57" i="24"/>
  <c r="F55" i="24"/>
  <c r="F53" i="24"/>
  <c r="F51" i="24"/>
  <c r="F49" i="24"/>
  <c r="F47" i="24"/>
  <c r="F45" i="24"/>
  <c r="F43" i="24"/>
  <c r="F41" i="24"/>
  <c r="F39" i="24"/>
  <c r="F37" i="24"/>
  <c r="F35" i="24"/>
  <c r="F33" i="24"/>
  <c r="F104" i="24"/>
  <c r="F72" i="24"/>
  <c r="F40" i="24"/>
  <c r="Q31" i="24"/>
  <c r="F106" i="24"/>
  <c r="F74" i="24"/>
  <c r="F42" i="24"/>
  <c r="F28" i="24"/>
  <c r="F78" i="24"/>
  <c r="F62" i="24"/>
  <c r="F26" i="24"/>
  <c r="F48" i="24"/>
  <c r="F32" i="24"/>
  <c r="F110" i="24"/>
  <c r="F94" i="24"/>
  <c r="F30" i="24"/>
  <c r="F100" i="24"/>
  <c r="F24" i="24"/>
  <c r="F64" i="24"/>
  <c r="F31" i="24"/>
  <c r="F52" i="24"/>
  <c r="F44" i="24"/>
  <c r="F56" i="24"/>
  <c r="F102" i="24"/>
  <c r="F92" i="24"/>
  <c r="F36" i="24"/>
  <c r="F82" i="24"/>
  <c r="F54" i="24"/>
  <c r="F80" i="24"/>
  <c r="F76" i="24"/>
  <c r="F70" i="24"/>
  <c r="F27" i="24"/>
  <c r="F112" i="24"/>
  <c r="F88" i="24"/>
  <c r="F60" i="24"/>
  <c r="F38" i="24"/>
  <c r="F116" i="24"/>
  <c r="F86" i="24"/>
  <c r="F58" i="24"/>
  <c r="F66" i="24"/>
  <c r="F29" i="24"/>
  <c r="F98" i="24"/>
  <c r="F114" i="24"/>
  <c r="F22" i="24"/>
  <c r="F84" i="24"/>
  <c r="F108" i="24"/>
  <c r="F96" i="24"/>
  <c r="F46" i="24"/>
  <c r="F34" i="24"/>
  <c r="F50" i="24"/>
  <c r="F25" i="24"/>
  <c r="F90" i="24"/>
  <c r="F68" i="24"/>
  <c r="F23" i="24"/>
  <c r="E15" i="26"/>
  <c r="M31" i="26"/>
  <c r="Q28" i="24"/>
  <c r="O28" i="24"/>
  <c r="C16" i="24" s="1"/>
  <c r="N31" i="26"/>
  <c r="D15" i="26"/>
  <c r="M28" i="27"/>
  <c r="E16" i="27" s="1"/>
  <c r="M31" i="24"/>
  <c r="E15" i="24"/>
  <c r="F116" i="22"/>
  <c r="F114" i="22"/>
  <c r="F112" i="22"/>
  <c r="F110" i="22"/>
  <c r="F108" i="22"/>
  <c r="F106" i="22"/>
  <c r="F115" i="22"/>
  <c r="F93" i="22"/>
  <c r="F76" i="22"/>
  <c r="F61" i="22"/>
  <c r="F49" i="22"/>
  <c r="F40" i="22"/>
  <c r="F33" i="22"/>
  <c r="F22" i="22"/>
  <c r="F44" i="22"/>
  <c r="F37" i="22"/>
  <c r="F98" i="22"/>
  <c r="F83" i="22"/>
  <c r="F66" i="22"/>
  <c r="F78" i="22"/>
  <c r="F31" i="22"/>
  <c r="F100" i="22"/>
  <c r="F85" i="22"/>
  <c r="F68" i="22"/>
  <c r="F53" i="22"/>
  <c r="F25" i="22"/>
  <c r="F105" i="22"/>
  <c r="F88" i="22"/>
  <c r="F73" i="22"/>
  <c r="F56" i="22"/>
  <c r="F51" i="22"/>
  <c r="F42" i="22"/>
  <c r="F35" i="22"/>
  <c r="F23" i="22"/>
  <c r="F95" i="22"/>
  <c r="F63" i="22"/>
  <c r="F29" i="22"/>
  <c r="F113" i="22"/>
  <c r="F89" i="22"/>
  <c r="F77" i="22"/>
  <c r="F34" i="22"/>
  <c r="Q31" i="22"/>
  <c r="F74" i="22"/>
  <c r="F59" i="22"/>
  <c r="F67" i="22"/>
  <c r="F41" i="22"/>
  <c r="F94" i="22"/>
  <c r="F79" i="22"/>
  <c r="F58" i="22"/>
  <c r="F104" i="22"/>
  <c r="F101" i="22"/>
  <c r="F65" i="22"/>
  <c r="F48" i="22"/>
  <c r="F71" i="22"/>
  <c r="F97" i="22"/>
  <c r="F62" i="22"/>
  <c r="F109" i="22"/>
  <c r="F50" i="22"/>
  <c r="F36" i="22"/>
  <c r="F26" i="22"/>
  <c r="F103" i="22"/>
  <c r="F91" i="22"/>
  <c r="F55" i="22"/>
  <c r="F47" i="22"/>
  <c r="F82" i="22"/>
  <c r="F92" i="22"/>
  <c r="F86" i="22"/>
  <c r="F80" i="22"/>
  <c r="F45" i="22"/>
  <c r="F39" i="22"/>
  <c r="F90" i="22"/>
  <c r="F43" i="22"/>
  <c r="F69" i="22"/>
  <c r="F111" i="22"/>
  <c r="F84" i="22"/>
  <c r="F52" i="22"/>
  <c r="F102" i="22"/>
  <c r="F32" i="22"/>
  <c r="F46" i="22"/>
  <c r="F57" i="22"/>
  <c r="F28" i="22"/>
  <c r="F24" i="22"/>
  <c r="F64" i="22"/>
  <c r="F60" i="22"/>
  <c r="F27" i="22"/>
  <c r="F99" i="22"/>
  <c r="F96" i="22"/>
  <c r="F72" i="22"/>
  <c r="F30" i="22"/>
  <c r="F87" i="22"/>
  <c r="F70" i="22"/>
  <c r="F81" i="22"/>
  <c r="F107" i="22"/>
  <c r="F54" i="22"/>
  <c r="F38" i="22"/>
  <c r="F75" i="22"/>
  <c r="Q28" i="21"/>
  <c r="Q28" i="29"/>
  <c r="E11" i="21"/>
  <c r="F31" i="25"/>
  <c r="F112" i="25"/>
  <c r="F103" i="25"/>
  <c r="F96" i="25"/>
  <c r="F87" i="25"/>
  <c r="F80" i="25"/>
  <c r="F71" i="25"/>
  <c r="F64" i="25"/>
  <c r="F55" i="25"/>
  <c r="F48" i="25"/>
  <c r="F39" i="25"/>
  <c r="F32" i="25"/>
  <c r="F30" i="25"/>
  <c r="F24" i="25"/>
  <c r="F116" i="25"/>
  <c r="F99" i="25"/>
  <c r="F84" i="25"/>
  <c r="F67" i="25"/>
  <c r="F52" i="25"/>
  <c r="F35" i="25"/>
  <c r="F23" i="25"/>
  <c r="F111" i="25"/>
  <c r="F106" i="25"/>
  <c r="F79" i="25"/>
  <c r="F74" i="25"/>
  <c r="F47" i="25"/>
  <c r="F42" i="25"/>
  <c r="F101" i="25"/>
  <c r="F86" i="25"/>
  <c r="F69" i="25"/>
  <c r="F54" i="25"/>
  <c r="F37" i="25"/>
  <c r="F28" i="25"/>
  <c r="F115" i="25"/>
  <c r="F93" i="25"/>
  <c r="F90" i="25"/>
  <c r="F46" i="25"/>
  <c r="F22" i="25"/>
  <c r="F73" i="25"/>
  <c r="F62" i="25"/>
  <c r="F27" i="25"/>
  <c r="F70" i="25"/>
  <c r="F40" i="25"/>
  <c r="Q31" i="25"/>
  <c r="F60" i="25"/>
  <c r="F57" i="25"/>
  <c r="F76" i="25"/>
  <c r="F100" i="25"/>
  <c r="F81" i="25"/>
  <c r="F43" i="25"/>
  <c r="F59" i="25"/>
  <c r="F109" i="25"/>
  <c r="F95" i="25"/>
  <c r="F65" i="25"/>
  <c r="F114" i="25"/>
  <c r="F78" i="25"/>
  <c r="F56" i="25"/>
  <c r="F72" i="25"/>
  <c r="F108" i="25"/>
  <c r="F83" i="25"/>
  <c r="F53" i="25"/>
  <c r="F36" i="25"/>
  <c r="F102" i="25"/>
  <c r="F105" i="25"/>
  <c r="F92" i="25"/>
  <c r="F82" i="25"/>
  <c r="F85" i="25"/>
  <c r="F98" i="25"/>
  <c r="F75" i="25"/>
  <c r="F68" i="25"/>
  <c r="F58" i="25"/>
  <c r="F45" i="25"/>
  <c r="F29" i="25"/>
  <c r="F26" i="25"/>
  <c r="F88" i="25"/>
  <c r="F38" i="25"/>
  <c r="F89" i="25"/>
  <c r="F33" i="25"/>
  <c r="F49" i="25"/>
  <c r="F94" i="25"/>
  <c r="F97" i="25"/>
  <c r="F50" i="25"/>
  <c r="F66" i="25"/>
  <c r="F61" i="25"/>
  <c r="F44" i="25"/>
  <c r="F107" i="25"/>
  <c r="F51" i="25"/>
  <c r="F110" i="25"/>
  <c r="F63" i="25"/>
  <c r="F113" i="25"/>
  <c r="F41" i="25"/>
  <c r="F25" i="25"/>
  <c r="F91" i="25"/>
  <c r="F104" i="25"/>
  <c r="F34" i="25"/>
  <c r="F77" i="25"/>
  <c r="N28" i="27"/>
  <c r="D16" i="27" s="1"/>
  <c r="D15" i="24"/>
  <c r="N31" i="24"/>
  <c r="F116" i="21"/>
  <c r="F114" i="21"/>
  <c r="F112" i="21"/>
  <c r="F110" i="21"/>
  <c r="F108" i="21"/>
  <c r="F106" i="21"/>
  <c r="F104" i="21"/>
  <c r="F102" i="21"/>
  <c r="F100" i="21"/>
  <c r="F98" i="21"/>
  <c r="F96" i="21"/>
  <c r="F94" i="21"/>
  <c r="F92" i="21"/>
  <c r="F90" i="21"/>
  <c r="F88" i="21"/>
  <c r="F86" i="21"/>
  <c r="F84" i="21"/>
  <c r="F82" i="21"/>
  <c r="F80" i="21"/>
  <c r="F78" i="21"/>
  <c r="F76" i="21"/>
  <c r="F74" i="21"/>
  <c r="F72" i="21"/>
  <c r="F70" i="21"/>
  <c r="F68" i="21"/>
  <c r="F66" i="21"/>
  <c r="F64" i="21"/>
  <c r="F62" i="21"/>
  <c r="F60" i="21"/>
  <c r="F58" i="21"/>
  <c r="F56" i="21"/>
  <c r="F54" i="21"/>
  <c r="F52" i="21"/>
  <c r="F50" i="21"/>
  <c r="F48" i="21"/>
  <c r="F46" i="21"/>
  <c r="F44" i="21"/>
  <c r="F42" i="21"/>
  <c r="F40" i="21"/>
  <c r="F38" i="21"/>
  <c r="F36" i="21"/>
  <c r="F34" i="21"/>
  <c r="F32" i="21"/>
  <c r="F107" i="21"/>
  <c r="F91" i="21"/>
  <c r="F75" i="21"/>
  <c r="F59" i="21"/>
  <c r="F43" i="21"/>
  <c r="Q31" i="21"/>
  <c r="F109" i="21"/>
  <c r="F77" i="21"/>
  <c r="F61" i="21"/>
  <c r="F45" i="21"/>
  <c r="F30" i="21"/>
  <c r="F93" i="21"/>
  <c r="F24" i="21"/>
  <c r="F22" i="21"/>
  <c r="F87" i="21"/>
  <c r="F103" i="21"/>
  <c r="F81" i="21"/>
  <c r="F115" i="21"/>
  <c r="F79" i="21"/>
  <c r="F71" i="21"/>
  <c r="F49" i="21"/>
  <c r="F95" i="21"/>
  <c r="F65" i="21"/>
  <c r="F73" i="21"/>
  <c r="F51" i="21"/>
  <c r="F37" i="21"/>
  <c r="F111" i="21"/>
  <c r="F101" i="21"/>
  <c r="F57" i="21"/>
  <c r="F35" i="21"/>
  <c r="F28" i="21"/>
  <c r="F25" i="21"/>
  <c r="F39" i="21"/>
  <c r="F67" i="21"/>
  <c r="F53" i="21"/>
  <c r="F85" i="21"/>
  <c r="F31" i="21"/>
  <c r="F23" i="21"/>
  <c r="F33" i="21"/>
  <c r="F69" i="21"/>
  <c r="F47" i="21"/>
  <c r="F105" i="21"/>
  <c r="F26" i="21"/>
  <c r="F89" i="21"/>
  <c r="F99" i="21"/>
  <c r="F27" i="21"/>
  <c r="F113" i="21"/>
  <c r="F55" i="21"/>
  <c r="F97" i="21"/>
  <c r="F83" i="21"/>
  <c r="F29" i="21"/>
  <c r="F63" i="21"/>
  <c r="F41" i="21"/>
  <c r="N28" i="25"/>
  <c r="D16" i="25" s="1"/>
  <c r="M31" i="29"/>
  <c r="E15" i="29"/>
  <c r="D15" i="28"/>
  <c r="N31" i="28"/>
  <c r="N31" i="27"/>
  <c r="D15" i="27"/>
  <c r="F113" i="27"/>
  <c r="F104" i="27"/>
  <c r="F97" i="27"/>
  <c r="F88" i="27"/>
  <c r="F81" i="27"/>
  <c r="F72" i="27"/>
  <c r="F65" i="27"/>
  <c r="F56" i="27"/>
  <c r="F49" i="27"/>
  <c r="F38" i="27"/>
  <c r="F36" i="27"/>
  <c r="F34" i="27"/>
  <c r="F32" i="27"/>
  <c r="F115" i="27"/>
  <c r="F106" i="27"/>
  <c r="F99" i="27"/>
  <c r="F90" i="27"/>
  <c r="F83" i="27"/>
  <c r="F74" i="27"/>
  <c r="F67" i="27"/>
  <c r="F58" i="27"/>
  <c r="F51" i="27"/>
  <c r="F40" i="27"/>
  <c r="F23" i="27"/>
  <c r="F100" i="27"/>
  <c r="F92" i="27"/>
  <c r="F43" i="27"/>
  <c r="F28" i="27"/>
  <c r="F89" i="27"/>
  <c r="F79" i="27"/>
  <c r="F71" i="27"/>
  <c r="F66" i="27"/>
  <c r="F61" i="27"/>
  <c r="F53" i="27"/>
  <c r="F48" i="27"/>
  <c r="F111" i="27"/>
  <c r="F85" i="27"/>
  <c r="F82" i="27"/>
  <c r="F54" i="27"/>
  <c r="F42" i="27"/>
  <c r="F102" i="27"/>
  <c r="F45" i="27"/>
  <c r="F39" i="27"/>
  <c r="F96" i="27"/>
  <c r="F76" i="27"/>
  <c r="F68" i="27"/>
  <c r="F59" i="27"/>
  <c r="F27" i="27"/>
  <c r="F103" i="27"/>
  <c r="F84" i="27"/>
  <c r="F75" i="27"/>
  <c r="F37" i="27"/>
  <c r="F78" i="27"/>
  <c r="F55" i="27"/>
  <c r="F46" i="27"/>
  <c r="F114" i="27"/>
  <c r="F101" i="27"/>
  <c r="F47" i="27"/>
  <c r="F31" i="27"/>
  <c r="F25" i="27"/>
  <c r="F107" i="27"/>
  <c r="F87" i="27"/>
  <c r="F57" i="27"/>
  <c r="F98" i="27"/>
  <c r="F110" i="27"/>
  <c r="F94" i="27"/>
  <c r="F91" i="27"/>
  <c r="F50" i="27"/>
  <c r="F64" i="27"/>
  <c r="F33" i="27"/>
  <c r="F86" i="27"/>
  <c r="F108" i="27"/>
  <c r="F62" i="27"/>
  <c r="F24" i="27"/>
  <c r="F22" i="27"/>
  <c r="F116" i="27"/>
  <c r="F35" i="27"/>
  <c r="Q31" i="27"/>
  <c r="F112" i="27"/>
  <c r="F70" i="27"/>
  <c r="F73" i="27"/>
  <c r="F77" i="27"/>
  <c r="F41" i="27"/>
  <c r="F109" i="27"/>
  <c r="F105" i="27"/>
  <c r="F93" i="27"/>
  <c r="F63" i="27"/>
  <c r="F52" i="27"/>
  <c r="F29" i="27"/>
  <c r="F95" i="27"/>
  <c r="F26" i="27"/>
  <c r="F80" i="27"/>
  <c r="F60" i="27"/>
  <c r="F69" i="27"/>
  <c r="F44" i="27"/>
  <c r="F30" i="27"/>
  <c r="O28" i="21"/>
  <c r="C16" i="21" s="1"/>
  <c r="O28" i="25"/>
  <c r="C16" i="25" s="1"/>
  <c r="N28" i="14"/>
  <c r="D16" i="14" s="1"/>
  <c r="P28" i="14"/>
  <c r="M28" i="15"/>
  <c r="E16" i="15" s="1"/>
  <c r="O28" i="15"/>
  <c r="C16" i="15" s="1"/>
  <c r="M28" i="20"/>
  <c r="E16" i="20" s="1"/>
  <c r="E11" i="20"/>
  <c r="Q28" i="20"/>
  <c r="F116" i="20"/>
  <c r="N28" i="20"/>
  <c r="D16" i="20" s="1"/>
  <c r="N31" i="20"/>
  <c r="D15" i="20"/>
  <c r="G108" i="20" s="1"/>
  <c r="E15" i="20"/>
  <c r="H96" i="20" s="1"/>
  <c r="F85" i="20"/>
  <c r="F46" i="20"/>
  <c r="F77" i="20"/>
  <c r="F79" i="20"/>
  <c r="F48" i="20"/>
  <c r="F81" i="20"/>
  <c r="F83" i="20"/>
  <c r="F44" i="20"/>
  <c r="F50" i="20"/>
  <c r="F52" i="20"/>
  <c r="F87" i="20"/>
  <c r="F45" i="20"/>
  <c r="F111" i="20"/>
  <c r="F49" i="20"/>
  <c r="F84" i="20"/>
  <c r="F56" i="20"/>
  <c r="F47" i="20"/>
  <c r="F113" i="20"/>
  <c r="F51" i="20"/>
  <c r="F86" i="20"/>
  <c r="F24" i="20"/>
  <c r="F78" i="20"/>
  <c r="F53" i="20"/>
  <c r="F55" i="20"/>
  <c r="F22" i="20"/>
  <c r="F88" i="20"/>
  <c r="F89" i="20"/>
  <c r="F76" i="20"/>
  <c r="Q31" i="20"/>
  <c r="F108" i="20"/>
  <c r="O28" i="20"/>
  <c r="C16" i="20" s="1"/>
  <c r="F54" i="20"/>
  <c r="F91" i="20"/>
  <c r="F109" i="20"/>
  <c r="F80" i="20"/>
  <c r="F82" i="20"/>
  <c r="F115" i="20"/>
  <c r="F30" i="20"/>
  <c r="F57" i="20"/>
  <c r="F59" i="20"/>
  <c r="F23" i="20"/>
  <c r="F110" i="20"/>
  <c r="F58" i="20"/>
  <c r="F90" i="20"/>
  <c r="F28" i="20"/>
  <c r="F95" i="20"/>
  <c r="F62" i="20"/>
  <c r="F33" i="20"/>
  <c r="P28" i="20"/>
  <c r="F35" i="20"/>
  <c r="F67" i="20"/>
  <c r="F99" i="20"/>
  <c r="F34" i="20"/>
  <c r="F66" i="20"/>
  <c r="F98" i="20"/>
  <c r="F37" i="20"/>
  <c r="F69" i="20"/>
  <c r="F101" i="20"/>
  <c r="F36" i="20"/>
  <c r="F68" i="20"/>
  <c r="F100" i="20"/>
  <c r="F26" i="20"/>
  <c r="F61" i="20"/>
  <c r="F93" i="20"/>
  <c r="F25" i="20"/>
  <c r="F60" i="20"/>
  <c r="F92" i="20"/>
  <c r="F63" i="20"/>
  <c r="F27" i="20"/>
  <c r="F94" i="20"/>
  <c r="F65" i="20"/>
  <c r="F97" i="20"/>
  <c r="F32" i="20"/>
  <c r="F64" i="20"/>
  <c r="F96" i="20"/>
  <c r="F39" i="20"/>
  <c r="F71" i="20"/>
  <c r="F103" i="20"/>
  <c r="F38" i="20"/>
  <c r="F70" i="20"/>
  <c r="F102" i="20"/>
  <c r="F41" i="20"/>
  <c r="F73" i="20"/>
  <c r="F105" i="20"/>
  <c r="F40" i="20"/>
  <c r="F72" i="20"/>
  <c r="F104" i="20"/>
  <c r="F43" i="20"/>
  <c r="F75" i="20"/>
  <c r="F107" i="20"/>
  <c r="F42" i="20"/>
  <c r="F74" i="20"/>
  <c r="E11" i="16"/>
  <c r="N28" i="17"/>
  <c r="D16" i="17" s="1"/>
  <c r="Q28" i="17"/>
  <c r="E11" i="17"/>
  <c r="M28" i="17"/>
  <c r="E16" i="17" s="1"/>
  <c r="E11" i="19"/>
  <c r="O28" i="19"/>
  <c r="C16" i="19" s="1"/>
  <c r="N28" i="19"/>
  <c r="D16" i="19" s="1"/>
  <c r="O28" i="12"/>
  <c r="C16" i="12" s="1"/>
  <c r="Q28" i="12"/>
  <c r="P28" i="13"/>
  <c r="Q31" i="13"/>
  <c r="F48" i="13"/>
  <c r="F80" i="13"/>
  <c r="F74" i="13"/>
  <c r="F107" i="13"/>
  <c r="F115" i="13"/>
  <c r="F46" i="13"/>
  <c r="F78" i="13"/>
  <c r="F86" i="13"/>
  <c r="F22" i="13"/>
  <c r="F61" i="13"/>
  <c r="F93" i="13"/>
  <c r="F45" i="13"/>
  <c r="F101" i="13"/>
  <c r="F87" i="13"/>
  <c r="F111" i="13"/>
  <c r="F30" i="13"/>
  <c r="F59" i="13"/>
  <c r="F97" i="13"/>
  <c r="F33" i="13"/>
  <c r="F34" i="13"/>
  <c r="F90" i="13"/>
  <c r="F24" i="13"/>
  <c r="F113" i="13"/>
  <c r="F43" i="13"/>
  <c r="F70" i="13"/>
  <c r="F62" i="13"/>
  <c r="F72" i="13"/>
  <c r="F102" i="13"/>
  <c r="F92" i="13"/>
  <c r="F67" i="13"/>
  <c r="F108" i="13"/>
  <c r="F28" i="13"/>
  <c r="F47" i="13"/>
  <c r="F57" i="13"/>
  <c r="F32" i="13"/>
  <c r="F53" i="13"/>
  <c r="F100" i="13"/>
  <c r="F56" i="13"/>
  <c r="F82" i="13"/>
  <c r="F41" i="13"/>
  <c r="F51" i="13"/>
  <c r="F40" i="13"/>
  <c r="F49" i="13"/>
  <c r="F27" i="13"/>
  <c r="F98" i="13"/>
  <c r="F55" i="13"/>
  <c r="F69" i="13"/>
  <c r="F88" i="13"/>
  <c r="F23" i="13"/>
  <c r="F106" i="13"/>
  <c r="F64" i="13"/>
  <c r="F25" i="13"/>
  <c r="F60" i="13"/>
  <c r="F116" i="13"/>
  <c r="F79" i="13"/>
  <c r="F31" i="13"/>
  <c r="F81" i="13"/>
  <c r="F26" i="13"/>
  <c r="F84" i="13"/>
  <c r="F39" i="13"/>
  <c r="F112" i="13"/>
  <c r="F65" i="13"/>
  <c r="F89" i="13"/>
  <c r="F54" i="13"/>
  <c r="F109" i="13"/>
  <c r="F68" i="13"/>
  <c r="F94" i="13"/>
  <c r="F71" i="13"/>
  <c r="N28" i="13"/>
  <c r="D16" i="13" s="1"/>
  <c r="F38" i="13"/>
  <c r="F91" i="13"/>
  <c r="F52" i="13"/>
  <c r="F103" i="13"/>
  <c r="Q28" i="13"/>
  <c r="F63" i="13"/>
  <c r="F96" i="13"/>
  <c r="F35" i="13"/>
  <c r="F99" i="13"/>
  <c r="F42" i="13"/>
  <c r="F95" i="13"/>
  <c r="F58" i="13"/>
  <c r="F50" i="13"/>
  <c r="F114" i="13"/>
  <c r="F77" i="13"/>
  <c r="F110" i="13"/>
  <c r="E11" i="13"/>
  <c r="F29" i="13"/>
  <c r="M31" i="13"/>
  <c r="M28" i="13"/>
  <c r="E16" i="13" s="1"/>
  <c r="F85" i="13"/>
  <c r="F36" i="13"/>
  <c r="F104" i="13"/>
  <c r="F73" i="13"/>
  <c r="F44" i="13"/>
  <c r="F66" i="13"/>
  <c r="F75" i="13"/>
  <c r="F83" i="13"/>
  <c r="F37" i="13"/>
  <c r="F105" i="13"/>
  <c r="M28" i="12"/>
  <c r="E16" i="12" s="1"/>
  <c r="N28" i="12"/>
  <c r="D16" i="12" s="1"/>
  <c r="F27" i="12"/>
  <c r="F25" i="12"/>
  <c r="F23" i="12"/>
  <c r="F115" i="12"/>
  <c r="F113" i="12"/>
  <c r="F111" i="12"/>
  <c r="F109" i="12"/>
  <c r="F107" i="12"/>
  <c r="F31" i="12"/>
  <c r="F90" i="12"/>
  <c r="F85" i="12"/>
  <c r="F58" i="12"/>
  <c r="F53" i="12"/>
  <c r="F112" i="12"/>
  <c r="F80" i="12"/>
  <c r="F75" i="12"/>
  <c r="F48" i="12"/>
  <c r="F43" i="12"/>
  <c r="F24" i="12"/>
  <c r="F104" i="12"/>
  <c r="F99" i="12"/>
  <c r="F72" i="12"/>
  <c r="F67" i="12"/>
  <c r="F40" i="12"/>
  <c r="F35" i="12"/>
  <c r="F26" i="12"/>
  <c r="F116" i="12"/>
  <c r="F94" i="12"/>
  <c r="F89" i="12"/>
  <c r="F62" i="12"/>
  <c r="F57" i="12"/>
  <c r="F81" i="12"/>
  <c r="F78" i="12"/>
  <c r="F61" i="12"/>
  <c r="F41" i="12"/>
  <c r="F98" i="12"/>
  <c r="F95" i="12"/>
  <c r="F92" i="12"/>
  <c r="F55" i="12"/>
  <c r="F44" i="12"/>
  <c r="F38" i="12"/>
  <c r="F106" i="12"/>
  <c r="F69" i="12"/>
  <c r="F52" i="12"/>
  <c r="F29" i="12"/>
  <c r="F32" i="12"/>
  <c r="F82" i="12"/>
  <c r="F45" i="12"/>
  <c r="F103" i="12"/>
  <c r="F86" i="12"/>
  <c r="F83" i="12"/>
  <c r="F49" i="12"/>
  <c r="F46" i="12"/>
  <c r="F114" i="12"/>
  <c r="F63" i="12"/>
  <c r="F74" i="12"/>
  <c r="F22" i="12"/>
  <c r="F91" i="12"/>
  <c r="Q31" i="12"/>
  <c r="F108" i="12"/>
  <c r="F42" i="12"/>
  <c r="F100" i="12"/>
  <c r="F97" i="12"/>
  <c r="F66" i="12"/>
  <c r="F60" i="12"/>
  <c r="F77" i="12"/>
  <c r="F37" i="12"/>
  <c r="F105" i="12"/>
  <c r="F88" i="12"/>
  <c r="F71" i="12"/>
  <c r="F54" i="12"/>
  <c r="F51" i="12"/>
  <c r="F102" i="12"/>
  <c r="F79" i="12"/>
  <c r="F68" i="12"/>
  <c r="F65" i="12"/>
  <c r="F34" i="12"/>
  <c r="F28" i="12"/>
  <c r="F39" i="12"/>
  <c r="F30" i="12"/>
  <c r="F70" i="12"/>
  <c r="F73" i="12"/>
  <c r="F56" i="12"/>
  <c r="F110" i="12"/>
  <c r="F101" i="12"/>
  <c r="F84" i="12"/>
  <c r="F76" i="12"/>
  <c r="F33" i="12"/>
  <c r="F36" i="12"/>
  <c r="F47" i="12"/>
  <c r="F64" i="12"/>
  <c r="F93" i="12"/>
  <c r="F59" i="12"/>
  <c r="F96" i="12"/>
  <c r="F50" i="12"/>
  <c r="F87" i="12"/>
  <c r="F109" i="17"/>
  <c r="F104" i="17"/>
  <c r="F77" i="17"/>
  <c r="F72" i="17"/>
  <c r="F52" i="17"/>
  <c r="F35" i="17"/>
  <c r="F99" i="17"/>
  <c r="F94" i="17"/>
  <c r="F67" i="17"/>
  <c r="F91" i="17"/>
  <c r="F86" i="17"/>
  <c r="F62" i="17"/>
  <c r="F45" i="17"/>
  <c r="F111" i="17"/>
  <c r="F89" i="17"/>
  <c r="F81" i="17"/>
  <c r="F70" i="17"/>
  <c r="F44" i="17"/>
  <c r="F110" i="17"/>
  <c r="F88" i="17"/>
  <c r="F80" i="17"/>
  <c r="F69" i="17"/>
  <c r="F66" i="17"/>
  <c r="F50" i="17"/>
  <c r="Q31" i="17"/>
  <c r="F57" i="17"/>
  <c r="F43" i="17"/>
  <c r="F36" i="17"/>
  <c r="F103" i="17"/>
  <c r="F97" i="17"/>
  <c r="F85" i="17"/>
  <c r="F79" i="17"/>
  <c r="F64" i="17"/>
  <c r="F51" i="17"/>
  <c r="F112" i="17"/>
  <c r="F100" i="17"/>
  <c r="F82" i="17"/>
  <c r="F56" i="17"/>
  <c r="F46" i="17"/>
  <c r="F33" i="17"/>
  <c r="F28" i="17"/>
  <c r="F114" i="17"/>
  <c r="F105" i="17"/>
  <c r="F78" i="17"/>
  <c r="F58" i="17"/>
  <c r="F53" i="17"/>
  <c r="F22" i="17"/>
  <c r="F96" i="17"/>
  <c r="F93" i="17"/>
  <c r="F90" i="17"/>
  <c r="F32" i="17"/>
  <c r="F106" i="17"/>
  <c r="F76" i="17"/>
  <c r="F41" i="17"/>
  <c r="F38" i="17"/>
  <c r="F29" i="17"/>
  <c r="F24" i="17"/>
  <c r="F55" i="17"/>
  <c r="F26" i="17"/>
  <c r="F102" i="17"/>
  <c r="F92" i="17"/>
  <c r="F49" i="17"/>
  <c r="F34" i="17"/>
  <c r="F23" i="17"/>
  <c r="F73" i="17"/>
  <c r="F63" i="17"/>
  <c r="F60" i="17"/>
  <c r="F115" i="17"/>
  <c r="F54" i="17"/>
  <c r="F95" i="17"/>
  <c r="F40" i="17"/>
  <c r="F98" i="17"/>
  <c r="F87" i="17"/>
  <c r="F65" i="17"/>
  <c r="F59" i="17"/>
  <c r="F116" i="17"/>
  <c r="F107" i="17"/>
  <c r="F48" i="17"/>
  <c r="F25" i="17"/>
  <c r="F75" i="17"/>
  <c r="F42" i="17"/>
  <c r="F61" i="17"/>
  <c r="F47" i="17"/>
  <c r="F113" i="17"/>
  <c r="F27" i="17"/>
  <c r="F39" i="17"/>
  <c r="F31" i="17"/>
  <c r="F101" i="17"/>
  <c r="F84" i="17"/>
  <c r="F68" i="17"/>
  <c r="F37" i="17"/>
  <c r="F83" i="17"/>
  <c r="F74" i="17"/>
  <c r="F108" i="17"/>
  <c r="F30" i="17"/>
  <c r="F71" i="17"/>
  <c r="M31" i="14"/>
  <c r="E15" i="14"/>
  <c r="P28" i="12"/>
  <c r="P28" i="19"/>
  <c r="F28" i="19"/>
  <c r="F26" i="19"/>
  <c r="F24" i="19"/>
  <c r="F116" i="19"/>
  <c r="F114" i="19"/>
  <c r="F112" i="19"/>
  <c r="F110" i="19"/>
  <c r="F108" i="19"/>
  <c r="F106" i="19"/>
  <c r="F104" i="19"/>
  <c r="F102" i="19"/>
  <c r="F100" i="19"/>
  <c r="F98" i="19"/>
  <c r="F96" i="19"/>
  <c r="F94" i="19"/>
  <c r="F92" i="19"/>
  <c r="F90" i="19"/>
  <c r="F88" i="19"/>
  <c r="F86" i="19"/>
  <c r="F84" i="19"/>
  <c r="F82" i="19"/>
  <c r="F80" i="19"/>
  <c r="F78" i="19"/>
  <c r="F76" i="19"/>
  <c r="F74" i="19"/>
  <c r="F72" i="19"/>
  <c r="F70" i="19"/>
  <c r="F68" i="19"/>
  <c r="F66" i="19"/>
  <c r="F64" i="19"/>
  <c r="F62" i="19"/>
  <c r="F60" i="19"/>
  <c r="F58" i="19"/>
  <c r="F56" i="19"/>
  <c r="F54" i="19"/>
  <c r="F52" i="19"/>
  <c r="F50" i="19"/>
  <c r="F48" i="19"/>
  <c r="F46" i="19"/>
  <c r="F44" i="19"/>
  <c r="F27" i="19"/>
  <c r="F25" i="19"/>
  <c r="F23" i="19"/>
  <c r="Q31" i="19"/>
  <c r="F22" i="19"/>
  <c r="F39" i="19"/>
  <c r="F36" i="19"/>
  <c r="F31" i="19"/>
  <c r="F38" i="19"/>
  <c r="F41" i="19"/>
  <c r="F42" i="19"/>
  <c r="F29" i="19"/>
  <c r="F35" i="19"/>
  <c r="F30" i="19"/>
  <c r="F107" i="19"/>
  <c r="F73" i="19"/>
  <c r="F111" i="19"/>
  <c r="F77" i="19"/>
  <c r="F47" i="19"/>
  <c r="F43" i="19"/>
  <c r="F115" i="19"/>
  <c r="F81" i="19"/>
  <c r="F51" i="19"/>
  <c r="F93" i="19"/>
  <c r="F63" i="19"/>
  <c r="F97" i="19"/>
  <c r="F67" i="19"/>
  <c r="F83" i="19"/>
  <c r="F101" i="19"/>
  <c r="F87" i="19"/>
  <c r="F55" i="19"/>
  <c r="F34" i="19"/>
  <c r="F105" i="19"/>
  <c r="F91" i="19"/>
  <c r="F59" i="19"/>
  <c r="F37" i="19"/>
  <c r="F61" i="19"/>
  <c r="F109" i="19"/>
  <c r="F95" i="19"/>
  <c r="F113" i="19"/>
  <c r="F99" i="19"/>
  <c r="F71" i="19"/>
  <c r="F49" i="19"/>
  <c r="F40" i="19"/>
  <c r="F89" i="19"/>
  <c r="F57" i="19"/>
  <c r="F45" i="19"/>
  <c r="F33" i="19"/>
  <c r="F85" i="19"/>
  <c r="F103" i="19"/>
  <c r="F75" i="19"/>
  <c r="F53" i="19"/>
  <c r="F32" i="19"/>
  <c r="F65" i="19"/>
  <c r="F79" i="19"/>
  <c r="F69" i="19"/>
  <c r="N31" i="14"/>
  <c r="D15" i="14"/>
  <c r="F108" i="14"/>
  <c r="F93" i="14"/>
  <c r="F105" i="14"/>
  <c r="F88" i="14"/>
  <c r="F86" i="14"/>
  <c r="F84" i="14"/>
  <c r="F82" i="14"/>
  <c r="F80" i="14"/>
  <c r="F78" i="14"/>
  <c r="F76" i="14"/>
  <c r="F74" i="14"/>
  <c r="F72" i="14"/>
  <c r="F70" i="14"/>
  <c r="F68" i="14"/>
  <c r="F66" i="14"/>
  <c r="F64" i="14"/>
  <c r="F62" i="14"/>
  <c r="F60" i="14"/>
  <c r="F58" i="14"/>
  <c r="F56" i="14"/>
  <c r="F54" i="14"/>
  <c r="F52" i="14"/>
  <c r="F50" i="14"/>
  <c r="F48" i="14"/>
  <c r="F46" i="14"/>
  <c r="F44" i="14"/>
  <c r="F42" i="14"/>
  <c r="F40" i="14"/>
  <c r="F38" i="14"/>
  <c r="F36" i="14"/>
  <c r="F34" i="14"/>
  <c r="F32" i="14"/>
  <c r="F107" i="14"/>
  <c r="F90" i="14"/>
  <c r="F97" i="14"/>
  <c r="F85" i="14"/>
  <c r="F53" i="14"/>
  <c r="F113" i="14"/>
  <c r="F101" i="14"/>
  <c r="F91" i="14"/>
  <c r="F63" i="14"/>
  <c r="F115" i="14"/>
  <c r="F102" i="14"/>
  <c r="F94" i="14"/>
  <c r="F75" i="14"/>
  <c r="F61" i="14"/>
  <c r="F45" i="14"/>
  <c r="F27" i="14"/>
  <c r="F47" i="14"/>
  <c r="F106" i="14"/>
  <c r="F96" i="14"/>
  <c r="F81" i="14"/>
  <c r="F51" i="14"/>
  <c r="F24" i="14"/>
  <c r="F67" i="14"/>
  <c r="F37" i="14"/>
  <c r="F112" i="14"/>
  <c r="F69" i="14"/>
  <c r="F79" i="14"/>
  <c r="F26" i="14"/>
  <c r="F114" i="14"/>
  <c r="F55" i="14"/>
  <c r="F31" i="14"/>
  <c r="F100" i="14"/>
  <c r="F109" i="14"/>
  <c r="F103" i="14"/>
  <c r="F83" i="14"/>
  <c r="Q31" i="14"/>
  <c r="F77" i="14"/>
  <c r="F71" i="14"/>
  <c r="F43" i="14"/>
  <c r="F116" i="14"/>
  <c r="F28" i="14"/>
  <c r="F25" i="14"/>
  <c r="F111" i="14"/>
  <c r="F39" i="14"/>
  <c r="F33" i="14"/>
  <c r="F95" i="14"/>
  <c r="F99" i="14"/>
  <c r="F89" i="14"/>
  <c r="F92" i="14"/>
  <c r="F73" i="14"/>
  <c r="F57" i="14"/>
  <c r="F30" i="14"/>
  <c r="F35" i="14"/>
  <c r="F98" i="14"/>
  <c r="F110" i="14"/>
  <c r="F49" i="14"/>
  <c r="F87" i="14"/>
  <c r="F22" i="14"/>
  <c r="F59" i="14"/>
  <c r="F29" i="14"/>
  <c r="F41" i="14"/>
  <c r="F23" i="14"/>
  <c r="F65" i="14"/>
  <c r="F104" i="14"/>
  <c r="G29" i="13"/>
  <c r="G115" i="13"/>
  <c r="G113" i="13"/>
  <c r="G111" i="13"/>
  <c r="G109" i="13"/>
  <c r="G107" i="13"/>
  <c r="G105" i="13"/>
  <c r="G103" i="13"/>
  <c r="G101" i="13"/>
  <c r="G99" i="13"/>
  <c r="G97" i="13"/>
  <c r="G95" i="13"/>
  <c r="G93" i="13"/>
  <c r="G91" i="13"/>
  <c r="G89" i="13"/>
  <c r="G87" i="13"/>
  <c r="G85" i="13"/>
  <c r="G83" i="13"/>
  <c r="G81" i="13"/>
  <c r="G79" i="13"/>
  <c r="G77" i="13"/>
  <c r="G75" i="13"/>
  <c r="G73" i="13"/>
  <c r="G71" i="13"/>
  <c r="G69" i="13"/>
  <c r="G67" i="13"/>
  <c r="G65" i="13"/>
  <c r="G63" i="13"/>
  <c r="G61" i="13"/>
  <c r="G59" i="13"/>
  <c r="G57" i="13"/>
  <c r="G55" i="13"/>
  <c r="G53" i="13"/>
  <c r="G51" i="13"/>
  <c r="G49" i="13"/>
  <c r="G47" i="13"/>
  <c r="G45" i="13"/>
  <c r="G43" i="13"/>
  <c r="G41" i="13"/>
  <c r="G39" i="13"/>
  <c r="G37" i="13"/>
  <c r="G35" i="13"/>
  <c r="G33" i="13"/>
  <c r="G25" i="13"/>
  <c r="G110" i="13"/>
  <c r="G78" i="13"/>
  <c r="G46" i="13"/>
  <c r="G112" i="13"/>
  <c r="G80" i="13"/>
  <c r="G48" i="13"/>
  <c r="G88" i="13"/>
  <c r="G56" i="13"/>
  <c r="G90" i="13"/>
  <c r="G58" i="13"/>
  <c r="G26" i="13"/>
  <c r="G100" i="13"/>
  <c r="G92" i="13"/>
  <c r="G72" i="13"/>
  <c r="G62" i="13"/>
  <c r="G52" i="13"/>
  <c r="G24" i="13"/>
  <c r="G82" i="13"/>
  <c r="G32" i="13"/>
  <c r="G27" i="13"/>
  <c r="G114" i="13"/>
  <c r="G64" i="13"/>
  <c r="G34" i="13"/>
  <c r="G23" i="13"/>
  <c r="G36" i="13"/>
  <c r="G22" i="13"/>
  <c r="G30" i="13"/>
  <c r="G44" i="13"/>
  <c r="G94" i="13"/>
  <c r="G68" i="13"/>
  <c r="G50" i="13"/>
  <c r="G84" i="13"/>
  <c r="G116" i="13"/>
  <c r="G70" i="13"/>
  <c r="G38" i="13"/>
  <c r="G104" i="13"/>
  <c r="G108" i="13"/>
  <c r="G102" i="13"/>
  <c r="G76" i="13"/>
  <c r="G96" i="13"/>
  <c r="G40" i="13"/>
  <c r="G74" i="13"/>
  <c r="G28" i="13"/>
  <c r="G98" i="13"/>
  <c r="G54" i="13"/>
  <c r="G66" i="13"/>
  <c r="G86" i="13"/>
  <c r="G60" i="13"/>
  <c r="G31" i="13"/>
  <c r="G106" i="13"/>
  <c r="G42" i="13"/>
  <c r="E11" i="12"/>
  <c r="N31" i="19"/>
  <c r="E11" i="14"/>
  <c r="N28" i="16"/>
  <c r="D16" i="16" s="1"/>
  <c r="O28" i="14"/>
  <c r="C16" i="14" s="1"/>
  <c r="E15" i="18"/>
  <c r="M31" i="18"/>
  <c r="P28" i="18"/>
  <c r="H22" i="13"/>
  <c r="H31" i="13"/>
  <c r="H30" i="13"/>
  <c r="H29" i="13"/>
  <c r="H112" i="13"/>
  <c r="H95" i="13"/>
  <c r="H80" i="13"/>
  <c r="H63" i="13"/>
  <c r="H48" i="13"/>
  <c r="O31" i="13"/>
  <c r="H114" i="13"/>
  <c r="H97" i="13"/>
  <c r="H82" i="13"/>
  <c r="H65" i="13"/>
  <c r="H50" i="13"/>
  <c r="H33" i="13"/>
  <c r="H24" i="13"/>
  <c r="H105" i="13"/>
  <c r="H90" i="13"/>
  <c r="H73" i="13"/>
  <c r="H58" i="13"/>
  <c r="H41" i="13"/>
  <c r="H26" i="13"/>
  <c r="H107" i="13"/>
  <c r="H92" i="13"/>
  <c r="H75" i="13"/>
  <c r="H60" i="13"/>
  <c r="H43" i="13"/>
  <c r="H57" i="13"/>
  <c r="H47" i="13"/>
  <c r="H37" i="13"/>
  <c r="H32" i="13"/>
  <c r="H27" i="13"/>
  <c r="H102" i="13"/>
  <c r="H87" i="13"/>
  <c r="H67" i="13"/>
  <c r="H99" i="13"/>
  <c r="H23" i="13"/>
  <c r="H106" i="13"/>
  <c r="H76" i="13"/>
  <c r="H103" i="13"/>
  <c r="H83" i="13"/>
  <c r="H77" i="13"/>
  <c r="H91" i="13"/>
  <c r="H59" i="13"/>
  <c r="H56" i="13"/>
  <c r="H44" i="13"/>
  <c r="H111" i="13"/>
  <c r="H100" i="13"/>
  <c r="H94" i="13"/>
  <c r="H68" i="13"/>
  <c r="H62" i="13"/>
  <c r="H108" i="13"/>
  <c r="H88" i="13"/>
  <c r="H85" i="13"/>
  <c r="H53" i="13"/>
  <c r="H116" i="13"/>
  <c r="H79" i="13"/>
  <c r="H61" i="13"/>
  <c r="H96" i="13"/>
  <c r="H55" i="13"/>
  <c r="H40" i="13"/>
  <c r="H104" i="13"/>
  <c r="H81" i="13"/>
  <c r="H49" i="13"/>
  <c r="H70" i="13"/>
  <c r="H38" i="13"/>
  <c r="H35" i="13"/>
  <c r="H113" i="13"/>
  <c r="H46" i="13"/>
  <c r="H110" i="13"/>
  <c r="H93" i="13"/>
  <c r="H84" i="13"/>
  <c r="H64" i="13"/>
  <c r="H52" i="13"/>
  <c r="H36" i="13"/>
  <c r="H28" i="13"/>
  <c r="H78" i="13"/>
  <c r="H98" i="13"/>
  <c r="H39" i="13"/>
  <c r="H115" i="13"/>
  <c r="H72" i="13"/>
  <c r="H45" i="13"/>
  <c r="H74" i="13"/>
  <c r="H86" i="13"/>
  <c r="H69" i="13"/>
  <c r="H51" i="13"/>
  <c r="H89" i="13"/>
  <c r="H34" i="13"/>
  <c r="H42" i="13"/>
  <c r="H101" i="13"/>
  <c r="H71" i="13"/>
  <c r="H109" i="13"/>
  <c r="H54" i="13"/>
  <c r="H25" i="13"/>
  <c r="H66" i="13"/>
  <c r="E11" i="15"/>
  <c r="Q28" i="18"/>
  <c r="O28" i="16"/>
  <c r="C16" i="16" s="1"/>
  <c r="M31" i="19"/>
  <c r="Q28" i="16"/>
  <c r="N31" i="18"/>
  <c r="D15" i="18"/>
  <c r="M28" i="18"/>
  <c r="E16" i="18" s="1"/>
  <c r="E15" i="17"/>
  <c r="M31" i="17"/>
  <c r="H114" i="20"/>
  <c r="H112" i="20"/>
  <c r="H110" i="20"/>
  <c r="H108" i="20"/>
  <c r="M31" i="15"/>
  <c r="M28" i="14"/>
  <c r="E16" i="14" s="1"/>
  <c r="N31" i="16"/>
  <c r="D15" i="16"/>
  <c r="N31" i="15"/>
  <c r="F96" i="16"/>
  <c r="F91" i="16"/>
  <c r="F27" i="16"/>
  <c r="F25" i="16"/>
  <c r="F23" i="16"/>
  <c r="F110" i="16"/>
  <c r="F105" i="16"/>
  <c r="F78" i="16"/>
  <c r="F63" i="16"/>
  <c r="F46" i="16"/>
  <c r="F22" i="16"/>
  <c r="F102" i="16"/>
  <c r="F94" i="16"/>
  <c r="F75" i="16"/>
  <c r="F58" i="16"/>
  <c r="F43" i="16"/>
  <c r="F115" i="16"/>
  <c r="F107" i="16"/>
  <c r="F86" i="16"/>
  <c r="F77" i="16"/>
  <c r="F60" i="16"/>
  <c r="F45" i="16"/>
  <c r="F93" i="16"/>
  <c r="F90" i="16"/>
  <c r="F79" i="16"/>
  <c r="F70" i="16"/>
  <c r="F53" i="16"/>
  <c r="F48" i="16"/>
  <c r="F116" i="16"/>
  <c r="F113" i="16"/>
  <c r="F72" i="16"/>
  <c r="F62" i="16"/>
  <c r="F64" i="16"/>
  <c r="F59" i="16"/>
  <c r="F47" i="16"/>
  <c r="F38" i="16"/>
  <c r="F31" i="16"/>
  <c r="F103" i="16"/>
  <c r="F97" i="16"/>
  <c r="F88" i="16"/>
  <c r="F76" i="16"/>
  <c r="F57" i="16"/>
  <c r="F52" i="16"/>
  <c r="F41" i="16"/>
  <c r="F106" i="16"/>
  <c r="F100" i="16"/>
  <c r="F49" i="16"/>
  <c r="F33" i="16"/>
  <c r="F99" i="16"/>
  <c r="F35" i="16"/>
  <c r="F51" i="16"/>
  <c r="F30" i="16"/>
  <c r="F28" i="16"/>
  <c r="F114" i="16"/>
  <c r="F95" i="16"/>
  <c r="F66" i="16"/>
  <c r="F44" i="16"/>
  <c r="F32" i="16"/>
  <c r="F24" i="16"/>
  <c r="F87" i="16"/>
  <c r="Q31" i="16"/>
  <c r="F26" i="16"/>
  <c r="F74" i="16"/>
  <c r="F67" i="16"/>
  <c r="F83" i="16"/>
  <c r="F40" i="16"/>
  <c r="F111" i="16"/>
  <c r="F50" i="16"/>
  <c r="F55" i="16"/>
  <c r="F37" i="16"/>
  <c r="F34" i="16"/>
  <c r="F98" i="16"/>
  <c r="F109" i="16"/>
  <c r="F89" i="16"/>
  <c r="F80" i="16"/>
  <c r="F73" i="16"/>
  <c r="F69" i="16"/>
  <c r="F65" i="16"/>
  <c r="F61" i="16"/>
  <c r="F54" i="16"/>
  <c r="F85" i="16"/>
  <c r="F82" i="16"/>
  <c r="F39" i="16"/>
  <c r="F36" i="16"/>
  <c r="F108" i="16"/>
  <c r="F42" i="16"/>
  <c r="F112" i="16"/>
  <c r="F56" i="16"/>
  <c r="F92" i="16"/>
  <c r="F71" i="16"/>
  <c r="F101" i="16"/>
  <c r="F68" i="16"/>
  <c r="F81" i="16"/>
  <c r="F104" i="16"/>
  <c r="F29" i="16"/>
  <c r="F84" i="16"/>
  <c r="G46" i="20"/>
  <c r="P28" i="16"/>
  <c r="Q28" i="14"/>
  <c r="M31" i="12"/>
  <c r="E15" i="12"/>
  <c r="N31" i="12"/>
  <c r="D15" i="12"/>
  <c r="F27" i="18"/>
  <c r="F25" i="18"/>
  <c r="F23" i="18"/>
  <c r="Q31" i="18"/>
  <c r="F22" i="18"/>
  <c r="F28" i="18"/>
  <c r="F26" i="18"/>
  <c r="F24" i="18"/>
  <c r="F48" i="18"/>
  <c r="F32" i="18"/>
  <c r="F114" i="18"/>
  <c r="F106" i="18"/>
  <c r="F98" i="18"/>
  <c r="F90" i="18"/>
  <c r="F82" i="18"/>
  <c r="F74" i="18"/>
  <c r="F66" i="18"/>
  <c r="F58" i="18"/>
  <c r="F41" i="18"/>
  <c r="F116" i="18"/>
  <c r="F108" i="18"/>
  <c r="F100" i="18"/>
  <c r="F92" i="18"/>
  <c r="F84" i="18"/>
  <c r="F76" i="18"/>
  <c r="F68" i="18"/>
  <c r="F60" i="18"/>
  <c r="F52" i="18"/>
  <c r="F45" i="18"/>
  <c r="F51" i="18"/>
  <c r="F38" i="18"/>
  <c r="F33" i="18"/>
  <c r="F113" i="18"/>
  <c r="F43" i="18"/>
  <c r="F107" i="18"/>
  <c r="F101" i="18"/>
  <c r="F86" i="18"/>
  <c r="F80" i="18"/>
  <c r="F71" i="18"/>
  <c r="F110" i="18"/>
  <c r="F104" i="18"/>
  <c r="F95" i="18"/>
  <c r="F89" i="18"/>
  <c r="F109" i="18"/>
  <c r="F105" i="18"/>
  <c r="F91" i="18"/>
  <c r="F77" i="18"/>
  <c r="F49" i="18"/>
  <c r="F46" i="18"/>
  <c r="F94" i="18"/>
  <c r="F64" i="18"/>
  <c r="F61" i="18"/>
  <c r="F34" i="18"/>
  <c r="F83" i="18"/>
  <c r="F57" i="18"/>
  <c r="F54" i="18"/>
  <c r="F50" i="18"/>
  <c r="F97" i="18"/>
  <c r="F40" i="18"/>
  <c r="F37" i="18"/>
  <c r="F112" i="18"/>
  <c r="F81" i="18"/>
  <c r="F96" i="18"/>
  <c r="F36" i="18"/>
  <c r="F53" i="18"/>
  <c r="F79" i="18"/>
  <c r="F56" i="18"/>
  <c r="F87" i="18"/>
  <c r="F75" i="18"/>
  <c r="F42" i="18"/>
  <c r="F31" i="18"/>
  <c r="F103" i="18"/>
  <c r="F78" i="18"/>
  <c r="F63" i="18"/>
  <c r="F59" i="18"/>
  <c r="F70" i="18"/>
  <c r="F67" i="18"/>
  <c r="F55" i="18"/>
  <c r="F30" i="18"/>
  <c r="F72" i="18"/>
  <c r="F85" i="18"/>
  <c r="F93" i="18"/>
  <c r="F111" i="18"/>
  <c r="F73" i="18"/>
  <c r="F65" i="18"/>
  <c r="F102" i="18"/>
  <c r="F88" i="18"/>
  <c r="F62" i="18"/>
  <c r="F29" i="18"/>
  <c r="F115" i="18"/>
  <c r="F47" i="18"/>
  <c r="F44" i="18"/>
  <c r="F39" i="18"/>
  <c r="F35" i="18"/>
  <c r="F99" i="18"/>
  <c r="F69" i="18"/>
  <c r="Q28" i="19"/>
  <c r="M28" i="19"/>
  <c r="E16" i="19" s="1"/>
  <c r="D15" i="17"/>
  <c r="N31" i="17"/>
  <c r="M31" i="16"/>
  <c r="E15" i="16"/>
  <c r="F116" i="15"/>
  <c r="F114" i="15"/>
  <c r="F112" i="15"/>
  <c r="F110" i="15"/>
  <c r="F108" i="15"/>
  <c r="F106" i="15"/>
  <c r="F104" i="15"/>
  <c r="F102" i="15"/>
  <c r="F100" i="15"/>
  <c r="F98" i="15"/>
  <c r="F96" i="15"/>
  <c r="F94" i="15"/>
  <c r="F92" i="15"/>
  <c r="F90" i="15"/>
  <c r="F88" i="15"/>
  <c r="F86" i="15"/>
  <c r="F84" i="15"/>
  <c r="F82" i="15"/>
  <c r="F80" i="15"/>
  <c r="F78" i="15"/>
  <c r="F76" i="15"/>
  <c r="F74" i="15"/>
  <c r="F72" i="15"/>
  <c r="F70" i="15"/>
  <c r="F68" i="15"/>
  <c r="F66" i="15"/>
  <c r="F64" i="15"/>
  <c r="F62" i="15"/>
  <c r="F60" i="15"/>
  <c r="F58" i="15"/>
  <c r="F56" i="15"/>
  <c r="F54" i="15"/>
  <c r="F52" i="15"/>
  <c r="F50" i="15"/>
  <c r="F48" i="15"/>
  <c r="F46" i="15"/>
  <c r="F44" i="15"/>
  <c r="F42" i="15"/>
  <c r="F40" i="15"/>
  <c r="F38" i="15"/>
  <c r="F36" i="15"/>
  <c r="F34" i="15"/>
  <c r="F32" i="15"/>
  <c r="F95" i="15"/>
  <c r="F63" i="15"/>
  <c r="F28" i="15"/>
  <c r="F107" i="15"/>
  <c r="F75" i="15"/>
  <c r="F43" i="15"/>
  <c r="F25" i="15"/>
  <c r="F109" i="15"/>
  <c r="F77" i="15"/>
  <c r="F45" i="15"/>
  <c r="F27" i="15"/>
  <c r="F85" i="15"/>
  <c r="F30" i="15"/>
  <c r="F101" i="15"/>
  <c r="F33" i="15"/>
  <c r="F31" i="15"/>
  <c r="F111" i="15"/>
  <c r="F61" i="15"/>
  <c r="F51" i="15"/>
  <c r="F113" i="15"/>
  <c r="F97" i="15"/>
  <c r="F35" i="15"/>
  <c r="F23" i="15"/>
  <c r="F81" i="15"/>
  <c r="F71" i="15"/>
  <c r="F67" i="15"/>
  <c r="F37" i="15"/>
  <c r="F91" i="15"/>
  <c r="F22" i="15"/>
  <c r="F39" i="15"/>
  <c r="F115" i="15"/>
  <c r="F93" i="15"/>
  <c r="F59" i="15"/>
  <c r="Q31" i="15"/>
  <c r="F89" i="15"/>
  <c r="F41" i="15"/>
  <c r="F65" i="15"/>
  <c r="F55" i="15"/>
  <c r="F47" i="15"/>
  <c r="F103" i="15"/>
  <c r="F24" i="15"/>
  <c r="F83" i="15"/>
  <c r="F105" i="15"/>
  <c r="F99" i="15"/>
  <c r="F87" i="15"/>
  <c r="F73" i="15"/>
  <c r="F29" i="15"/>
  <c r="F69" i="15"/>
  <c r="F57" i="15"/>
  <c r="F49" i="15"/>
  <c r="F26" i="15"/>
  <c r="F53" i="15"/>
  <c r="F79" i="15"/>
  <c r="P28" i="11"/>
  <c r="F55" i="11"/>
  <c r="F53" i="11"/>
  <c r="F75" i="11"/>
  <c r="F77" i="11"/>
  <c r="F107" i="11"/>
  <c r="F79" i="11"/>
  <c r="F105" i="11"/>
  <c r="F24" i="11"/>
  <c r="F38" i="11"/>
  <c r="F28" i="11"/>
  <c r="F34" i="11"/>
  <c r="F36" i="11"/>
  <c r="F50" i="11"/>
  <c r="F57" i="11"/>
  <c r="F69" i="11"/>
  <c r="F74" i="11"/>
  <c r="F60" i="11"/>
  <c r="F67" i="11"/>
  <c r="F62" i="11"/>
  <c r="F64" i="11"/>
  <c r="F71" i="11"/>
  <c r="F73" i="11"/>
  <c r="F76" i="11"/>
  <c r="F78" i="11"/>
  <c r="F80" i="11"/>
  <c r="F111" i="11"/>
  <c r="F92" i="11"/>
  <c r="F109" i="11"/>
  <c r="F82" i="11"/>
  <c r="F113" i="11"/>
  <c r="F51" i="11"/>
  <c r="F115" i="11"/>
  <c r="F94" i="11"/>
  <c r="F40" i="11"/>
  <c r="F89" i="11"/>
  <c r="F99" i="11"/>
  <c r="F100" i="11"/>
  <c r="F42" i="11"/>
  <c r="F98" i="11"/>
  <c r="F101" i="11"/>
  <c r="F102" i="11"/>
  <c r="F81" i="11"/>
  <c r="F96" i="11"/>
  <c r="F35" i="11"/>
  <c r="F37" i="11"/>
  <c r="F44" i="11"/>
  <c r="F39" i="11"/>
  <c r="F46" i="11"/>
  <c r="F49" i="11"/>
  <c r="F103" i="11"/>
  <c r="F48" i="11"/>
  <c r="F104" i="11"/>
  <c r="M28" i="11"/>
  <c r="E16" i="11" s="1"/>
  <c r="F108" i="11"/>
  <c r="F41" i="11"/>
  <c r="F26" i="11"/>
  <c r="F66" i="11"/>
  <c r="F106" i="11"/>
  <c r="F43" i="11"/>
  <c r="F83" i="11"/>
  <c r="F25" i="11"/>
  <c r="F68" i="11"/>
  <c r="F45" i="11"/>
  <c r="F85" i="11"/>
  <c r="F27" i="11"/>
  <c r="F70" i="11"/>
  <c r="F110" i="11"/>
  <c r="F47" i="11"/>
  <c r="F87" i="11"/>
  <c r="F32" i="11"/>
  <c r="F72" i="11"/>
  <c r="F112" i="11"/>
  <c r="F52" i="11"/>
  <c r="F91" i="11"/>
  <c r="F84" i="11"/>
  <c r="F93" i="11"/>
  <c r="F54" i="11"/>
  <c r="F29" i="11"/>
  <c r="F63" i="11"/>
  <c r="F95" i="11"/>
  <c r="Q31" i="11"/>
  <c r="F56" i="11"/>
  <c r="F88" i="11"/>
  <c r="F31" i="11"/>
  <c r="F59" i="11"/>
  <c r="F30" i="11"/>
  <c r="F116" i="11"/>
  <c r="F61" i="11"/>
  <c r="F86" i="11"/>
  <c r="F33" i="11"/>
  <c r="F65" i="11"/>
  <c r="F97" i="11"/>
  <c r="F23" i="11"/>
  <c r="F58" i="11"/>
  <c r="F103" i="9"/>
  <c r="M28" i="9"/>
  <c r="E16" i="9" s="1"/>
  <c r="E15" i="9"/>
  <c r="H113" i="9" s="1"/>
  <c r="F26" i="9"/>
  <c r="N28" i="9"/>
  <c r="D16" i="9" s="1"/>
  <c r="D15" i="9"/>
  <c r="G62" i="9" s="1"/>
  <c r="E11" i="9"/>
  <c r="F30" i="9"/>
  <c r="F114" i="9"/>
  <c r="F71" i="9"/>
  <c r="F86" i="9"/>
  <c r="F42" i="9"/>
  <c r="F59" i="9"/>
  <c r="F100" i="9"/>
  <c r="F57" i="9"/>
  <c r="F63" i="9"/>
  <c r="F78" i="9"/>
  <c r="F74" i="9"/>
  <c r="F105" i="9"/>
  <c r="F95" i="9"/>
  <c r="O28" i="9"/>
  <c r="C16" i="9" s="1"/>
  <c r="F85" i="9"/>
  <c r="F90" i="9"/>
  <c r="F24" i="9"/>
  <c r="Q28" i="10"/>
  <c r="Q31" i="10"/>
  <c r="N28" i="10"/>
  <c r="D16" i="10" s="1"/>
  <c r="F60" i="10"/>
  <c r="F87" i="10"/>
  <c r="F92" i="10"/>
  <c r="F62" i="10"/>
  <c r="F73" i="10"/>
  <c r="F52" i="10"/>
  <c r="F111" i="10"/>
  <c r="F94" i="10"/>
  <c r="F61" i="10"/>
  <c r="F104" i="10"/>
  <c r="F41" i="10"/>
  <c r="F66" i="10"/>
  <c r="F89" i="10"/>
  <c r="F26" i="10"/>
  <c r="F47" i="10"/>
  <c r="D15" i="10"/>
  <c r="G64" i="10" s="1"/>
  <c r="F80" i="10"/>
  <c r="F48" i="10"/>
  <c r="F54" i="10"/>
  <c r="F79" i="10"/>
  <c r="F35" i="10"/>
  <c r="F107" i="10"/>
  <c r="F45" i="10"/>
  <c r="F81" i="10"/>
  <c r="F95" i="10"/>
  <c r="F100" i="10"/>
  <c r="F30" i="10"/>
  <c r="F43" i="10"/>
  <c r="F24" i="10"/>
  <c r="F75" i="10"/>
  <c r="F49" i="10"/>
  <c r="F40" i="10"/>
  <c r="F68" i="10"/>
  <c r="F50" i="10"/>
  <c r="F86" i="10"/>
  <c r="F31" i="10"/>
  <c r="F55" i="10"/>
  <c r="F115" i="10"/>
  <c r="F32" i="10"/>
  <c r="F77" i="10"/>
  <c r="F57" i="10"/>
  <c r="F67" i="10"/>
  <c r="F78" i="10"/>
  <c r="F28" i="10"/>
  <c r="F64" i="10"/>
  <c r="O28" i="10"/>
  <c r="C16" i="10" s="1"/>
  <c r="F82" i="10"/>
  <c r="F22" i="10"/>
  <c r="F72" i="10"/>
  <c r="F105" i="10"/>
  <c r="F39" i="10"/>
  <c r="F91" i="10"/>
  <c r="E11" i="10"/>
  <c r="F109" i="10"/>
  <c r="F33" i="10"/>
  <c r="F29" i="10"/>
  <c r="F110" i="10"/>
  <c r="F44" i="10"/>
  <c r="F96" i="10"/>
  <c r="F84" i="10"/>
  <c r="F38" i="10"/>
  <c r="F53" i="10"/>
  <c r="F46" i="10"/>
  <c r="F71" i="10"/>
  <c r="F37" i="10"/>
  <c r="F114" i="10"/>
  <c r="F65" i="10"/>
  <c r="F58" i="10"/>
  <c r="F51" i="10"/>
  <c r="F76" i="10"/>
  <c r="F42" i="10"/>
  <c r="F99" i="10"/>
  <c r="F70" i="10"/>
  <c r="F85" i="10"/>
  <c r="F56" i="10"/>
  <c r="F103" i="10"/>
  <c r="F69" i="10"/>
  <c r="F23" i="10"/>
  <c r="F97" i="10"/>
  <c r="F90" i="10"/>
  <c r="F83" i="10"/>
  <c r="F108" i="10"/>
  <c r="F74" i="10"/>
  <c r="P28" i="10"/>
  <c r="F25" i="10"/>
  <c r="F102" i="10"/>
  <c r="F36" i="10"/>
  <c r="F88" i="10"/>
  <c r="F113" i="10"/>
  <c r="F101" i="10"/>
  <c r="F27" i="10"/>
  <c r="F112" i="10"/>
  <c r="F63" i="10"/>
  <c r="F34" i="10"/>
  <c r="F116" i="10"/>
  <c r="O28" i="7"/>
  <c r="C16" i="7" s="1"/>
  <c r="Q28" i="7"/>
  <c r="N28" i="7"/>
  <c r="D16" i="7" s="1"/>
  <c r="E11" i="7"/>
  <c r="P28" i="7"/>
  <c r="M28" i="8"/>
  <c r="E16" i="8" s="1"/>
  <c r="N28" i="8"/>
  <c r="D16" i="8" s="1"/>
  <c r="O28" i="8"/>
  <c r="C16" i="8" s="1"/>
  <c r="Q28" i="8"/>
  <c r="Q31" i="6"/>
  <c r="M28" i="6"/>
  <c r="E16" i="6" s="1"/>
  <c r="F92" i="6"/>
  <c r="F60" i="6"/>
  <c r="F38" i="6"/>
  <c r="F47" i="6"/>
  <c r="F49" i="6"/>
  <c r="F45" i="6"/>
  <c r="F79" i="6"/>
  <c r="F75" i="6"/>
  <c r="F77" i="6"/>
  <c r="F81" i="6"/>
  <c r="F106" i="6"/>
  <c r="F82" i="6"/>
  <c r="F25" i="6"/>
  <c r="F107" i="6"/>
  <c r="F109" i="6"/>
  <c r="F50" i="6"/>
  <c r="F111" i="6"/>
  <c r="F113" i="6"/>
  <c r="F22" i="6"/>
  <c r="F54" i="6"/>
  <c r="Q28" i="6"/>
  <c r="N28" i="6"/>
  <c r="D16" i="6" s="1"/>
  <c r="F86" i="6"/>
  <c r="D15" i="6"/>
  <c r="G101" i="6" s="1"/>
  <c r="F31" i="6"/>
  <c r="F43" i="6"/>
  <c r="F114" i="6"/>
  <c r="F51" i="6"/>
  <c r="F115" i="6"/>
  <c r="F42" i="6"/>
  <c r="F29" i="6"/>
  <c r="F85" i="6"/>
  <c r="F88" i="6"/>
  <c r="F87" i="6"/>
  <c r="P28" i="6"/>
  <c r="F46" i="6"/>
  <c r="F30" i="6"/>
  <c r="E11" i="6"/>
  <c r="F76" i="6"/>
  <c r="F110" i="6"/>
  <c r="F61" i="6"/>
  <c r="F93" i="6"/>
  <c r="F80" i="6"/>
  <c r="F63" i="6"/>
  <c r="F52" i="6"/>
  <c r="F33" i="6"/>
  <c r="F97" i="6"/>
  <c r="F27" i="6"/>
  <c r="F56" i="6"/>
  <c r="F100" i="6"/>
  <c r="F35" i="6"/>
  <c r="F67" i="6"/>
  <c r="F99" i="6"/>
  <c r="F84" i="6"/>
  <c r="F64" i="6"/>
  <c r="F23" i="6"/>
  <c r="F37" i="6"/>
  <c r="F69" i="6"/>
  <c r="F101" i="6"/>
  <c r="F70" i="6"/>
  <c r="F83" i="6"/>
  <c r="F53" i="6"/>
  <c r="F104" i="6"/>
  <c r="F57" i="6"/>
  <c r="F116" i="6"/>
  <c r="O28" i="6"/>
  <c r="C16" i="6" s="1"/>
  <c r="F102" i="6"/>
  <c r="F26" i="6"/>
  <c r="F72" i="6"/>
  <c r="F24" i="6"/>
  <c r="F48" i="6"/>
  <c r="F28" i="6"/>
  <c r="F112" i="6"/>
  <c r="F89" i="6"/>
  <c r="F78" i="6"/>
  <c r="F59" i="6"/>
  <c r="F32" i="6"/>
  <c r="F95" i="6"/>
  <c r="F66" i="6"/>
  <c r="F68" i="6"/>
  <c r="F65" i="6"/>
  <c r="F74" i="6"/>
  <c r="F96" i="6"/>
  <c r="F62" i="6"/>
  <c r="F39" i="6"/>
  <c r="F71" i="6"/>
  <c r="F103" i="6"/>
  <c r="F36" i="6"/>
  <c r="F94" i="6"/>
  <c r="F98" i="6"/>
  <c r="F41" i="6"/>
  <c r="F73" i="6"/>
  <c r="F105" i="6"/>
  <c r="F34" i="6"/>
  <c r="F55" i="6"/>
  <c r="F58" i="6"/>
  <c r="F44" i="6"/>
  <c r="F90" i="6"/>
  <c r="F91" i="6"/>
  <c r="F108" i="6"/>
  <c r="G31" i="11"/>
  <c r="G29" i="11"/>
  <c r="G116" i="11"/>
  <c r="G114" i="11"/>
  <c r="G112" i="11"/>
  <c r="G110" i="11"/>
  <c r="G108" i="11"/>
  <c r="G106" i="11"/>
  <c r="G104" i="11"/>
  <c r="G102" i="11"/>
  <c r="G100" i="11"/>
  <c r="G98" i="11"/>
  <c r="G96" i="11"/>
  <c r="G94" i="11"/>
  <c r="G92" i="11"/>
  <c r="G90" i="11"/>
  <c r="G88" i="11"/>
  <c r="G86" i="11"/>
  <c r="G84" i="11"/>
  <c r="G82" i="11"/>
  <c r="G80" i="11"/>
  <c r="G78" i="11"/>
  <c r="G76" i="11"/>
  <c r="G74" i="11"/>
  <c r="G72" i="11"/>
  <c r="G70" i="11"/>
  <c r="G68" i="11"/>
  <c r="G66" i="11"/>
  <c r="G64" i="11"/>
  <c r="G62" i="11"/>
  <c r="G60" i="11"/>
  <c r="G58" i="11"/>
  <c r="G56" i="11"/>
  <c r="G54" i="11"/>
  <c r="G52" i="11"/>
  <c r="G50" i="11"/>
  <c r="G48" i="11"/>
  <c r="G46" i="11"/>
  <c r="G44" i="11"/>
  <c r="G42" i="11"/>
  <c r="G40" i="11"/>
  <c r="G38" i="11"/>
  <c r="G36" i="11"/>
  <c r="G34" i="11"/>
  <c r="G32" i="11"/>
  <c r="G27" i="11"/>
  <c r="G25" i="11"/>
  <c r="G23" i="11"/>
  <c r="G22" i="11"/>
  <c r="G30" i="11"/>
  <c r="G26" i="11"/>
  <c r="G115" i="11"/>
  <c r="G113" i="11"/>
  <c r="G111" i="11"/>
  <c r="G109" i="11"/>
  <c r="G107" i="11"/>
  <c r="G105" i="11"/>
  <c r="G103" i="11"/>
  <c r="G101" i="11"/>
  <c r="G99" i="11"/>
  <c r="G97" i="11"/>
  <c r="G95" i="11"/>
  <c r="G93" i="11"/>
  <c r="G91" i="11"/>
  <c r="G89" i="11"/>
  <c r="G87" i="11"/>
  <c r="G85" i="11"/>
  <c r="G83" i="11"/>
  <c r="G81" i="11"/>
  <c r="G79" i="11"/>
  <c r="G77" i="11"/>
  <c r="G75" i="11"/>
  <c r="G73" i="11"/>
  <c r="G71" i="11"/>
  <c r="G69" i="11"/>
  <c r="G67" i="11"/>
  <c r="G65" i="11"/>
  <c r="G63" i="11"/>
  <c r="G61" i="11"/>
  <c r="G59" i="11"/>
  <c r="G57" i="11"/>
  <c r="G55" i="11"/>
  <c r="G53" i="11"/>
  <c r="G51" i="11"/>
  <c r="G49" i="11"/>
  <c r="G47" i="11"/>
  <c r="G45" i="11"/>
  <c r="G43" i="11"/>
  <c r="G41" i="11"/>
  <c r="G39" i="11"/>
  <c r="G37" i="11"/>
  <c r="G35" i="11"/>
  <c r="G33" i="11"/>
  <c r="G28" i="11"/>
  <c r="G24" i="11"/>
  <c r="H116" i="11"/>
  <c r="H114" i="11"/>
  <c r="H112" i="11"/>
  <c r="H110" i="11"/>
  <c r="H108" i="11"/>
  <c r="H106" i="11"/>
  <c r="H104" i="11"/>
  <c r="H102" i="11"/>
  <c r="H100" i="11"/>
  <c r="H98" i="11"/>
  <c r="H96" i="11"/>
  <c r="H94" i="11"/>
  <c r="H92" i="11"/>
  <c r="H90" i="11"/>
  <c r="H88" i="11"/>
  <c r="H86" i="11"/>
  <c r="H84" i="11"/>
  <c r="H82" i="11"/>
  <c r="H80" i="11"/>
  <c r="H78" i="11"/>
  <c r="H76" i="11"/>
  <c r="H74" i="11"/>
  <c r="H72" i="11"/>
  <c r="H70" i="11"/>
  <c r="H68" i="11"/>
  <c r="H66" i="11"/>
  <c r="H64" i="11"/>
  <c r="H62" i="11"/>
  <c r="H60" i="11"/>
  <c r="H58" i="11"/>
  <c r="H56" i="11"/>
  <c r="H54" i="11"/>
  <c r="H52" i="11"/>
  <c r="H50" i="11"/>
  <c r="H48" i="11"/>
  <c r="H46" i="11"/>
  <c r="H44" i="11"/>
  <c r="H42" i="11"/>
  <c r="H40" i="11"/>
  <c r="H38" i="11"/>
  <c r="H36" i="11"/>
  <c r="H34" i="11"/>
  <c r="H32" i="11"/>
  <c r="H27" i="11"/>
  <c r="H25" i="11"/>
  <c r="H23" i="11"/>
  <c r="H22" i="11"/>
  <c r="H30" i="11"/>
  <c r="H31" i="11"/>
  <c r="H115" i="11"/>
  <c r="H113" i="11"/>
  <c r="H111" i="11"/>
  <c r="H109" i="11"/>
  <c r="H107" i="11"/>
  <c r="H105" i="11"/>
  <c r="H103" i="11"/>
  <c r="H101" i="11"/>
  <c r="H99" i="11"/>
  <c r="H97" i="11"/>
  <c r="H95" i="11"/>
  <c r="H93" i="11"/>
  <c r="H91" i="11"/>
  <c r="H89" i="11"/>
  <c r="H87" i="11"/>
  <c r="H85" i="11"/>
  <c r="H83" i="11"/>
  <c r="H81" i="11"/>
  <c r="H79" i="11"/>
  <c r="H77" i="11"/>
  <c r="H75" i="11"/>
  <c r="H73" i="11"/>
  <c r="H71" i="11"/>
  <c r="H69" i="11"/>
  <c r="H67" i="11"/>
  <c r="H65" i="11"/>
  <c r="H63" i="11"/>
  <c r="H61" i="11"/>
  <c r="H59" i="11"/>
  <c r="H57" i="11"/>
  <c r="H55" i="11"/>
  <c r="H53" i="11"/>
  <c r="H51" i="11"/>
  <c r="H49" i="11"/>
  <c r="H47" i="11"/>
  <c r="H45" i="11"/>
  <c r="H43" i="11"/>
  <c r="H41" i="11"/>
  <c r="H39" i="11"/>
  <c r="H37" i="11"/>
  <c r="H35" i="11"/>
  <c r="H33" i="11"/>
  <c r="O31" i="11"/>
  <c r="H29" i="11"/>
  <c r="H28" i="11"/>
  <c r="H26" i="11"/>
  <c r="H24" i="11"/>
  <c r="F28" i="9"/>
  <c r="F69" i="9"/>
  <c r="F66" i="9"/>
  <c r="F62" i="9"/>
  <c r="F101" i="9"/>
  <c r="F98" i="9"/>
  <c r="F116" i="9"/>
  <c r="F37" i="9"/>
  <c r="F111" i="9"/>
  <c r="F58" i="9"/>
  <c r="F107" i="9"/>
  <c r="F93" i="9"/>
  <c r="F70" i="9"/>
  <c r="F64" i="9"/>
  <c r="F33" i="9"/>
  <c r="Q28" i="9"/>
  <c r="F22" i="9"/>
  <c r="F73" i="9"/>
  <c r="F108" i="9"/>
  <c r="F87" i="9"/>
  <c r="F81" i="9"/>
  <c r="F45" i="9"/>
  <c r="Q31" i="9"/>
  <c r="F88" i="9"/>
  <c r="F32" i="9"/>
  <c r="F102" i="9"/>
  <c r="F96" i="9"/>
  <c r="F60" i="9"/>
  <c r="F48" i="9"/>
  <c r="F54" i="9"/>
  <c r="F89" i="9"/>
  <c r="F61" i="9"/>
  <c r="F52" i="9"/>
  <c r="F51" i="9"/>
  <c r="F39" i="9"/>
  <c r="F84" i="9"/>
  <c r="F83" i="9"/>
  <c r="F97" i="9"/>
  <c r="F104" i="9"/>
  <c r="F55" i="9"/>
  <c r="F29" i="9"/>
  <c r="F36" i="9"/>
  <c r="F82" i="9"/>
  <c r="F27" i="9"/>
  <c r="F38" i="9"/>
  <c r="F53" i="9"/>
  <c r="F75" i="9"/>
  <c r="F109" i="9"/>
  <c r="F110" i="9"/>
  <c r="F65" i="9"/>
  <c r="F47" i="9"/>
  <c r="F80" i="9"/>
  <c r="F79" i="9"/>
  <c r="F112" i="9"/>
  <c r="F115" i="9"/>
  <c r="F43" i="9"/>
  <c r="F76" i="9"/>
  <c r="F50" i="9"/>
  <c r="F23" i="9"/>
  <c r="F34" i="9"/>
  <c r="F113" i="9"/>
  <c r="F77" i="9"/>
  <c r="F67" i="9"/>
  <c r="F25" i="9"/>
  <c r="F31" i="9"/>
  <c r="F41" i="9"/>
  <c r="F92" i="9"/>
  <c r="F35" i="9"/>
  <c r="F99" i="9"/>
  <c r="F46" i="9"/>
  <c r="F40" i="9"/>
  <c r="F68" i="9"/>
  <c r="F56" i="9"/>
  <c r="F91" i="9"/>
  <c r="F106" i="9"/>
  <c r="F72" i="9"/>
  <c r="F44" i="9"/>
  <c r="F94" i="9"/>
  <c r="P28" i="4"/>
  <c r="F23" i="5"/>
  <c r="F41" i="5"/>
  <c r="F31" i="5"/>
  <c r="F24" i="5"/>
  <c r="F77" i="5"/>
  <c r="F79" i="5"/>
  <c r="F81" i="5"/>
  <c r="F91" i="5"/>
  <c r="F52" i="5"/>
  <c r="F83" i="5"/>
  <c r="F87" i="5"/>
  <c r="F29" i="5"/>
  <c r="F48" i="5"/>
  <c r="F50" i="5"/>
  <c r="F54" i="5"/>
  <c r="F56" i="5"/>
  <c r="F25" i="5"/>
  <c r="F58" i="5"/>
  <c r="F93" i="5"/>
  <c r="F62" i="5"/>
  <c r="F107" i="5"/>
  <c r="F55" i="5"/>
  <c r="F43" i="5"/>
  <c r="F66" i="5"/>
  <c r="F49" i="5"/>
  <c r="F82" i="5"/>
  <c r="F59" i="5"/>
  <c r="F45" i="5"/>
  <c r="F51" i="5"/>
  <c r="F88" i="5"/>
  <c r="F47" i="5"/>
  <c r="F109" i="5"/>
  <c r="F115" i="5"/>
  <c r="Q28" i="5"/>
  <c r="F105" i="5"/>
  <c r="F68" i="5"/>
  <c r="F80" i="5"/>
  <c r="F111" i="5"/>
  <c r="F113" i="5"/>
  <c r="F84" i="5"/>
  <c r="F86" i="5"/>
  <c r="F61" i="5"/>
  <c r="F30" i="5"/>
  <c r="F73" i="5"/>
  <c r="F34" i="5"/>
  <c r="F90" i="5"/>
  <c r="Q31" i="5"/>
  <c r="F75" i="5"/>
  <c r="F36" i="5"/>
  <c r="F94" i="5"/>
  <c r="F22" i="5"/>
  <c r="F53" i="5"/>
  <c r="F85" i="5"/>
  <c r="F26" i="5"/>
  <c r="F60" i="5"/>
  <c r="F92" i="5"/>
  <c r="D15" i="5"/>
  <c r="G90" i="5" s="1"/>
  <c r="F27" i="5"/>
  <c r="F57" i="5"/>
  <c r="F89" i="5"/>
  <c r="F32" i="5"/>
  <c r="F64" i="5"/>
  <c r="F96" i="5"/>
  <c r="P28" i="5"/>
  <c r="F28" i="5"/>
  <c r="F63" i="5"/>
  <c r="F95" i="5"/>
  <c r="F38" i="5"/>
  <c r="F70" i="5"/>
  <c r="F102" i="5"/>
  <c r="F33" i="5"/>
  <c r="F65" i="5"/>
  <c r="F97" i="5"/>
  <c r="F40" i="5"/>
  <c r="F72" i="5"/>
  <c r="F104" i="5"/>
  <c r="F35" i="5"/>
  <c r="F67" i="5"/>
  <c r="F99" i="5"/>
  <c r="F42" i="5"/>
  <c r="F74" i="5"/>
  <c r="F106" i="5"/>
  <c r="F37" i="5"/>
  <c r="F69" i="5"/>
  <c r="F101" i="5"/>
  <c r="F44" i="5"/>
  <c r="F76" i="5"/>
  <c r="F108" i="5"/>
  <c r="F39" i="5"/>
  <c r="F71" i="5"/>
  <c r="F103" i="5"/>
  <c r="F46" i="5"/>
  <c r="F78" i="5"/>
  <c r="N28" i="5"/>
  <c r="D16" i="5" s="1"/>
  <c r="G79" i="9"/>
  <c r="H30" i="10"/>
  <c r="H115" i="10"/>
  <c r="H113" i="10"/>
  <c r="H111" i="10"/>
  <c r="H109" i="10"/>
  <c r="H107" i="10"/>
  <c r="H105" i="10"/>
  <c r="H103" i="10"/>
  <c r="H101" i="10"/>
  <c r="H99" i="10"/>
  <c r="H97" i="10"/>
  <c r="H95" i="10"/>
  <c r="H93" i="10"/>
  <c r="H91" i="10"/>
  <c r="H89" i="10"/>
  <c r="H87" i="10"/>
  <c r="H85" i="10"/>
  <c r="H83" i="10"/>
  <c r="H81" i="10"/>
  <c r="H79" i="10"/>
  <c r="H77" i="10"/>
  <c r="H75" i="10"/>
  <c r="H73" i="10"/>
  <c r="H71" i="10"/>
  <c r="H69" i="10"/>
  <c r="H67" i="10"/>
  <c r="H65" i="10"/>
  <c r="H63" i="10"/>
  <c r="H61" i="10"/>
  <c r="H59" i="10"/>
  <c r="H57" i="10"/>
  <c r="H55" i="10"/>
  <c r="H53" i="10"/>
  <c r="H51" i="10"/>
  <c r="H49" i="10"/>
  <c r="H47" i="10"/>
  <c r="H45" i="10"/>
  <c r="H43" i="10"/>
  <c r="H41" i="10"/>
  <c r="H39" i="10"/>
  <c r="H37" i="10"/>
  <c r="H35" i="10"/>
  <c r="H33" i="10"/>
  <c r="O31" i="10"/>
  <c r="H86" i="10"/>
  <c r="H54" i="10"/>
  <c r="H116" i="10"/>
  <c r="H108" i="10"/>
  <c r="H76" i="10"/>
  <c r="H44" i="10"/>
  <c r="H28" i="10"/>
  <c r="H26" i="10"/>
  <c r="H24" i="10"/>
  <c r="H32" i="10"/>
  <c r="H98" i="10"/>
  <c r="H66" i="10"/>
  <c r="H34" i="10"/>
  <c r="H88" i="10"/>
  <c r="H56" i="10"/>
  <c r="H110" i="10"/>
  <c r="H78" i="10"/>
  <c r="H46" i="10"/>
  <c r="H96" i="10"/>
  <c r="H100" i="10"/>
  <c r="H68" i="10"/>
  <c r="H36" i="10"/>
  <c r="H90" i="10"/>
  <c r="H58" i="10"/>
  <c r="H80" i="10"/>
  <c r="H48" i="10"/>
  <c r="H29" i="10"/>
  <c r="H112" i="10"/>
  <c r="H102" i="10"/>
  <c r="H70" i="10"/>
  <c r="H38" i="10"/>
  <c r="H22" i="10"/>
  <c r="H106" i="10"/>
  <c r="H42" i="10"/>
  <c r="H92" i="10"/>
  <c r="H60" i="10"/>
  <c r="H27" i="10"/>
  <c r="H25" i="10"/>
  <c r="H23" i="10"/>
  <c r="H82" i="10"/>
  <c r="H50" i="10"/>
  <c r="H31" i="10"/>
  <c r="H74" i="10"/>
  <c r="H104" i="10"/>
  <c r="H72" i="10"/>
  <c r="H40" i="10"/>
  <c r="H114" i="10"/>
  <c r="H94" i="10"/>
  <c r="H62" i="10"/>
  <c r="H84" i="10"/>
  <c r="H52" i="10"/>
  <c r="H64" i="10"/>
  <c r="H47" i="9"/>
  <c r="H115" i="9"/>
  <c r="H98" i="9"/>
  <c r="H83" i="9"/>
  <c r="H66" i="9"/>
  <c r="H51" i="9"/>
  <c r="H93" i="9"/>
  <c r="H100" i="9"/>
  <c r="H85" i="9"/>
  <c r="H53" i="9"/>
  <c r="H29" i="9"/>
  <c r="H87" i="9"/>
  <c r="H55" i="9"/>
  <c r="H89" i="9"/>
  <c r="H57" i="9"/>
  <c r="H106" i="9"/>
  <c r="H91" i="9"/>
  <c r="H74" i="9"/>
  <c r="H59" i="9"/>
  <c r="H40" i="9"/>
  <c r="H38" i="9"/>
  <c r="H34" i="9"/>
  <c r="H32" i="9"/>
  <c r="H76" i="9"/>
  <c r="H61" i="9"/>
  <c r="H110" i="9"/>
  <c r="H95" i="9"/>
  <c r="H63" i="9"/>
  <c r="H46" i="9"/>
  <c r="H27" i="9"/>
  <c r="H23" i="9"/>
  <c r="H112" i="9"/>
  <c r="H97" i="9"/>
  <c r="H65" i="9"/>
  <c r="H48" i="9"/>
  <c r="H107" i="9"/>
  <c r="H75" i="9"/>
  <c r="H43" i="9"/>
  <c r="H35" i="9"/>
  <c r="H114" i="9"/>
  <c r="H99" i="9"/>
  <c r="H82" i="9"/>
  <c r="H22" i="9"/>
  <c r="H58" i="9"/>
  <c r="H33" i="9"/>
  <c r="H116" i="9"/>
  <c r="H101" i="9"/>
  <c r="H84" i="9"/>
  <c r="H69" i="9"/>
  <c r="H30" i="9"/>
  <c r="H39" i="9"/>
  <c r="H109" i="9"/>
  <c r="H77" i="9"/>
  <c r="H28" i="9"/>
  <c r="H86" i="9"/>
  <c r="H71" i="9"/>
  <c r="H54" i="9"/>
  <c r="O31" i="9"/>
  <c r="H94" i="9"/>
  <c r="H24" i="9"/>
  <c r="H105" i="9"/>
  <c r="H88" i="9"/>
  <c r="H73" i="9"/>
  <c r="H37" i="9"/>
  <c r="H111" i="9"/>
  <c r="H79" i="9"/>
  <c r="M28" i="7"/>
  <c r="E16" i="7" s="1"/>
  <c r="E11" i="8"/>
  <c r="N31" i="7"/>
  <c r="E15" i="7"/>
  <c r="M31" i="7"/>
  <c r="E15" i="8"/>
  <c r="M31" i="8"/>
  <c r="F116" i="8"/>
  <c r="F114" i="8"/>
  <c r="F112" i="8"/>
  <c r="F110" i="8"/>
  <c r="F108" i="8"/>
  <c r="F106" i="8"/>
  <c r="F104" i="8"/>
  <c r="F102" i="8"/>
  <c r="F100" i="8"/>
  <c r="F98" i="8"/>
  <c r="F96" i="8"/>
  <c r="F94" i="8"/>
  <c r="F92" i="8"/>
  <c r="F90" i="8"/>
  <c r="F88" i="8"/>
  <c r="F86" i="8"/>
  <c r="F84" i="8"/>
  <c r="F82" i="8"/>
  <c r="F80" i="8"/>
  <c r="F78" i="8"/>
  <c r="F76" i="8"/>
  <c r="F74" i="8"/>
  <c r="F72" i="8"/>
  <c r="F70" i="8"/>
  <c r="F68" i="8"/>
  <c r="F66" i="8"/>
  <c r="F64" i="8"/>
  <c r="F62" i="8"/>
  <c r="F60" i="8"/>
  <c r="F58" i="8"/>
  <c r="F56" i="8"/>
  <c r="F54" i="8"/>
  <c r="F52" i="8"/>
  <c r="F50" i="8"/>
  <c r="F48" i="8"/>
  <c r="F46" i="8"/>
  <c r="F44" i="8"/>
  <c r="F42" i="8"/>
  <c r="F40" i="8"/>
  <c r="F38" i="8"/>
  <c r="F36" i="8"/>
  <c r="F34" i="8"/>
  <c r="F32" i="8"/>
  <c r="Q31" i="8"/>
  <c r="F22" i="8"/>
  <c r="F30" i="8"/>
  <c r="F109" i="8"/>
  <c r="F77" i="8"/>
  <c r="F45" i="8"/>
  <c r="F31" i="8"/>
  <c r="F27" i="8"/>
  <c r="F99" i="8"/>
  <c r="F67" i="8"/>
  <c r="F35" i="8"/>
  <c r="F89" i="8"/>
  <c r="F57" i="8"/>
  <c r="F111" i="8"/>
  <c r="F79" i="8"/>
  <c r="F47" i="8"/>
  <c r="F101" i="8"/>
  <c r="F69" i="8"/>
  <c r="F37" i="8"/>
  <c r="F91" i="8"/>
  <c r="F59" i="8"/>
  <c r="F63" i="8"/>
  <c r="F113" i="8"/>
  <c r="F81" i="8"/>
  <c r="F49" i="8"/>
  <c r="F103" i="8"/>
  <c r="F71" i="8"/>
  <c r="F39" i="8"/>
  <c r="F24" i="8"/>
  <c r="F43" i="8"/>
  <c r="F93" i="8"/>
  <c r="F61" i="8"/>
  <c r="F26" i="8"/>
  <c r="F85" i="8"/>
  <c r="F53" i="8"/>
  <c r="F115" i="8"/>
  <c r="F83" i="8"/>
  <c r="F51" i="8"/>
  <c r="F28" i="8"/>
  <c r="F107" i="8"/>
  <c r="F75" i="8"/>
  <c r="F105" i="8"/>
  <c r="F73" i="8"/>
  <c r="F41" i="8"/>
  <c r="F95" i="8"/>
  <c r="F65" i="8"/>
  <c r="F97" i="8"/>
  <c r="F55" i="8"/>
  <c r="F23" i="8"/>
  <c r="F87" i="8"/>
  <c r="F29" i="8"/>
  <c r="F25" i="8"/>
  <c r="F33" i="8"/>
  <c r="F109" i="7"/>
  <c r="F94" i="7"/>
  <c r="F77" i="7"/>
  <c r="F62" i="7"/>
  <c r="F45" i="7"/>
  <c r="F28" i="7"/>
  <c r="F26" i="7"/>
  <c r="F24" i="7"/>
  <c r="F49" i="7"/>
  <c r="F111" i="7"/>
  <c r="F96" i="7"/>
  <c r="F79" i="7"/>
  <c r="F64" i="7"/>
  <c r="F47" i="7"/>
  <c r="F113" i="7"/>
  <c r="F98" i="7"/>
  <c r="F81" i="7"/>
  <c r="F66" i="7"/>
  <c r="F115" i="7"/>
  <c r="F100" i="7"/>
  <c r="F83" i="7"/>
  <c r="F68" i="7"/>
  <c r="F51" i="7"/>
  <c r="F31" i="7"/>
  <c r="F29" i="7"/>
  <c r="F102" i="7"/>
  <c r="F85" i="7"/>
  <c r="F70" i="7"/>
  <c r="F53" i="7"/>
  <c r="F104" i="7"/>
  <c r="F87" i="7"/>
  <c r="F72" i="7"/>
  <c r="F55" i="7"/>
  <c r="F71" i="7"/>
  <c r="F106" i="7"/>
  <c r="F89" i="7"/>
  <c r="F74" i="7"/>
  <c r="F57" i="7"/>
  <c r="F42" i="7"/>
  <c r="F40" i="7"/>
  <c r="F38" i="7"/>
  <c r="F36" i="7"/>
  <c r="F34" i="7"/>
  <c r="F32" i="7"/>
  <c r="F67" i="7"/>
  <c r="F108" i="7"/>
  <c r="F91" i="7"/>
  <c r="F76" i="7"/>
  <c r="F59" i="7"/>
  <c r="F44" i="7"/>
  <c r="F101" i="7"/>
  <c r="F69" i="7"/>
  <c r="F110" i="7"/>
  <c r="F93" i="7"/>
  <c r="F78" i="7"/>
  <c r="F61" i="7"/>
  <c r="F46" i="7"/>
  <c r="F27" i="7"/>
  <c r="F25" i="7"/>
  <c r="F23" i="7"/>
  <c r="F30" i="7"/>
  <c r="F86" i="7"/>
  <c r="F112" i="7"/>
  <c r="F95" i="7"/>
  <c r="F80" i="7"/>
  <c r="F63" i="7"/>
  <c r="F48" i="7"/>
  <c r="F116" i="7"/>
  <c r="F99" i="7"/>
  <c r="F84" i="7"/>
  <c r="F103" i="7"/>
  <c r="F114" i="7"/>
  <c r="F97" i="7"/>
  <c r="F82" i="7"/>
  <c r="F65" i="7"/>
  <c r="F50" i="7"/>
  <c r="Q31" i="7"/>
  <c r="F22" i="7"/>
  <c r="F52" i="7"/>
  <c r="F54" i="7"/>
  <c r="F88" i="7"/>
  <c r="F58" i="7"/>
  <c r="F107" i="7"/>
  <c r="F41" i="7"/>
  <c r="F37" i="7"/>
  <c r="F33" i="7"/>
  <c r="F75" i="7"/>
  <c r="F60" i="7"/>
  <c r="F90" i="7"/>
  <c r="F35" i="7"/>
  <c r="F73" i="7"/>
  <c r="F92" i="7"/>
  <c r="F56" i="7"/>
  <c r="F43" i="7"/>
  <c r="F105" i="7"/>
  <c r="F39" i="7"/>
  <c r="D15" i="8"/>
  <c r="N31" i="8"/>
  <c r="P28" i="8"/>
  <c r="E15" i="4"/>
  <c r="F75" i="4"/>
  <c r="F52" i="4"/>
  <c r="F30" i="4"/>
  <c r="F74" i="4"/>
  <c r="F86" i="4"/>
  <c r="F98" i="4"/>
  <c r="F100" i="4"/>
  <c r="F102" i="4"/>
  <c r="F104" i="4"/>
  <c r="F106" i="4"/>
  <c r="F110" i="4"/>
  <c r="F108" i="4"/>
  <c r="F67" i="4"/>
  <c r="F69" i="4"/>
  <c r="F71" i="4"/>
  <c r="F73" i="4"/>
  <c r="F77" i="4"/>
  <c r="F109" i="4"/>
  <c r="F112" i="4"/>
  <c r="F113" i="4"/>
  <c r="F111" i="4"/>
  <c r="F115" i="4"/>
  <c r="F44" i="4"/>
  <c r="F46" i="4"/>
  <c r="F49" i="4"/>
  <c r="F24" i="4"/>
  <c r="F53" i="4"/>
  <c r="F48" i="4"/>
  <c r="F114" i="4"/>
  <c r="F51" i="4"/>
  <c r="F55" i="4"/>
  <c r="F57" i="4"/>
  <c r="F50" i="4"/>
  <c r="F101" i="4"/>
  <c r="F103" i="4"/>
  <c r="F99" i="4"/>
  <c r="F116" i="4"/>
  <c r="F66" i="4"/>
  <c r="F105" i="4"/>
  <c r="F54" i="4"/>
  <c r="F68" i="4"/>
  <c r="F35" i="4"/>
  <c r="F70" i="4"/>
  <c r="F37" i="4"/>
  <c r="F107" i="4"/>
  <c r="F72" i="4"/>
  <c r="F79" i="4"/>
  <c r="F29" i="4"/>
  <c r="F78" i="4"/>
  <c r="F38" i="4"/>
  <c r="F34" i="4"/>
  <c r="F41" i="4"/>
  <c r="F36" i="4"/>
  <c r="F40" i="4"/>
  <c r="F39" i="4"/>
  <c r="F76" i="4"/>
  <c r="F81" i="4"/>
  <c r="F43" i="4"/>
  <c r="F83" i="4"/>
  <c r="F80" i="4"/>
  <c r="F45" i="4"/>
  <c r="F85" i="4"/>
  <c r="F82" i="4"/>
  <c r="F47" i="4"/>
  <c r="F87" i="4"/>
  <c r="F42" i="4"/>
  <c r="F84" i="4"/>
  <c r="F22" i="4"/>
  <c r="F23" i="4"/>
  <c r="F59" i="4"/>
  <c r="O28" i="4"/>
  <c r="C16" i="4" s="1"/>
  <c r="F90" i="4"/>
  <c r="F89" i="4"/>
  <c r="F56" i="4"/>
  <c r="F88" i="4"/>
  <c r="F31" i="4"/>
  <c r="F91" i="4"/>
  <c r="F58" i="4"/>
  <c r="F26" i="4"/>
  <c r="F61" i="4"/>
  <c r="F93" i="4"/>
  <c r="F25" i="4"/>
  <c r="F60" i="4"/>
  <c r="F92" i="4"/>
  <c r="F28" i="4"/>
  <c r="F63" i="4"/>
  <c r="F95" i="4"/>
  <c r="F27" i="4"/>
  <c r="F62" i="4"/>
  <c r="F94" i="4"/>
  <c r="F33" i="4"/>
  <c r="F65" i="4"/>
  <c r="F97" i="4"/>
  <c r="F32" i="4"/>
  <c r="F64" i="4"/>
  <c r="Q31" i="4"/>
  <c r="M28" i="4"/>
  <c r="E16" i="4" s="1"/>
  <c r="Q28" i="4"/>
  <c r="N31" i="4"/>
  <c r="N28" i="4"/>
  <c r="D16" i="4" s="1"/>
  <c r="H116" i="6"/>
  <c r="H114" i="6"/>
  <c r="H112" i="6"/>
  <c r="H110" i="6"/>
  <c r="H108" i="6"/>
  <c r="H106" i="6"/>
  <c r="H104" i="6"/>
  <c r="H102" i="6"/>
  <c r="H100" i="6"/>
  <c r="H98" i="6"/>
  <c r="H96" i="6"/>
  <c r="H94" i="6"/>
  <c r="H92" i="6"/>
  <c r="H90" i="6"/>
  <c r="H88" i="6"/>
  <c r="H86" i="6"/>
  <c r="H84" i="6"/>
  <c r="H82" i="6"/>
  <c r="H80" i="6"/>
  <c r="H78" i="6"/>
  <c r="H76" i="6"/>
  <c r="H74" i="6"/>
  <c r="H72" i="6"/>
  <c r="H70" i="6"/>
  <c r="H68" i="6"/>
  <c r="H66" i="6"/>
  <c r="H64" i="6"/>
  <c r="H62" i="6"/>
  <c r="H60" i="6"/>
  <c r="H58" i="6"/>
  <c r="H56" i="6"/>
  <c r="H54" i="6"/>
  <c r="H52" i="6"/>
  <c r="H50" i="6"/>
  <c r="H48" i="6"/>
  <c r="H46" i="6"/>
  <c r="H44" i="6"/>
  <c r="H42" i="6"/>
  <c r="H40" i="6"/>
  <c r="H38" i="6"/>
  <c r="H36" i="6"/>
  <c r="H34" i="6"/>
  <c r="H32" i="6"/>
  <c r="H115" i="6"/>
  <c r="H113" i="6"/>
  <c r="H111" i="6"/>
  <c r="H109" i="6"/>
  <c r="H107" i="6"/>
  <c r="H105" i="6"/>
  <c r="H103" i="6"/>
  <c r="H101" i="6"/>
  <c r="H99" i="6"/>
  <c r="H97" i="6"/>
  <c r="H95" i="6"/>
  <c r="H93" i="6"/>
  <c r="H91" i="6"/>
  <c r="H89" i="6"/>
  <c r="H87" i="6"/>
  <c r="H85" i="6"/>
  <c r="H83" i="6"/>
  <c r="H81" i="6"/>
  <c r="H79" i="6"/>
  <c r="H77" i="6"/>
  <c r="H75" i="6"/>
  <c r="H73" i="6"/>
  <c r="H71" i="6"/>
  <c r="H69" i="6"/>
  <c r="H67" i="6"/>
  <c r="H65" i="6"/>
  <c r="H63" i="6"/>
  <c r="H61" i="6"/>
  <c r="H59" i="6"/>
  <c r="H57" i="6"/>
  <c r="H55" i="6"/>
  <c r="H53" i="6"/>
  <c r="H51" i="6"/>
  <c r="H49" i="6"/>
  <c r="H47" i="6"/>
  <c r="H45" i="6"/>
  <c r="H43" i="6"/>
  <c r="H41" i="6"/>
  <c r="H39" i="6"/>
  <c r="H37" i="6"/>
  <c r="H35" i="6"/>
  <c r="H33" i="6"/>
  <c r="O31" i="6"/>
  <c r="H28" i="6"/>
  <c r="H26" i="6"/>
  <c r="H24" i="6"/>
  <c r="H31" i="6"/>
  <c r="H22" i="6"/>
  <c r="H25" i="6"/>
  <c r="H27" i="6"/>
  <c r="H23" i="6"/>
  <c r="H29" i="6"/>
  <c r="H30" i="6"/>
  <c r="H116" i="5"/>
  <c r="H114" i="5"/>
  <c r="H112" i="5"/>
  <c r="H110" i="5"/>
  <c r="H108" i="5"/>
  <c r="H106" i="5"/>
  <c r="H104" i="5"/>
  <c r="H102" i="5"/>
  <c r="H100" i="5"/>
  <c r="H98" i="5"/>
  <c r="H96" i="5"/>
  <c r="H94" i="5"/>
  <c r="H92" i="5"/>
  <c r="H90" i="5"/>
  <c r="H88" i="5"/>
  <c r="H86" i="5"/>
  <c r="H84" i="5"/>
  <c r="H82" i="5"/>
  <c r="H80" i="5"/>
  <c r="H78" i="5"/>
  <c r="H76" i="5"/>
  <c r="H74" i="5"/>
  <c r="H72" i="5"/>
  <c r="H70" i="5"/>
  <c r="H68" i="5"/>
  <c r="H66" i="5"/>
  <c r="H64" i="5"/>
  <c r="H62" i="5"/>
  <c r="H60" i="5"/>
  <c r="H58" i="5"/>
  <c r="H56" i="5"/>
  <c r="H54" i="5"/>
  <c r="H52" i="5"/>
  <c r="H50" i="5"/>
  <c r="H48" i="5"/>
  <c r="H46" i="5"/>
  <c r="H44" i="5"/>
  <c r="H42" i="5"/>
  <c r="H40" i="5"/>
  <c r="H38" i="5"/>
  <c r="H36" i="5"/>
  <c r="H34" i="5"/>
  <c r="H32" i="5"/>
  <c r="H27" i="5"/>
  <c r="H25" i="5"/>
  <c r="H23" i="5"/>
  <c r="H115" i="5"/>
  <c r="H113" i="5"/>
  <c r="H111" i="5"/>
  <c r="H10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73" i="5"/>
  <c r="H71" i="5"/>
  <c r="H69" i="5"/>
  <c r="H67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O31" i="5"/>
  <c r="H28" i="5"/>
  <c r="H26" i="5"/>
  <c r="H24" i="5"/>
  <c r="H31" i="5"/>
  <c r="H30" i="5"/>
  <c r="H29" i="5"/>
  <c r="H22" i="5"/>
  <c r="G31" i="4"/>
  <c r="G29" i="4"/>
  <c r="G40" i="4"/>
  <c r="G23" i="4"/>
  <c r="G42" i="4"/>
  <c r="G46" i="4"/>
  <c r="G27" i="4"/>
  <c r="G116" i="4"/>
  <c r="G114" i="4"/>
  <c r="G112" i="4"/>
  <c r="G110" i="4"/>
  <c r="G108" i="4"/>
  <c r="G106" i="4"/>
  <c r="G104" i="4"/>
  <c r="G102" i="4"/>
  <c r="G100" i="4"/>
  <c r="G98" i="4"/>
  <c r="G96" i="4"/>
  <c r="G94" i="4"/>
  <c r="G92" i="4"/>
  <c r="G90" i="4"/>
  <c r="G88" i="4"/>
  <c r="G86" i="4"/>
  <c r="G84" i="4"/>
  <c r="G82" i="4"/>
  <c r="G80" i="4"/>
  <c r="G78" i="4"/>
  <c r="G76" i="4"/>
  <c r="G74" i="4"/>
  <c r="G72" i="4"/>
  <c r="G70" i="4"/>
  <c r="G68" i="4"/>
  <c r="G66" i="4"/>
  <c r="G64" i="4"/>
  <c r="G62" i="4"/>
  <c r="G60" i="4"/>
  <c r="G58" i="4"/>
  <c r="G56" i="4"/>
  <c r="G54" i="4"/>
  <c r="G52" i="4"/>
  <c r="G50" i="4"/>
  <c r="G48" i="4"/>
  <c r="G44" i="4"/>
  <c r="G38" i="4"/>
  <c r="G36" i="4"/>
  <c r="G34" i="4"/>
  <c r="G32" i="4"/>
  <c r="G25" i="4"/>
  <c r="G22" i="4"/>
  <c r="G30" i="4"/>
  <c r="G115" i="4"/>
  <c r="G113" i="4"/>
  <c r="G111" i="4"/>
  <c r="G109" i="4"/>
  <c r="G107" i="4"/>
  <c r="G105" i="4"/>
  <c r="G103" i="4"/>
  <c r="G101" i="4"/>
  <c r="G99" i="4"/>
  <c r="G97" i="4"/>
  <c r="G95" i="4"/>
  <c r="G93" i="4"/>
  <c r="G91" i="4"/>
  <c r="G89" i="4"/>
  <c r="G87" i="4"/>
  <c r="G85" i="4"/>
  <c r="G83" i="4"/>
  <c r="G81" i="4"/>
  <c r="G79" i="4"/>
  <c r="G77" i="4"/>
  <c r="G75" i="4"/>
  <c r="G73" i="4"/>
  <c r="G71" i="4"/>
  <c r="G69" i="4"/>
  <c r="G67" i="4"/>
  <c r="G65" i="4"/>
  <c r="G63" i="4"/>
  <c r="G61" i="4"/>
  <c r="G59" i="4"/>
  <c r="G57" i="4"/>
  <c r="G55" i="4"/>
  <c r="G53" i="4"/>
  <c r="G51" i="4"/>
  <c r="G49" i="4"/>
  <c r="G47" i="4"/>
  <c r="G45" i="4"/>
  <c r="G43" i="4"/>
  <c r="G41" i="4"/>
  <c r="G39" i="4"/>
  <c r="G37" i="4"/>
  <c r="G35" i="4"/>
  <c r="G33" i="4"/>
  <c r="G24" i="4"/>
  <c r="G26" i="4"/>
  <c r="G28" i="4"/>
  <c r="H23" i="4"/>
  <c r="H116" i="4"/>
  <c r="H114" i="4"/>
  <c r="H112" i="4"/>
  <c r="H110" i="4"/>
  <c r="H108" i="4"/>
  <c r="H106" i="4"/>
  <c r="H104" i="4"/>
  <c r="H102" i="4"/>
  <c r="H100" i="4"/>
  <c r="H98" i="4"/>
  <c r="H96" i="4"/>
  <c r="H94" i="4"/>
  <c r="H92" i="4"/>
  <c r="H90" i="4"/>
  <c r="H88" i="4"/>
  <c r="H86" i="4"/>
  <c r="H84" i="4"/>
  <c r="H82" i="4"/>
  <c r="H80" i="4"/>
  <c r="H78" i="4"/>
  <c r="H76" i="4"/>
  <c r="H74" i="4"/>
  <c r="H72" i="4"/>
  <c r="H70" i="4"/>
  <c r="H68" i="4"/>
  <c r="H66" i="4"/>
  <c r="H64" i="4"/>
  <c r="H62" i="4"/>
  <c r="H60" i="4"/>
  <c r="H58" i="4"/>
  <c r="H56" i="4"/>
  <c r="H54" i="4"/>
  <c r="H52" i="4"/>
  <c r="H50" i="4"/>
  <c r="H48" i="4"/>
  <c r="H46" i="4"/>
  <c r="H44" i="4"/>
  <c r="H42" i="4"/>
  <c r="H40" i="4"/>
  <c r="H38" i="4"/>
  <c r="H36" i="4"/>
  <c r="H34" i="4"/>
  <c r="H32" i="4"/>
  <c r="H27" i="4"/>
  <c r="H25" i="4"/>
  <c r="H29" i="4"/>
  <c r="H22" i="4"/>
  <c r="H30" i="4"/>
  <c r="H115" i="4"/>
  <c r="H113" i="4"/>
  <c r="H111" i="4"/>
  <c r="H109" i="4"/>
  <c r="H107" i="4"/>
  <c r="H105" i="4"/>
  <c r="H103" i="4"/>
  <c r="H101" i="4"/>
  <c r="H99" i="4"/>
  <c r="H97" i="4"/>
  <c r="H95" i="4"/>
  <c r="H93" i="4"/>
  <c r="H91" i="4"/>
  <c r="H89" i="4"/>
  <c r="H87" i="4"/>
  <c r="H85" i="4"/>
  <c r="H83" i="4"/>
  <c r="H81" i="4"/>
  <c r="H79" i="4"/>
  <c r="H77" i="4"/>
  <c r="H75" i="4"/>
  <c r="H73" i="4"/>
  <c r="H71" i="4"/>
  <c r="H69" i="4"/>
  <c r="H67" i="4"/>
  <c r="H65" i="4"/>
  <c r="H63" i="4"/>
  <c r="H61" i="4"/>
  <c r="H59" i="4"/>
  <c r="H57" i="4"/>
  <c r="H55" i="4"/>
  <c r="H53" i="4"/>
  <c r="H51" i="4"/>
  <c r="H49" i="4"/>
  <c r="H47" i="4"/>
  <c r="H45" i="4"/>
  <c r="H43" i="4"/>
  <c r="H41" i="4"/>
  <c r="H39" i="4"/>
  <c r="H37" i="4"/>
  <c r="H35" i="4"/>
  <c r="H33" i="4"/>
  <c r="O31" i="4"/>
  <c r="H31" i="4"/>
  <c r="H28" i="4"/>
  <c r="H26" i="4"/>
  <c r="H24" i="4"/>
  <c r="F98" i="2"/>
  <c r="F104" i="2"/>
  <c r="F106" i="2"/>
  <c r="F31" i="2"/>
  <c r="Q28" i="2"/>
  <c r="F100" i="2"/>
  <c r="F102" i="2"/>
  <c r="F116" i="2"/>
  <c r="F29" i="2"/>
  <c r="O28" i="2"/>
  <c r="C16" i="2" s="1"/>
  <c r="F47" i="2"/>
  <c r="F49" i="2"/>
  <c r="F51" i="2"/>
  <c r="F81" i="2"/>
  <c r="F83" i="2"/>
  <c r="F87" i="2"/>
  <c r="F85" i="2"/>
  <c r="F111" i="2"/>
  <c r="F113" i="2"/>
  <c r="F115" i="2"/>
  <c r="F26" i="2"/>
  <c r="F36" i="2"/>
  <c r="F38" i="2"/>
  <c r="F42" i="2"/>
  <c r="F25" i="2"/>
  <c r="F40" i="2"/>
  <c r="F37" i="2"/>
  <c r="F39" i="2"/>
  <c r="F58" i="2"/>
  <c r="F53" i="2"/>
  <c r="F60" i="2"/>
  <c r="F61" i="2"/>
  <c r="F62" i="2"/>
  <c r="F63" i="2"/>
  <c r="F64" i="2"/>
  <c r="F91" i="2"/>
  <c r="F27" i="2"/>
  <c r="F70" i="2"/>
  <c r="F89" i="2"/>
  <c r="F66" i="2"/>
  <c r="F68" i="2"/>
  <c r="F33" i="2"/>
  <c r="F93" i="2"/>
  <c r="F35" i="2"/>
  <c r="F101" i="2"/>
  <c r="F72" i="2"/>
  <c r="Q31" i="2"/>
  <c r="F69" i="2"/>
  <c r="F65" i="2"/>
  <c r="F28" i="2"/>
  <c r="F74" i="2"/>
  <c r="F67" i="2"/>
  <c r="F30" i="2"/>
  <c r="F84" i="2"/>
  <c r="F22" i="2"/>
  <c r="F32" i="2"/>
  <c r="F86" i="2"/>
  <c r="F24" i="2"/>
  <c r="F79" i="2"/>
  <c r="F34" i="2"/>
  <c r="F88" i="2"/>
  <c r="F92" i="2"/>
  <c r="F55" i="2"/>
  <c r="F95" i="2"/>
  <c r="F97" i="2"/>
  <c r="F94" i="2"/>
  <c r="F90" i="2"/>
  <c r="F52" i="2"/>
  <c r="F57" i="2"/>
  <c r="F54" i="2"/>
  <c r="F23" i="2"/>
  <c r="F59" i="2"/>
  <c r="F99" i="2"/>
  <c r="F56" i="2"/>
  <c r="F96" i="2"/>
  <c r="M28" i="2"/>
  <c r="E16" i="2" s="1"/>
  <c r="E15" i="2"/>
  <c r="H104" i="2" s="1"/>
  <c r="D15" i="2"/>
  <c r="G112" i="2" s="1"/>
  <c r="P28" i="2"/>
  <c r="F71" i="2"/>
  <c r="F110" i="2"/>
  <c r="F44" i="2"/>
  <c r="F43" i="2"/>
  <c r="F112" i="2"/>
  <c r="N28" i="2"/>
  <c r="D16" i="2" s="1"/>
  <c r="F103" i="2"/>
  <c r="F76" i="2"/>
  <c r="F108" i="2"/>
  <c r="F41" i="2"/>
  <c r="F73" i="2"/>
  <c r="F105" i="2"/>
  <c r="F46" i="2"/>
  <c r="F78" i="2"/>
  <c r="F75" i="2"/>
  <c r="F107" i="2"/>
  <c r="F48" i="2"/>
  <c r="F80" i="2"/>
  <c r="F45" i="2"/>
  <c r="F77" i="2"/>
  <c r="F109" i="2"/>
  <c r="F50" i="2"/>
  <c r="F82" i="2"/>
  <c r="H116" i="37" l="1"/>
  <c r="H114" i="37"/>
  <c r="H112" i="37"/>
  <c r="H110" i="37"/>
  <c r="H108" i="37"/>
  <c r="H106" i="37"/>
  <c r="H104" i="37"/>
  <c r="H102" i="37"/>
  <c r="H100" i="37"/>
  <c r="H98" i="37"/>
  <c r="H96" i="37"/>
  <c r="H94" i="37"/>
  <c r="H92" i="37"/>
  <c r="H90" i="37"/>
  <c r="H88" i="37"/>
  <c r="H87" i="37"/>
  <c r="H80" i="37"/>
  <c r="H71" i="37"/>
  <c r="H64" i="37"/>
  <c r="H55" i="37"/>
  <c r="H48" i="37"/>
  <c r="H39" i="37"/>
  <c r="H32" i="37"/>
  <c r="H99" i="37"/>
  <c r="H82" i="37"/>
  <c r="H73" i="37"/>
  <c r="H66" i="37"/>
  <c r="H57" i="37"/>
  <c r="H50" i="37"/>
  <c r="H41" i="37"/>
  <c r="H34" i="37"/>
  <c r="H86" i="37"/>
  <c r="H56" i="37"/>
  <c r="H46" i="37"/>
  <c r="O31" i="37"/>
  <c r="H22" i="37"/>
  <c r="H76" i="37"/>
  <c r="H61" i="37"/>
  <c r="H51" i="37"/>
  <c r="H23" i="37"/>
  <c r="H115" i="37"/>
  <c r="H107" i="37"/>
  <c r="H81" i="37"/>
  <c r="H38" i="37"/>
  <c r="H29" i="37"/>
  <c r="H25" i="37"/>
  <c r="H75" i="37"/>
  <c r="H44" i="37"/>
  <c r="H33" i="37"/>
  <c r="H83" i="37"/>
  <c r="H30" i="37"/>
  <c r="H109" i="37"/>
  <c r="H103" i="37"/>
  <c r="H49" i="37"/>
  <c r="H35" i="37"/>
  <c r="H93" i="37"/>
  <c r="H62" i="37"/>
  <c r="H59" i="37"/>
  <c r="H77" i="37"/>
  <c r="H74" i="37"/>
  <c r="H65" i="37"/>
  <c r="H111" i="37"/>
  <c r="H97" i="37"/>
  <c r="H60" i="37"/>
  <c r="H70" i="37"/>
  <c r="H67" i="37"/>
  <c r="H40" i="37"/>
  <c r="H63" i="37"/>
  <c r="H53" i="37"/>
  <c r="H43" i="37"/>
  <c r="H37" i="37"/>
  <c r="H31" i="37"/>
  <c r="H28" i="37"/>
  <c r="H42" i="37"/>
  <c r="H27" i="37"/>
  <c r="H26" i="37"/>
  <c r="H113" i="37"/>
  <c r="H79" i="37"/>
  <c r="H72" i="37"/>
  <c r="H68" i="37"/>
  <c r="H52" i="37"/>
  <c r="H45" i="37"/>
  <c r="H89" i="37"/>
  <c r="H101" i="37"/>
  <c r="H85" i="37"/>
  <c r="H78" i="37"/>
  <c r="H36" i="37"/>
  <c r="H91" i="37"/>
  <c r="H95" i="37"/>
  <c r="H69" i="37"/>
  <c r="H47" i="37"/>
  <c r="H105" i="37"/>
  <c r="I105" i="37" s="1"/>
  <c r="J105" i="37" s="1"/>
  <c r="H58" i="37"/>
  <c r="H24" i="37"/>
  <c r="H54" i="37"/>
  <c r="H84" i="37"/>
  <c r="G35" i="35"/>
  <c r="G29" i="35"/>
  <c r="G112" i="35"/>
  <c r="G103" i="35"/>
  <c r="G113" i="35"/>
  <c r="G95" i="35"/>
  <c r="G52" i="35"/>
  <c r="G110" i="35"/>
  <c r="G105" i="35"/>
  <c r="G82" i="35"/>
  <c r="I82" i="35" s="1"/>
  <c r="J82" i="35" s="1"/>
  <c r="G62" i="35"/>
  <c r="G42" i="35"/>
  <c r="G102" i="35"/>
  <c r="G92" i="35"/>
  <c r="G87" i="35"/>
  <c r="G77" i="35"/>
  <c r="G72" i="35"/>
  <c r="G67" i="35"/>
  <c r="G57" i="35"/>
  <c r="G47" i="35"/>
  <c r="G24" i="35"/>
  <c r="G22" i="35"/>
  <c r="G115" i="35"/>
  <c r="G97" i="35"/>
  <c r="I97" i="35" s="1"/>
  <c r="J97" i="35" s="1"/>
  <c r="G37" i="35"/>
  <c r="G68" i="35"/>
  <c r="G51" i="35"/>
  <c r="G48" i="35"/>
  <c r="I48" i="35" s="1"/>
  <c r="J48" i="35" s="1"/>
  <c r="G45" i="35"/>
  <c r="G34" i="35"/>
  <c r="G70" i="35"/>
  <c r="G50" i="35"/>
  <c r="G44" i="35"/>
  <c r="G36" i="35"/>
  <c r="G31" i="35"/>
  <c r="G73" i="35"/>
  <c r="G109" i="35"/>
  <c r="G91" i="35"/>
  <c r="G114" i="35"/>
  <c r="G79" i="35"/>
  <c r="G111" i="35"/>
  <c r="G64" i="35"/>
  <c r="G106" i="35"/>
  <c r="G65" i="35"/>
  <c r="G26" i="35"/>
  <c r="I26" i="35" s="1"/>
  <c r="J26" i="35" s="1"/>
  <c r="G23" i="35"/>
  <c r="G96" i="35"/>
  <c r="G59" i="35"/>
  <c r="G53" i="35"/>
  <c r="G99" i="35"/>
  <c r="G93" i="35"/>
  <c r="G88" i="35"/>
  <c r="G85" i="35"/>
  <c r="G76" i="35"/>
  <c r="G56" i="35"/>
  <c r="G39" i="35"/>
  <c r="G107" i="35"/>
  <c r="G94" i="35"/>
  <c r="G30" i="35"/>
  <c r="G27" i="35"/>
  <c r="G83" i="35"/>
  <c r="G84" i="35"/>
  <c r="G49" i="35"/>
  <c r="G41" i="35"/>
  <c r="G38" i="35"/>
  <c r="G98" i="35"/>
  <c r="G69" i="35"/>
  <c r="G55" i="35"/>
  <c r="G90" i="35"/>
  <c r="G86" i="35"/>
  <c r="G58" i="35"/>
  <c r="G81" i="35"/>
  <c r="G74" i="35"/>
  <c r="G66" i="35"/>
  <c r="G63" i="35"/>
  <c r="G60" i="35"/>
  <c r="G28" i="35"/>
  <c r="G25" i="35"/>
  <c r="G80" i="35"/>
  <c r="G101" i="35"/>
  <c r="G116" i="35"/>
  <c r="G33" i="35"/>
  <c r="G54" i="35"/>
  <c r="G75" i="35"/>
  <c r="G61" i="35"/>
  <c r="G89" i="35"/>
  <c r="G46" i="35"/>
  <c r="G32" i="35"/>
  <c r="I32" i="35" s="1"/>
  <c r="J32" i="35" s="1"/>
  <c r="G40" i="35"/>
  <c r="G100" i="35"/>
  <c r="G78" i="35"/>
  <c r="G43" i="35"/>
  <c r="I43" i="35" s="1"/>
  <c r="J43" i="35" s="1"/>
  <c r="G108" i="35"/>
  <c r="I108" i="35" s="1"/>
  <c r="J108" i="35" s="1"/>
  <c r="G71" i="35"/>
  <c r="G104" i="35"/>
  <c r="I31" i="40"/>
  <c r="J31" i="40" s="1"/>
  <c r="H115" i="39"/>
  <c r="H113" i="39"/>
  <c r="H111" i="39"/>
  <c r="H109" i="39"/>
  <c r="H107" i="39"/>
  <c r="H105" i="39"/>
  <c r="H103" i="39"/>
  <c r="H101" i="39"/>
  <c r="H99" i="39"/>
  <c r="H97" i="39"/>
  <c r="H95" i="39"/>
  <c r="H93" i="39"/>
  <c r="H91" i="39"/>
  <c r="H89" i="39"/>
  <c r="H87" i="39"/>
  <c r="H85" i="39"/>
  <c r="H83" i="39"/>
  <c r="H81" i="39"/>
  <c r="H79" i="39"/>
  <c r="H77" i="39"/>
  <c r="H75" i="39"/>
  <c r="H73" i="39"/>
  <c r="H71" i="39"/>
  <c r="H69" i="39"/>
  <c r="H67" i="39"/>
  <c r="H65" i="39"/>
  <c r="H63" i="39"/>
  <c r="H61" i="39"/>
  <c r="H59" i="39"/>
  <c r="H57" i="39"/>
  <c r="H55" i="39"/>
  <c r="H53" i="39"/>
  <c r="H51" i="39"/>
  <c r="H49" i="39"/>
  <c r="H47" i="39"/>
  <c r="H45" i="39"/>
  <c r="H43" i="39"/>
  <c r="H102" i="39"/>
  <c r="H70" i="39"/>
  <c r="H104" i="39"/>
  <c r="H72" i="39"/>
  <c r="H106" i="39"/>
  <c r="H74" i="39"/>
  <c r="H42" i="39"/>
  <c r="H40" i="39"/>
  <c r="H38" i="39"/>
  <c r="H36" i="39"/>
  <c r="H34" i="39"/>
  <c r="H32" i="39"/>
  <c r="H110" i="39"/>
  <c r="H78" i="39"/>
  <c r="H46" i="39"/>
  <c r="H27" i="39"/>
  <c r="H25" i="39"/>
  <c r="H23" i="39"/>
  <c r="H84" i="39"/>
  <c r="H64" i="39"/>
  <c r="H114" i="39"/>
  <c r="H44" i="39"/>
  <c r="H94" i="39"/>
  <c r="H29" i="39"/>
  <c r="H86" i="39"/>
  <c r="H66" i="39"/>
  <c r="H56" i="39"/>
  <c r="H41" i="39"/>
  <c r="H33" i="39"/>
  <c r="H90" i="39"/>
  <c r="H92" i="39"/>
  <c r="H82" i="39"/>
  <c r="H76" i="39"/>
  <c r="H108" i="39"/>
  <c r="H98" i="39"/>
  <c r="O31" i="39"/>
  <c r="H88" i="39"/>
  <c r="H60" i="39"/>
  <c r="H31" i="39"/>
  <c r="H39" i="39"/>
  <c r="H62" i="39"/>
  <c r="H58" i="39"/>
  <c r="H48" i="39"/>
  <c r="H35" i="39"/>
  <c r="H54" i="39"/>
  <c r="H100" i="39"/>
  <c r="H96" i="39"/>
  <c r="H80" i="39"/>
  <c r="H26" i="39"/>
  <c r="H50" i="39"/>
  <c r="H28" i="39"/>
  <c r="H116" i="39"/>
  <c r="H24" i="39"/>
  <c r="H37" i="39"/>
  <c r="H68" i="39"/>
  <c r="H22" i="39"/>
  <c r="H52" i="39"/>
  <c r="H112" i="39"/>
  <c r="H30" i="39"/>
  <c r="I115" i="40"/>
  <c r="J115" i="40" s="1"/>
  <c r="H30" i="32"/>
  <c r="H107" i="32"/>
  <c r="H31" i="32"/>
  <c r="H109" i="32"/>
  <c r="H111" i="32"/>
  <c r="H113" i="32"/>
  <c r="H96" i="32"/>
  <c r="H94" i="32"/>
  <c r="H92" i="32"/>
  <c r="H90" i="32"/>
  <c r="H88" i="32"/>
  <c r="H86" i="32"/>
  <c r="H84" i="32"/>
  <c r="H82" i="32"/>
  <c r="H80" i="32"/>
  <c r="H78" i="32"/>
  <c r="H76" i="32"/>
  <c r="H74" i="32"/>
  <c r="H72" i="32"/>
  <c r="H70" i="32"/>
  <c r="H68" i="32"/>
  <c r="H66" i="32"/>
  <c r="H64" i="32"/>
  <c r="H62" i="32"/>
  <c r="H60" i="32"/>
  <c r="H58" i="32"/>
  <c r="H56" i="32"/>
  <c r="H54" i="32"/>
  <c r="H52" i="32"/>
  <c r="H50" i="32"/>
  <c r="H48" i="32"/>
  <c r="H46" i="32"/>
  <c r="H44" i="32"/>
  <c r="H42" i="32"/>
  <c r="H40" i="32"/>
  <c r="H38" i="32"/>
  <c r="H36" i="32"/>
  <c r="H34" i="32"/>
  <c r="H32" i="32"/>
  <c r="I32" i="32" s="1"/>
  <c r="J32" i="32" s="1"/>
  <c r="H27" i="32"/>
  <c r="H25" i="32"/>
  <c r="H23" i="32"/>
  <c r="H115" i="32"/>
  <c r="H83" i="32"/>
  <c r="H51" i="32"/>
  <c r="H65" i="32"/>
  <c r="H110" i="32"/>
  <c r="H100" i="32"/>
  <c r="H73" i="32"/>
  <c r="H41" i="32"/>
  <c r="H104" i="32"/>
  <c r="H97" i="32"/>
  <c r="H95" i="32"/>
  <c r="H63" i="32"/>
  <c r="O31" i="32"/>
  <c r="H102" i="32"/>
  <c r="H85" i="32"/>
  <c r="H53" i="32"/>
  <c r="H29" i="32"/>
  <c r="H75" i="32"/>
  <c r="H43" i="32"/>
  <c r="H112" i="32"/>
  <c r="H33" i="32"/>
  <c r="H22" i="32"/>
  <c r="H99" i="32"/>
  <c r="H26" i="32"/>
  <c r="H114" i="32"/>
  <c r="H98" i="32"/>
  <c r="H67" i="32"/>
  <c r="H79" i="32"/>
  <c r="H116" i="32"/>
  <c r="H91" i="32"/>
  <c r="H108" i="32"/>
  <c r="H71" i="32"/>
  <c r="H37" i="32"/>
  <c r="H89" i="32"/>
  <c r="H28" i="32"/>
  <c r="H101" i="32"/>
  <c r="H39" i="32"/>
  <c r="H77" i="32"/>
  <c r="H55" i="32"/>
  <c r="H61" i="32"/>
  <c r="H105" i="32"/>
  <c r="H49" i="32"/>
  <c r="H45" i="32"/>
  <c r="H103" i="32"/>
  <c r="H69" i="32"/>
  <c r="H87" i="32"/>
  <c r="H35" i="32"/>
  <c r="H106" i="32"/>
  <c r="H81" i="32"/>
  <c r="H59" i="32"/>
  <c r="H93" i="32"/>
  <c r="H47" i="32"/>
  <c r="H24" i="32"/>
  <c r="H57" i="32"/>
  <c r="G112" i="34"/>
  <c r="G97" i="34"/>
  <c r="G80" i="34"/>
  <c r="G65" i="34"/>
  <c r="G48" i="34"/>
  <c r="G27" i="34"/>
  <c r="G25" i="34"/>
  <c r="G23" i="34"/>
  <c r="G116" i="34"/>
  <c r="G101" i="34"/>
  <c r="G84" i="34"/>
  <c r="G69" i="34"/>
  <c r="G52" i="34"/>
  <c r="G22" i="34"/>
  <c r="G109" i="34"/>
  <c r="G100" i="34"/>
  <c r="G93" i="34"/>
  <c r="G79" i="34"/>
  <c r="G63" i="34"/>
  <c r="G49" i="34"/>
  <c r="G86" i="34"/>
  <c r="G70" i="34"/>
  <c r="G31" i="34"/>
  <c r="G111" i="34"/>
  <c r="G95" i="34"/>
  <c r="G81" i="34"/>
  <c r="G56" i="34"/>
  <c r="G102" i="34"/>
  <c r="G72" i="34"/>
  <c r="G51" i="34"/>
  <c r="G114" i="34"/>
  <c r="G106" i="34"/>
  <c r="G55" i="34"/>
  <c r="G37" i="34"/>
  <c r="G94" i="34"/>
  <c r="I94" i="34" s="1"/>
  <c r="J94" i="34" s="1"/>
  <c r="G68" i="34"/>
  <c r="I68" i="34" s="1"/>
  <c r="J68" i="34" s="1"/>
  <c r="G44" i="34"/>
  <c r="I44" i="34" s="1"/>
  <c r="J44" i="34" s="1"/>
  <c r="G28" i="34"/>
  <c r="G113" i="34"/>
  <c r="G36" i="34"/>
  <c r="G108" i="34"/>
  <c r="G103" i="34"/>
  <c r="G92" i="34"/>
  <c r="G87" i="34"/>
  <c r="G76" i="34"/>
  <c r="G34" i="34"/>
  <c r="G39" i="34"/>
  <c r="G78" i="34"/>
  <c r="G73" i="34"/>
  <c r="G62" i="34"/>
  <c r="G60" i="34"/>
  <c r="G83" i="34"/>
  <c r="G35" i="34"/>
  <c r="G32" i="34"/>
  <c r="G24" i="34"/>
  <c r="G66" i="34"/>
  <c r="G26" i="34"/>
  <c r="G40" i="34"/>
  <c r="G115" i="34"/>
  <c r="G105" i="34"/>
  <c r="G85" i="34"/>
  <c r="G82" i="34"/>
  <c r="G43" i="34"/>
  <c r="G75" i="34"/>
  <c r="G90" i="34"/>
  <c r="G57" i="34"/>
  <c r="G41" i="34"/>
  <c r="G53" i="34"/>
  <c r="G89" i="34"/>
  <c r="I89" i="34" s="1"/>
  <c r="J89" i="34" s="1"/>
  <c r="G46" i="34"/>
  <c r="G59" i="34"/>
  <c r="G98" i="34"/>
  <c r="G88" i="34"/>
  <c r="G99" i="34"/>
  <c r="G50" i="34"/>
  <c r="G47" i="34"/>
  <c r="G29" i="34"/>
  <c r="G96" i="34"/>
  <c r="G74" i="34"/>
  <c r="G61" i="34"/>
  <c r="G110" i="34"/>
  <c r="G71" i="34"/>
  <c r="G91" i="34"/>
  <c r="G77" i="34"/>
  <c r="G38" i="34"/>
  <c r="G30" i="34"/>
  <c r="G104" i="34"/>
  <c r="G54" i="34"/>
  <c r="G33" i="34"/>
  <c r="G64" i="34"/>
  <c r="G42" i="34"/>
  <c r="G67" i="34"/>
  <c r="G58" i="34"/>
  <c r="G45" i="34"/>
  <c r="G107" i="34"/>
  <c r="I36" i="40"/>
  <c r="J36" i="40" s="1"/>
  <c r="G107" i="40"/>
  <c r="I107" i="40" s="1"/>
  <c r="J107" i="40" s="1"/>
  <c r="G91" i="40"/>
  <c r="I91" i="40" s="1"/>
  <c r="J91" i="40" s="1"/>
  <c r="G75" i="40"/>
  <c r="I75" i="40" s="1"/>
  <c r="J75" i="40" s="1"/>
  <c r="G59" i="40"/>
  <c r="I59" i="40" s="1"/>
  <c r="J59" i="40" s="1"/>
  <c r="G43" i="40"/>
  <c r="I43" i="40" s="1"/>
  <c r="J43" i="40" s="1"/>
  <c r="G30" i="40"/>
  <c r="I30" i="40" s="1"/>
  <c r="J30" i="40" s="1"/>
  <c r="G116" i="40"/>
  <c r="G100" i="40"/>
  <c r="G84" i="40"/>
  <c r="G68" i="40"/>
  <c r="G52" i="40"/>
  <c r="I52" i="40" s="1"/>
  <c r="J52" i="40" s="1"/>
  <c r="G36" i="40"/>
  <c r="G109" i="40"/>
  <c r="G93" i="40"/>
  <c r="I93" i="40" s="1"/>
  <c r="J93" i="40" s="1"/>
  <c r="G77" i="40"/>
  <c r="G61" i="40"/>
  <c r="I61" i="40" s="1"/>
  <c r="J61" i="40" s="1"/>
  <c r="G45" i="40"/>
  <c r="I45" i="40" s="1"/>
  <c r="J45" i="40" s="1"/>
  <c r="G24" i="40"/>
  <c r="I24" i="40" s="1"/>
  <c r="J24" i="40" s="1"/>
  <c r="G102" i="40"/>
  <c r="I102" i="40" s="1"/>
  <c r="J102" i="40" s="1"/>
  <c r="G86" i="40"/>
  <c r="I86" i="40" s="1"/>
  <c r="J86" i="40" s="1"/>
  <c r="G70" i="40"/>
  <c r="G111" i="40"/>
  <c r="G95" i="40"/>
  <c r="G79" i="40"/>
  <c r="G63" i="40"/>
  <c r="G47" i="40"/>
  <c r="G28" i="40"/>
  <c r="G105" i="40"/>
  <c r="G94" i="40"/>
  <c r="G83" i="40"/>
  <c r="G56" i="40"/>
  <c r="G69" i="40"/>
  <c r="G64" i="40"/>
  <c r="G35" i="40"/>
  <c r="G23" i="40"/>
  <c r="G113" i="40"/>
  <c r="I113" i="40" s="1"/>
  <c r="J113" i="40" s="1"/>
  <c r="G88" i="40"/>
  <c r="G40" i="40"/>
  <c r="I40" i="40" s="1"/>
  <c r="J40" i="40" s="1"/>
  <c r="G110" i="40"/>
  <c r="G99" i="40"/>
  <c r="G80" i="40"/>
  <c r="I80" i="40" s="1"/>
  <c r="J80" i="40" s="1"/>
  <c r="G74" i="40"/>
  <c r="G58" i="40"/>
  <c r="I58" i="40" s="1"/>
  <c r="J58" i="40" s="1"/>
  <c r="G53" i="40"/>
  <c r="G48" i="40"/>
  <c r="I48" i="40" s="1"/>
  <c r="J48" i="40" s="1"/>
  <c r="G85" i="40"/>
  <c r="I85" i="40" s="1"/>
  <c r="J85" i="40" s="1"/>
  <c r="G66" i="40"/>
  <c r="G33" i="40"/>
  <c r="I33" i="40" s="1"/>
  <c r="J33" i="40" s="1"/>
  <c r="G51" i="40"/>
  <c r="I51" i="40" s="1"/>
  <c r="J51" i="40" s="1"/>
  <c r="G92" i="40"/>
  <c r="G76" i="40"/>
  <c r="G73" i="40"/>
  <c r="I73" i="40" s="1"/>
  <c r="J73" i="40" s="1"/>
  <c r="G98" i="40"/>
  <c r="G112" i="40"/>
  <c r="G108" i="40"/>
  <c r="G42" i="40"/>
  <c r="G39" i="40"/>
  <c r="G104" i="40"/>
  <c r="G101" i="40"/>
  <c r="G115" i="40"/>
  <c r="G90" i="40"/>
  <c r="G87" i="40"/>
  <c r="G32" i="40"/>
  <c r="G38" i="40"/>
  <c r="G103" i="40"/>
  <c r="I103" i="40" s="1"/>
  <c r="J103" i="40" s="1"/>
  <c r="G82" i="40"/>
  <c r="G67" i="40"/>
  <c r="I67" i="40" s="1"/>
  <c r="J67" i="40" s="1"/>
  <c r="G41" i="40"/>
  <c r="G55" i="40"/>
  <c r="I55" i="40" s="1"/>
  <c r="J55" i="40" s="1"/>
  <c r="G44" i="40"/>
  <c r="I44" i="40" s="1"/>
  <c r="J44" i="40" s="1"/>
  <c r="G37" i="40"/>
  <c r="G31" i="40"/>
  <c r="G29" i="40"/>
  <c r="G81" i="40"/>
  <c r="G60" i="40"/>
  <c r="I60" i="40" s="1"/>
  <c r="J60" i="40" s="1"/>
  <c r="G89" i="40"/>
  <c r="I89" i="40" s="1"/>
  <c r="J89" i="40" s="1"/>
  <c r="G25" i="40"/>
  <c r="G106" i="40"/>
  <c r="G72" i="40"/>
  <c r="I72" i="40" s="1"/>
  <c r="J72" i="40" s="1"/>
  <c r="G22" i="40"/>
  <c r="I22" i="40" s="1"/>
  <c r="G97" i="40"/>
  <c r="G78" i="40"/>
  <c r="I78" i="40" s="1"/>
  <c r="J78" i="40" s="1"/>
  <c r="G65" i="40"/>
  <c r="I65" i="40" s="1"/>
  <c r="J65" i="40" s="1"/>
  <c r="G50" i="40"/>
  <c r="G34" i="40"/>
  <c r="I34" i="40" s="1"/>
  <c r="J34" i="40" s="1"/>
  <c r="G54" i="40"/>
  <c r="I54" i="40" s="1"/>
  <c r="J54" i="40" s="1"/>
  <c r="G96" i="40"/>
  <c r="G62" i="40"/>
  <c r="G49" i="40"/>
  <c r="G46" i="40"/>
  <c r="G26" i="40"/>
  <c r="G27" i="40"/>
  <c r="I27" i="40" s="1"/>
  <c r="J27" i="40" s="1"/>
  <c r="G114" i="40"/>
  <c r="G71" i="40"/>
  <c r="I71" i="40" s="1"/>
  <c r="J71" i="40" s="1"/>
  <c r="G57" i="40"/>
  <c r="I57" i="40" s="1"/>
  <c r="J57" i="40" s="1"/>
  <c r="G31" i="37"/>
  <c r="G29" i="37"/>
  <c r="G114" i="37"/>
  <c r="G97" i="37"/>
  <c r="I97" i="37" s="1"/>
  <c r="J97" i="37" s="1"/>
  <c r="G109" i="37"/>
  <c r="G94" i="37"/>
  <c r="G110" i="37"/>
  <c r="G102" i="37"/>
  <c r="G89" i="37"/>
  <c r="G36" i="37"/>
  <c r="G86" i="37"/>
  <c r="G66" i="37"/>
  <c r="G56" i="37"/>
  <c r="G46" i="37"/>
  <c r="G41" i="37"/>
  <c r="G22" i="37"/>
  <c r="G76" i="37"/>
  <c r="G71" i="37"/>
  <c r="G61" i="37"/>
  <c r="G51" i="37"/>
  <c r="G23" i="37"/>
  <c r="G113" i="37"/>
  <c r="G101" i="37"/>
  <c r="G67" i="37"/>
  <c r="G64" i="37"/>
  <c r="G47" i="37"/>
  <c r="G80" i="37"/>
  <c r="G69" i="37"/>
  <c r="G52" i="37"/>
  <c r="G115" i="37"/>
  <c r="G112" i="37"/>
  <c r="G83" i="37"/>
  <c r="G30" i="37"/>
  <c r="G25" i="37"/>
  <c r="G96" i="37"/>
  <c r="G90" i="37"/>
  <c r="G38" i="37"/>
  <c r="G35" i="37"/>
  <c r="G32" i="37"/>
  <c r="G99" i="37"/>
  <c r="G68" i="37"/>
  <c r="G53" i="37"/>
  <c r="G62" i="37"/>
  <c r="G59" i="37"/>
  <c r="G87" i="37"/>
  <c r="G77" i="37"/>
  <c r="G57" i="37"/>
  <c r="G50" i="37"/>
  <c r="G111" i="37"/>
  <c r="G60" i="37"/>
  <c r="G34" i="37"/>
  <c r="G107" i="37"/>
  <c r="G70" i="37"/>
  <c r="I70" i="37" s="1"/>
  <c r="J70" i="37" s="1"/>
  <c r="G100" i="37"/>
  <c r="G93" i="37"/>
  <c r="G40" i="37"/>
  <c r="G105" i="37"/>
  <c r="G24" i="37"/>
  <c r="G42" i="37"/>
  <c r="G27" i="37"/>
  <c r="G79" i="37"/>
  <c r="G72" i="37"/>
  <c r="G48" i="37"/>
  <c r="G45" i="37"/>
  <c r="G116" i="37"/>
  <c r="G104" i="37"/>
  <c r="G63" i="37"/>
  <c r="G55" i="37"/>
  <c r="G92" i="37"/>
  <c r="G85" i="37"/>
  <c r="G37" i="37"/>
  <c r="G26" i="37"/>
  <c r="G108" i="37"/>
  <c r="G82" i="37"/>
  <c r="G75" i="37"/>
  <c r="G88" i="37"/>
  <c r="G84" i="37"/>
  <c r="G28" i="37"/>
  <c r="G103" i="37"/>
  <c r="G74" i="37"/>
  <c r="G91" i="37"/>
  <c r="G65" i="37"/>
  <c r="G78" i="37"/>
  <c r="G43" i="37"/>
  <c r="G95" i="37"/>
  <c r="G39" i="37"/>
  <c r="G73" i="37"/>
  <c r="G44" i="37"/>
  <c r="G81" i="37"/>
  <c r="G58" i="37"/>
  <c r="G49" i="37"/>
  <c r="G33" i="37"/>
  <c r="G98" i="37"/>
  <c r="G106" i="37"/>
  <c r="G54" i="37"/>
  <c r="H115" i="34"/>
  <c r="H113" i="34"/>
  <c r="H111" i="34"/>
  <c r="H109" i="34"/>
  <c r="H107" i="34"/>
  <c r="H105" i="34"/>
  <c r="H103" i="34"/>
  <c r="H101" i="34"/>
  <c r="H99" i="34"/>
  <c r="H97" i="34"/>
  <c r="H95" i="34"/>
  <c r="H93" i="34"/>
  <c r="H91" i="34"/>
  <c r="H89" i="34"/>
  <c r="H87" i="34"/>
  <c r="H85" i="34"/>
  <c r="H83" i="34"/>
  <c r="H81" i="34"/>
  <c r="H79" i="34"/>
  <c r="H77" i="34"/>
  <c r="H75" i="34"/>
  <c r="H73" i="34"/>
  <c r="H71" i="34"/>
  <c r="H69" i="34"/>
  <c r="H67" i="34"/>
  <c r="H65" i="34"/>
  <c r="H63" i="34"/>
  <c r="H61" i="34"/>
  <c r="H59" i="34"/>
  <c r="H57" i="34"/>
  <c r="H55" i="34"/>
  <c r="H53" i="34"/>
  <c r="H51" i="34"/>
  <c r="H49" i="34"/>
  <c r="H47" i="34"/>
  <c r="H45" i="34"/>
  <c r="H114" i="34"/>
  <c r="H82" i="34"/>
  <c r="H50" i="34"/>
  <c r="H86" i="34"/>
  <c r="H54" i="34"/>
  <c r="H30" i="34"/>
  <c r="H116" i="34"/>
  <c r="H70" i="34"/>
  <c r="H31" i="34"/>
  <c r="H25" i="34"/>
  <c r="H56" i="34"/>
  <c r="H27" i="34"/>
  <c r="H102" i="34"/>
  <c r="H72" i="34"/>
  <c r="H88" i="34"/>
  <c r="H58" i="34"/>
  <c r="H44" i="34"/>
  <c r="H42" i="34"/>
  <c r="H40" i="34"/>
  <c r="H38" i="34"/>
  <c r="H36" i="34"/>
  <c r="H34" i="34"/>
  <c r="H32" i="34"/>
  <c r="H68" i="34"/>
  <c r="H28" i="34"/>
  <c r="H46" i="34"/>
  <c r="H108" i="34"/>
  <c r="H92" i="34"/>
  <c r="H76" i="34"/>
  <c r="H23" i="34"/>
  <c r="H94" i="34"/>
  <c r="H78" i="34"/>
  <c r="H62" i="34"/>
  <c r="H100" i="34"/>
  <c r="H84" i="34"/>
  <c r="H60" i="34"/>
  <c r="H52" i="34"/>
  <c r="H39" i="34"/>
  <c r="H110" i="34"/>
  <c r="H41" i="34"/>
  <c r="H90" i="34"/>
  <c r="H80" i="34"/>
  <c r="O31" i="34"/>
  <c r="H29" i="34"/>
  <c r="H26" i="34"/>
  <c r="H112" i="34"/>
  <c r="H43" i="34"/>
  <c r="H22" i="34"/>
  <c r="H98" i="34"/>
  <c r="H37" i="34"/>
  <c r="H106" i="34"/>
  <c r="H96" i="34"/>
  <c r="H66" i="34"/>
  <c r="H74" i="34"/>
  <c r="H48" i="34"/>
  <c r="H33" i="34"/>
  <c r="H35" i="34"/>
  <c r="H64" i="34"/>
  <c r="H104" i="34"/>
  <c r="H24" i="34"/>
  <c r="I47" i="40"/>
  <c r="J47" i="40" s="1"/>
  <c r="I94" i="40"/>
  <c r="J94" i="40" s="1"/>
  <c r="G115" i="38"/>
  <c r="G113" i="38"/>
  <c r="G111" i="38"/>
  <c r="G109" i="38"/>
  <c r="G107" i="38"/>
  <c r="G105" i="38"/>
  <c r="G103" i="38"/>
  <c r="G101" i="38"/>
  <c r="G99" i="38"/>
  <c r="G97" i="38"/>
  <c r="G95" i="38"/>
  <c r="G93" i="38"/>
  <c r="G91" i="38"/>
  <c r="G89" i="38"/>
  <c r="G87" i="38"/>
  <c r="G85" i="38"/>
  <c r="G83" i="38"/>
  <c r="G81" i="38"/>
  <c r="G79" i="38"/>
  <c r="G77" i="38"/>
  <c r="G75" i="38"/>
  <c r="G73" i="38"/>
  <c r="G71" i="38"/>
  <c r="G69" i="38"/>
  <c r="G67" i="38"/>
  <c r="G65" i="38"/>
  <c r="G63" i="38"/>
  <c r="G61" i="38"/>
  <c r="G59" i="38"/>
  <c r="G57" i="38"/>
  <c r="G55" i="38"/>
  <c r="G110" i="38"/>
  <c r="G78" i="38"/>
  <c r="G56" i="38"/>
  <c r="G100" i="38"/>
  <c r="G68" i="38"/>
  <c r="G22" i="38"/>
  <c r="G90" i="38"/>
  <c r="G58" i="38"/>
  <c r="G30" i="38"/>
  <c r="G112" i="38"/>
  <c r="G80" i="38"/>
  <c r="G98" i="38"/>
  <c r="G64" i="38"/>
  <c r="G92" i="38"/>
  <c r="G26" i="38"/>
  <c r="G106" i="38"/>
  <c r="G72" i="38"/>
  <c r="G48" i="38"/>
  <c r="G41" i="38"/>
  <c r="G32" i="38"/>
  <c r="G28" i="38"/>
  <c r="G116" i="38"/>
  <c r="G44" i="38"/>
  <c r="G76" i="38"/>
  <c r="G49" i="38"/>
  <c r="G88" i="38"/>
  <c r="G82" i="38"/>
  <c r="G66" i="38"/>
  <c r="G60" i="38"/>
  <c r="G54" i="38"/>
  <c r="G36" i="38"/>
  <c r="G108" i="38"/>
  <c r="G31" i="38"/>
  <c r="G114" i="38"/>
  <c r="G53" i="38"/>
  <c r="G47" i="38"/>
  <c r="G33" i="38"/>
  <c r="G104" i="38"/>
  <c r="G84" i="38"/>
  <c r="G70" i="38"/>
  <c r="G62" i="38"/>
  <c r="G102" i="38"/>
  <c r="G38" i="38"/>
  <c r="G35" i="38"/>
  <c r="G29" i="38"/>
  <c r="G23" i="38"/>
  <c r="G96" i="38"/>
  <c r="G45" i="38"/>
  <c r="G42" i="38"/>
  <c r="G39" i="38"/>
  <c r="G40" i="38"/>
  <c r="G51" i="38"/>
  <c r="G43" i="38"/>
  <c r="G25" i="38"/>
  <c r="G50" i="38"/>
  <c r="G46" i="38"/>
  <c r="G34" i="38"/>
  <c r="G74" i="38"/>
  <c r="G37" i="38"/>
  <c r="G86" i="38"/>
  <c r="G24" i="38"/>
  <c r="G94" i="38"/>
  <c r="G52" i="38"/>
  <c r="G27" i="38"/>
  <c r="I27" i="38" s="1"/>
  <c r="J27" i="38" s="1"/>
  <c r="I37" i="40"/>
  <c r="J37" i="40" s="1"/>
  <c r="H105" i="33"/>
  <c r="H90" i="33"/>
  <c r="H73" i="33"/>
  <c r="H58" i="33"/>
  <c r="H41" i="33"/>
  <c r="H27" i="33"/>
  <c r="H107" i="33"/>
  <c r="H92" i="33"/>
  <c r="H75" i="33"/>
  <c r="H60" i="33"/>
  <c r="H43" i="33"/>
  <c r="H109" i="33"/>
  <c r="H94" i="33"/>
  <c r="H77" i="33"/>
  <c r="H62" i="33"/>
  <c r="H45" i="33"/>
  <c r="H111" i="33"/>
  <c r="H96" i="33"/>
  <c r="H79" i="33"/>
  <c r="H64" i="33"/>
  <c r="H47" i="33"/>
  <c r="H32" i="33"/>
  <c r="H67" i="33"/>
  <c r="H52" i="33"/>
  <c r="H25" i="33"/>
  <c r="H104" i="33"/>
  <c r="H74" i="33"/>
  <c r="H39" i="33"/>
  <c r="H30" i="33"/>
  <c r="H84" i="33"/>
  <c r="H71" i="33"/>
  <c r="H97" i="33"/>
  <c r="H89" i="33"/>
  <c r="H82" i="33"/>
  <c r="H69" i="33"/>
  <c r="H59" i="33"/>
  <c r="H54" i="33"/>
  <c r="H44" i="33"/>
  <c r="H34" i="33"/>
  <c r="H28" i="33"/>
  <c r="H23" i="33"/>
  <c r="H112" i="33"/>
  <c r="H99" i="33"/>
  <c r="H49" i="33"/>
  <c r="H36" i="33"/>
  <c r="H106" i="33"/>
  <c r="H56" i="33"/>
  <c r="H113" i="33"/>
  <c r="H37" i="33"/>
  <c r="O31" i="33"/>
  <c r="H102" i="33"/>
  <c r="H70" i="33"/>
  <c r="H31" i="33"/>
  <c r="H115" i="33"/>
  <c r="H33" i="33"/>
  <c r="H108" i="33"/>
  <c r="H38" i="33"/>
  <c r="H101" i="33"/>
  <c r="H95" i="33"/>
  <c r="H88" i="33"/>
  <c r="H65" i="33"/>
  <c r="H55" i="33"/>
  <c r="H83" i="33"/>
  <c r="H80" i="33"/>
  <c r="H61" i="33"/>
  <c r="H76" i="33"/>
  <c r="H57" i="33"/>
  <c r="H51" i="33"/>
  <c r="H48" i="33"/>
  <c r="H24" i="33"/>
  <c r="H93" i="33"/>
  <c r="H46" i="33"/>
  <c r="H42" i="33"/>
  <c r="H86" i="33"/>
  <c r="H98" i="33"/>
  <c r="H66" i="33"/>
  <c r="I66" i="33" s="1"/>
  <c r="J66" i="33" s="1"/>
  <c r="H114" i="33"/>
  <c r="H63" i="33"/>
  <c r="H116" i="33"/>
  <c r="H103" i="33"/>
  <c r="H35" i="33"/>
  <c r="H81" i="33"/>
  <c r="H53" i="33"/>
  <c r="H85" i="33"/>
  <c r="H72" i="33"/>
  <c r="H68" i="33"/>
  <c r="H91" i="33"/>
  <c r="H87" i="33"/>
  <c r="H22" i="33"/>
  <c r="H110" i="33"/>
  <c r="H50" i="33"/>
  <c r="H100" i="33"/>
  <c r="H26" i="33"/>
  <c r="H29" i="33"/>
  <c r="H40" i="33"/>
  <c r="H78" i="33"/>
  <c r="I50" i="40"/>
  <c r="J50" i="40" s="1"/>
  <c r="H116" i="35"/>
  <c r="H114" i="35"/>
  <c r="H112" i="35"/>
  <c r="H110" i="35"/>
  <c r="H108" i="35"/>
  <c r="H106" i="35"/>
  <c r="H104" i="35"/>
  <c r="H102" i="35"/>
  <c r="H100" i="35"/>
  <c r="H98" i="35"/>
  <c r="H96" i="35"/>
  <c r="H94" i="35"/>
  <c r="H92" i="35"/>
  <c r="H90" i="35"/>
  <c r="H88" i="35"/>
  <c r="H86" i="35"/>
  <c r="H84" i="35"/>
  <c r="H82" i="35"/>
  <c r="H80" i="35"/>
  <c r="H78" i="35"/>
  <c r="H76" i="35"/>
  <c r="H74" i="35"/>
  <c r="H72" i="35"/>
  <c r="H70" i="35"/>
  <c r="H68" i="35"/>
  <c r="H66" i="35"/>
  <c r="H64" i="35"/>
  <c r="H62" i="35"/>
  <c r="H60" i="35"/>
  <c r="H58" i="35"/>
  <c r="H56" i="35"/>
  <c r="H54" i="35"/>
  <c r="H52" i="35"/>
  <c r="H50" i="35"/>
  <c r="H48" i="35"/>
  <c r="H46" i="35"/>
  <c r="H44" i="35"/>
  <c r="H42" i="35"/>
  <c r="H101" i="35"/>
  <c r="H85" i="35"/>
  <c r="H69" i="35"/>
  <c r="H53" i="35"/>
  <c r="H33" i="35"/>
  <c r="H22" i="35"/>
  <c r="H103" i="35"/>
  <c r="H87" i="35"/>
  <c r="H71" i="35"/>
  <c r="H55" i="35"/>
  <c r="H37" i="35"/>
  <c r="H23" i="35"/>
  <c r="H105" i="35"/>
  <c r="H35" i="35"/>
  <c r="H77" i="35"/>
  <c r="H67" i="35"/>
  <c r="I67" i="35" s="1"/>
  <c r="J67" i="35" s="1"/>
  <c r="H57" i="35"/>
  <c r="H47" i="35"/>
  <c r="H24" i="35"/>
  <c r="H115" i="35"/>
  <c r="H97" i="35"/>
  <c r="H32" i="35"/>
  <c r="H26" i="35"/>
  <c r="H109" i="35"/>
  <c r="H91" i="35"/>
  <c r="H65" i="35"/>
  <c r="H111" i="35"/>
  <c r="H99" i="35"/>
  <c r="H41" i="35"/>
  <c r="H39" i="35"/>
  <c r="O31" i="35"/>
  <c r="H79" i="35"/>
  <c r="H36" i="35"/>
  <c r="H31" i="35"/>
  <c r="H93" i="35"/>
  <c r="H73" i="35"/>
  <c r="H59" i="35"/>
  <c r="H49" i="35"/>
  <c r="H113" i="35"/>
  <c r="H27" i="35"/>
  <c r="H81" i="35"/>
  <c r="H63" i="35"/>
  <c r="H28" i="35"/>
  <c r="H25" i="35"/>
  <c r="H34" i="35"/>
  <c r="H30" i="35"/>
  <c r="H83" i="35"/>
  <c r="H51" i="35"/>
  <c r="H45" i="35"/>
  <c r="H95" i="35"/>
  <c r="I95" i="35" s="1"/>
  <c r="J95" i="35" s="1"/>
  <c r="H38" i="35"/>
  <c r="H40" i="35"/>
  <c r="H75" i="35"/>
  <c r="H61" i="35"/>
  <c r="H89" i="35"/>
  <c r="H107" i="35"/>
  <c r="H43" i="35"/>
  <c r="H29" i="35"/>
  <c r="I49" i="40"/>
  <c r="J49" i="40" s="1"/>
  <c r="I84" i="40"/>
  <c r="J84" i="40" s="1"/>
  <c r="G100" i="39"/>
  <c r="G85" i="39"/>
  <c r="G68" i="39"/>
  <c r="G53" i="39"/>
  <c r="G31" i="39"/>
  <c r="G29" i="39"/>
  <c r="G102" i="39"/>
  <c r="G87" i="39"/>
  <c r="G70" i="39"/>
  <c r="G55" i="39"/>
  <c r="G104" i="39"/>
  <c r="G89" i="39"/>
  <c r="G72" i="39"/>
  <c r="G57" i="39"/>
  <c r="G108" i="39"/>
  <c r="G93" i="39"/>
  <c r="G76" i="39"/>
  <c r="G61" i="39"/>
  <c r="G44" i="39"/>
  <c r="G112" i="39"/>
  <c r="G107" i="39"/>
  <c r="G99" i="39"/>
  <c r="G92" i="39"/>
  <c r="G77" i="39"/>
  <c r="G54" i="39"/>
  <c r="G39" i="39"/>
  <c r="I39" i="39" s="1"/>
  <c r="J39" i="39" s="1"/>
  <c r="G23" i="39"/>
  <c r="G84" i="39"/>
  <c r="G74" i="39"/>
  <c r="G64" i="39"/>
  <c r="G59" i="39"/>
  <c r="G49" i="39"/>
  <c r="G36" i="39"/>
  <c r="G114" i="39"/>
  <c r="G25" i="39"/>
  <c r="G101" i="39"/>
  <c r="G94" i="39"/>
  <c r="G79" i="39"/>
  <c r="G71" i="39"/>
  <c r="G73" i="39"/>
  <c r="G50" i="39"/>
  <c r="G38" i="39"/>
  <c r="I38" i="39" s="1"/>
  <c r="J38" i="39" s="1"/>
  <c r="G32" i="39"/>
  <c r="G22" i="39"/>
  <c r="I22" i="39" s="1"/>
  <c r="G96" i="39"/>
  <c r="G47" i="39"/>
  <c r="G35" i="39"/>
  <c r="G90" i="39"/>
  <c r="G27" i="39"/>
  <c r="G95" i="39"/>
  <c r="G82" i="39"/>
  <c r="G63" i="39"/>
  <c r="G111" i="39"/>
  <c r="G98" i="39"/>
  <c r="G66" i="39"/>
  <c r="G41" i="39"/>
  <c r="G83" i="39"/>
  <c r="G52" i="39"/>
  <c r="G42" i="39"/>
  <c r="I42" i="39" s="1"/>
  <c r="J42" i="39" s="1"/>
  <c r="G26" i="39"/>
  <c r="G115" i="39"/>
  <c r="G62" i="39"/>
  <c r="G58" i="39"/>
  <c r="G48" i="39"/>
  <c r="G88" i="39"/>
  <c r="G80" i="39"/>
  <c r="G69" i="39"/>
  <c r="G113" i="39"/>
  <c r="G75" i="39"/>
  <c r="G91" i="39"/>
  <c r="G105" i="39"/>
  <c r="G116" i="39"/>
  <c r="G67" i="39"/>
  <c r="G28" i="39"/>
  <c r="G109" i="39"/>
  <c r="G78" i="39"/>
  <c r="G46" i="39"/>
  <c r="G34" i="39"/>
  <c r="G24" i="39"/>
  <c r="G30" i="39"/>
  <c r="G51" i="39"/>
  <c r="G81" i="39"/>
  <c r="G33" i="39"/>
  <c r="G37" i="39"/>
  <c r="G86" i="39"/>
  <c r="G56" i="39"/>
  <c r="G43" i="39"/>
  <c r="G60" i="39"/>
  <c r="G103" i="39"/>
  <c r="G65" i="39"/>
  <c r="G45" i="39"/>
  <c r="G40" i="39"/>
  <c r="I40" i="39" s="1"/>
  <c r="J40" i="39" s="1"/>
  <c r="G106" i="39"/>
  <c r="G110" i="39"/>
  <c r="G97" i="39"/>
  <c r="H114" i="36"/>
  <c r="H112" i="36"/>
  <c r="H110" i="36"/>
  <c r="H108" i="36"/>
  <c r="H106" i="36"/>
  <c r="H104" i="36"/>
  <c r="H102" i="36"/>
  <c r="H100" i="36"/>
  <c r="H98" i="36"/>
  <c r="H96" i="36"/>
  <c r="H94" i="36"/>
  <c r="H92" i="36"/>
  <c r="H90" i="36"/>
  <c r="H88" i="36"/>
  <c r="H86" i="36"/>
  <c r="H84" i="36"/>
  <c r="H82" i="36"/>
  <c r="H80" i="36"/>
  <c r="H78" i="36"/>
  <c r="H76" i="36"/>
  <c r="H74" i="36"/>
  <c r="H72" i="36"/>
  <c r="H70" i="36"/>
  <c r="H68" i="36"/>
  <c r="H66" i="36"/>
  <c r="H64" i="36"/>
  <c r="H62" i="36"/>
  <c r="H60" i="36"/>
  <c r="H58" i="36"/>
  <c r="H56" i="36"/>
  <c r="H54" i="36"/>
  <c r="H52" i="36"/>
  <c r="H50" i="36"/>
  <c r="H48" i="36"/>
  <c r="H46" i="36"/>
  <c r="H44" i="36"/>
  <c r="H42" i="36"/>
  <c r="H40" i="36"/>
  <c r="H38" i="36"/>
  <c r="H36" i="36"/>
  <c r="H34" i="36"/>
  <c r="H32" i="36"/>
  <c r="H116" i="36"/>
  <c r="H95" i="36"/>
  <c r="H23" i="36"/>
  <c r="H97" i="36"/>
  <c r="H75" i="36"/>
  <c r="H59" i="36"/>
  <c r="H43" i="36"/>
  <c r="H87" i="36"/>
  <c r="H73" i="36"/>
  <c r="H63" i="36"/>
  <c r="H35" i="36"/>
  <c r="H111" i="36"/>
  <c r="H89" i="36"/>
  <c r="H45" i="36"/>
  <c r="H29" i="36"/>
  <c r="H27" i="36"/>
  <c r="H99" i="36"/>
  <c r="H53" i="36"/>
  <c r="H39" i="36"/>
  <c r="H24" i="36"/>
  <c r="H105" i="36"/>
  <c r="H67" i="36"/>
  <c r="H93" i="36"/>
  <c r="H81" i="36"/>
  <c r="H47" i="36"/>
  <c r="H33" i="36"/>
  <c r="H31" i="36"/>
  <c r="H115" i="36"/>
  <c r="H91" i="36"/>
  <c r="H25" i="36"/>
  <c r="H71" i="36"/>
  <c r="H61" i="36"/>
  <c r="H101" i="36"/>
  <c r="H65" i="36"/>
  <c r="H49" i="36"/>
  <c r="H30" i="36"/>
  <c r="H77" i="36"/>
  <c r="H55" i="36"/>
  <c r="H28" i="36"/>
  <c r="H26" i="36"/>
  <c r="H85" i="36"/>
  <c r="H69" i="36"/>
  <c r="H57" i="36"/>
  <c r="H41" i="36"/>
  <c r="H113" i="36"/>
  <c r="O31" i="36"/>
  <c r="H22" i="36"/>
  <c r="H109" i="36"/>
  <c r="H37" i="36"/>
  <c r="H83" i="36"/>
  <c r="H103" i="36"/>
  <c r="H51" i="36"/>
  <c r="H107" i="36"/>
  <c r="H79" i="36"/>
  <c r="I68" i="40"/>
  <c r="J68" i="40" s="1"/>
  <c r="H115" i="38"/>
  <c r="H113" i="38"/>
  <c r="H111" i="38"/>
  <c r="I111" i="38" s="1"/>
  <c r="J111" i="38" s="1"/>
  <c r="H109" i="38"/>
  <c r="H107" i="38"/>
  <c r="H105" i="38"/>
  <c r="H103" i="38"/>
  <c r="H101" i="38"/>
  <c r="H99" i="38"/>
  <c r="H97" i="38"/>
  <c r="H95" i="38"/>
  <c r="H93" i="38"/>
  <c r="H91" i="38"/>
  <c r="H89" i="38"/>
  <c r="H87" i="38"/>
  <c r="H85" i="38"/>
  <c r="H83" i="38"/>
  <c r="H81" i="38"/>
  <c r="H79" i="38"/>
  <c r="H77" i="38"/>
  <c r="H75" i="38"/>
  <c r="H73" i="38"/>
  <c r="H71" i="38"/>
  <c r="H69" i="38"/>
  <c r="H67" i="38"/>
  <c r="H65" i="38"/>
  <c r="H63" i="38"/>
  <c r="H61" i="38"/>
  <c r="H59" i="38"/>
  <c r="H57" i="38"/>
  <c r="H55" i="38"/>
  <c r="H53" i="38"/>
  <c r="H100" i="38"/>
  <c r="H68" i="38"/>
  <c r="H22" i="38"/>
  <c r="H90" i="38"/>
  <c r="H58" i="38"/>
  <c r="H30" i="38"/>
  <c r="H112" i="38"/>
  <c r="H80" i="38"/>
  <c r="H102" i="38"/>
  <c r="H70" i="38"/>
  <c r="H78" i="38"/>
  <c r="H46" i="38"/>
  <c r="H39" i="38"/>
  <c r="H24" i="38"/>
  <c r="H106" i="38"/>
  <c r="H72" i="38"/>
  <c r="H48" i="38"/>
  <c r="H41" i="38"/>
  <c r="H32" i="38"/>
  <c r="H28" i="38"/>
  <c r="H86" i="38"/>
  <c r="H66" i="38"/>
  <c r="H110" i="38"/>
  <c r="H76" i="38"/>
  <c r="H49" i="38"/>
  <c r="H88" i="38"/>
  <c r="H82" i="38"/>
  <c r="H60" i="38"/>
  <c r="H54" i="38"/>
  <c r="H36" i="38"/>
  <c r="H26" i="38"/>
  <c r="H42" i="38"/>
  <c r="H104" i="38"/>
  <c r="H84" i="38"/>
  <c r="H94" i="38"/>
  <c r="H50" i="38"/>
  <c r="I50" i="38" s="1"/>
  <c r="J50" i="38" s="1"/>
  <c r="H44" i="38"/>
  <c r="H51" i="38"/>
  <c r="I51" i="38" s="1"/>
  <c r="J51" i="38" s="1"/>
  <c r="H47" i="38"/>
  <c r="H29" i="38"/>
  <c r="H23" i="38"/>
  <c r="H96" i="38"/>
  <c r="H64" i="38"/>
  <c r="H45" i="38"/>
  <c r="H92" i="38"/>
  <c r="H56" i="38"/>
  <c r="H40" i="38"/>
  <c r="H114" i="38"/>
  <c r="H43" i="38"/>
  <c r="H35" i="38"/>
  <c r="H62" i="38"/>
  <c r="O31" i="38"/>
  <c r="H25" i="38"/>
  <c r="H116" i="38"/>
  <c r="H34" i="38"/>
  <c r="H38" i="38"/>
  <c r="H74" i="38"/>
  <c r="H37" i="38"/>
  <c r="H33" i="38"/>
  <c r="H52" i="38"/>
  <c r="H31" i="38"/>
  <c r="H27" i="38"/>
  <c r="H98" i="38"/>
  <c r="H108" i="38"/>
  <c r="I42" i="40"/>
  <c r="J42" i="40" s="1"/>
  <c r="I74" i="40"/>
  <c r="J74" i="40" s="1"/>
  <c r="H116" i="40"/>
  <c r="I116" i="40" s="1"/>
  <c r="J116" i="40" s="1"/>
  <c r="H27" i="40"/>
  <c r="H25" i="40"/>
  <c r="I25" i="40" s="1"/>
  <c r="J25" i="40" s="1"/>
  <c r="H23" i="40"/>
  <c r="H100" i="40"/>
  <c r="H84" i="40"/>
  <c r="H68" i="40"/>
  <c r="H52" i="40"/>
  <c r="H36" i="40"/>
  <c r="H109" i="40"/>
  <c r="H93" i="40"/>
  <c r="H77" i="40"/>
  <c r="H61" i="40"/>
  <c r="H45" i="40"/>
  <c r="H24" i="40"/>
  <c r="H102" i="40"/>
  <c r="H86" i="40"/>
  <c r="H70" i="40"/>
  <c r="H54" i="40"/>
  <c r="H38" i="40"/>
  <c r="H26" i="40"/>
  <c r="I26" i="40" s="1"/>
  <c r="J26" i="40" s="1"/>
  <c r="H111" i="40"/>
  <c r="H95" i="40"/>
  <c r="I95" i="40" s="1"/>
  <c r="J95" i="40" s="1"/>
  <c r="H79" i="40"/>
  <c r="I79" i="40" s="1"/>
  <c r="J79" i="40" s="1"/>
  <c r="H104" i="40"/>
  <c r="I104" i="40" s="1"/>
  <c r="J104" i="40" s="1"/>
  <c r="H88" i="40"/>
  <c r="H72" i="40"/>
  <c r="H56" i="40"/>
  <c r="H40" i="40"/>
  <c r="H91" i="40"/>
  <c r="H69" i="40"/>
  <c r="H64" i="40"/>
  <c r="H35" i="40"/>
  <c r="H113" i="40"/>
  <c r="H110" i="40"/>
  <c r="H99" i="40"/>
  <c r="I99" i="40" s="1"/>
  <c r="J99" i="40" s="1"/>
  <c r="H80" i="40"/>
  <c r="H74" i="40"/>
  <c r="H58" i="40"/>
  <c r="H53" i="40"/>
  <c r="H48" i="40"/>
  <c r="H107" i="40"/>
  <c r="H85" i="40"/>
  <c r="H66" i="40"/>
  <c r="H28" i="40"/>
  <c r="H42" i="40"/>
  <c r="H37" i="40"/>
  <c r="H96" i="40"/>
  <c r="I96" i="40" s="1"/>
  <c r="J96" i="40" s="1"/>
  <c r="H67" i="40"/>
  <c r="H39" i="40"/>
  <c r="I39" i="40" s="1"/>
  <c r="J39" i="40" s="1"/>
  <c r="H92" i="40"/>
  <c r="H76" i="40"/>
  <c r="H73" i="40"/>
  <c r="H115" i="40"/>
  <c r="H112" i="40"/>
  <c r="H89" i="40"/>
  <c r="H60" i="40"/>
  <c r="H57" i="40"/>
  <c r="H30" i="40"/>
  <c r="H108" i="40"/>
  <c r="I108" i="40" s="1"/>
  <c r="J108" i="40" s="1"/>
  <c r="H101" i="40"/>
  <c r="H94" i="40"/>
  <c r="H90" i="40"/>
  <c r="H87" i="40"/>
  <c r="H59" i="40"/>
  <c r="H32" i="40"/>
  <c r="I32" i="40" s="1"/>
  <c r="J32" i="40" s="1"/>
  <c r="H83" i="40"/>
  <c r="H97" i="40"/>
  <c r="H62" i="40"/>
  <c r="I62" i="40" s="1"/>
  <c r="J62" i="40" s="1"/>
  <c r="H55" i="40"/>
  <c r="H63" i="40"/>
  <c r="H51" i="40"/>
  <c r="H44" i="40"/>
  <c r="H31" i="40"/>
  <c r="H106" i="40"/>
  <c r="H22" i="40"/>
  <c r="H98" i="40"/>
  <c r="H81" i="40"/>
  <c r="H47" i="40"/>
  <c r="H78" i="40"/>
  <c r="H65" i="40"/>
  <c r="H34" i="40"/>
  <c r="H105" i="40"/>
  <c r="I105" i="40" s="1"/>
  <c r="J105" i="40" s="1"/>
  <c r="H82" i="40"/>
  <c r="H46" i="40"/>
  <c r="H49" i="40"/>
  <c r="H33" i="40"/>
  <c r="H71" i="40"/>
  <c r="H75" i="40"/>
  <c r="H50" i="40"/>
  <c r="H41" i="40"/>
  <c r="H114" i="40"/>
  <c r="I114" i="40" s="1"/>
  <c r="J114" i="40" s="1"/>
  <c r="O31" i="40"/>
  <c r="H43" i="40"/>
  <c r="H103" i="40"/>
  <c r="H29" i="40"/>
  <c r="I29" i="40" s="1"/>
  <c r="J29" i="40" s="1"/>
  <c r="G22" i="32"/>
  <c r="G105" i="32"/>
  <c r="G29" i="32"/>
  <c r="I29" i="32" s="1"/>
  <c r="J29" i="32" s="1"/>
  <c r="G107" i="32"/>
  <c r="G31" i="32"/>
  <c r="G109" i="32"/>
  <c r="G111" i="32"/>
  <c r="G93" i="32"/>
  <c r="G78" i="32"/>
  <c r="G61" i="32"/>
  <c r="G46" i="32"/>
  <c r="G25" i="32"/>
  <c r="G53" i="32"/>
  <c r="G38" i="32"/>
  <c r="G92" i="32"/>
  <c r="G43" i="32"/>
  <c r="G115" i="32"/>
  <c r="G83" i="32"/>
  <c r="G68" i="32"/>
  <c r="G51" i="32"/>
  <c r="G36" i="32"/>
  <c r="G80" i="32"/>
  <c r="G27" i="32"/>
  <c r="G110" i="32"/>
  <c r="G100" i="32"/>
  <c r="G90" i="32"/>
  <c r="G73" i="32"/>
  <c r="G58" i="32"/>
  <c r="G41" i="32"/>
  <c r="G95" i="32"/>
  <c r="G63" i="32"/>
  <c r="G48" i="32"/>
  <c r="G102" i="32"/>
  <c r="G85" i="32"/>
  <c r="G70" i="32"/>
  <c r="G75" i="32"/>
  <c r="G60" i="32"/>
  <c r="G96" i="32"/>
  <c r="G59" i="32"/>
  <c r="G56" i="32"/>
  <c r="G40" i="32"/>
  <c r="G23" i="32"/>
  <c r="G86" i="32"/>
  <c r="G49" i="32"/>
  <c r="G89" i="32"/>
  <c r="G55" i="32"/>
  <c r="G82" i="32"/>
  <c r="G64" i="32"/>
  <c r="G67" i="32"/>
  <c r="G42" i="32"/>
  <c r="G30" i="32"/>
  <c r="G99" i="32"/>
  <c r="G74" i="32"/>
  <c r="G65" i="32"/>
  <c r="G26" i="32"/>
  <c r="G114" i="32"/>
  <c r="G28" i="32"/>
  <c r="G104" i="32"/>
  <c r="G98" i="32"/>
  <c r="G33" i="32"/>
  <c r="G76" i="32"/>
  <c r="G39" i="32"/>
  <c r="G108" i="32"/>
  <c r="G71" i="32"/>
  <c r="G52" i="32"/>
  <c r="G37" i="32"/>
  <c r="G34" i="32"/>
  <c r="G77" i="32"/>
  <c r="G101" i="32"/>
  <c r="G94" i="32"/>
  <c r="G79" i="32"/>
  <c r="G45" i="32"/>
  <c r="G91" i="32"/>
  <c r="G66" i="32"/>
  <c r="G103" i="32"/>
  <c r="G69" i="32"/>
  <c r="G44" i="32"/>
  <c r="G24" i="32"/>
  <c r="G72" i="32"/>
  <c r="G35" i="32"/>
  <c r="G88" i="32"/>
  <c r="G54" i="32"/>
  <c r="G87" i="32"/>
  <c r="G106" i="32"/>
  <c r="G81" i="32"/>
  <c r="G62" i="32"/>
  <c r="G112" i="32"/>
  <c r="G97" i="32"/>
  <c r="G84" i="32"/>
  <c r="G47" i="32"/>
  <c r="G113" i="32"/>
  <c r="G50" i="32"/>
  <c r="G116" i="32"/>
  <c r="G57" i="32"/>
  <c r="G32" i="32"/>
  <c r="G114" i="36"/>
  <c r="G112" i="36"/>
  <c r="G110" i="36"/>
  <c r="G108" i="36"/>
  <c r="G106" i="36"/>
  <c r="G104" i="36"/>
  <c r="G102" i="36"/>
  <c r="G100" i="36"/>
  <c r="G98" i="36"/>
  <c r="G96" i="36"/>
  <c r="G94" i="36"/>
  <c r="G92" i="36"/>
  <c r="G90" i="36"/>
  <c r="G88" i="36"/>
  <c r="G86" i="36"/>
  <c r="G84" i="36"/>
  <c r="G82" i="36"/>
  <c r="G80" i="36"/>
  <c r="G78" i="36"/>
  <c r="G105" i="36"/>
  <c r="G71" i="36"/>
  <c r="G64" i="36"/>
  <c r="G55" i="36"/>
  <c r="G48" i="36"/>
  <c r="G39" i="36"/>
  <c r="G107" i="36"/>
  <c r="G34" i="36"/>
  <c r="G27" i="36"/>
  <c r="G97" i="36"/>
  <c r="G75" i="36"/>
  <c r="G68" i="36"/>
  <c r="G59" i="36"/>
  <c r="G52" i="36"/>
  <c r="G43" i="36"/>
  <c r="G36" i="36"/>
  <c r="G95" i="36"/>
  <c r="G76" i="36"/>
  <c r="G33" i="36"/>
  <c r="G29" i="36"/>
  <c r="G103" i="36"/>
  <c r="G81" i="36"/>
  <c r="G53" i="36"/>
  <c r="G40" i="36"/>
  <c r="I40" i="36" s="1"/>
  <c r="J40" i="36" s="1"/>
  <c r="G31" i="36"/>
  <c r="G73" i="36"/>
  <c r="G63" i="36"/>
  <c r="G35" i="36"/>
  <c r="G70" i="36"/>
  <c r="G56" i="36"/>
  <c r="I56" i="36" s="1"/>
  <c r="J56" i="36" s="1"/>
  <c r="G42" i="36"/>
  <c r="I42" i="36" s="1"/>
  <c r="J42" i="36" s="1"/>
  <c r="G50" i="36"/>
  <c r="G99" i="36"/>
  <c r="G24" i="36"/>
  <c r="G111" i="36"/>
  <c r="G67" i="36"/>
  <c r="G69" i="36"/>
  <c r="G37" i="36"/>
  <c r="G22" i="36"/>
  <c r="G74" i="36"/>
  <c r="G58" i="36"/>
  <c r="I58" i="36" s="1"/>
  <c r="J58" i="36" s="1"/>
  <c r="G115" i="36"/>
  <c r="G91" i="36"/>
  <c r="G93" i="36"/>
  <c r="G62" i="36"/>
  <c r="G46" i="36"/>
  <c r="G87" i="36"/>
  <c r="G28" i="36"/>
  <c r="G77" i="36"/>
  <c r="G25" i="36"/>
  <c r="G101" i="36"/>
  <c r="G65" i="36"/>
  <c r="G49" i="36"/>
  <c r="G30" i="36"/>
  <c r="G66" i="36"/>
  <c r="G60" i="36"/>
  <c r="G116" i="36"/>
  <c r="G109" i="36"/>
  <c r="G61" i="36"/>
  <c r="G45" i="36"/>
  <c r="G23" i="36"/>
  <c r="G72" i="36"/>
  <c r="G57" i="36"/>
  <c r="I57" i="36" s="1"/>
  <c r="J57" i="36" s="1"/>
  <c r="G41" i="36"/>
  <c r="I41" i="36" s="1"/>
  <c r="J41" i="36" s="1"/>
  <c r="G85" i="36"/>
  <c r="G54" i="36"/>
  <c r="G38" i="36"/>
  <c r="G113" i="36"/>
  <c r="G44" i="36"/>
  <c r="G26" i="36"/>
  <c r="G83" i="36"/>
  <c r="G47" i="36"/>
  <c r="G32" i="36"/>
  <c r="G51" i="36"/>
  <c r="G89" i="36"/>
  <c r="G79" i="36"/>
  <c r="G31" i="33"/>
  <c r="G29" i="33"/>
  <c r="G103" i="33"/>
  <c r="G88" i="33"/>
  <c r="G71" i="33"/>
  <c r="G56" i="33"/>
  <c r="G39" i="33"/>
  <c r="G25" i="33"/>
  <c r="G105" i="33"/>
  <c r="G90" i="33"/>
  <c r="G73" i="33"/>
  <c r="G58" i="33"/>
  <c r="G41" i="33"/>
  <c r="G27" i="33"/>
  <c r="G107" i="33"/>
  <c r="G92" i="33"/>
  <c r="G75" i="33"/>
  <c r="G60" i="33"/>
  <c r="G43" i="33"/>
  <c r="G109" i="33"/>
  <c r="G94" i="33"/>
  <c r="G77" i="33"/>
  <c r="G62" i="33"/>
  <c r="G45" i="33"/>
  <c r="G115" i="33"/>
  <c r="G110" i="33"/>
  <c r="G95" i="33"/>
  <c r="G87" i="33"/>
  <c r="G80" i="33"/>
  <c r="G32" i="33"/>
  <c r="G79" i="33"/>
  <c r="G49" i="33"/>
  <c r="G67" i="33"/>
  <c r="G52" i="33"/>
  <c r="G47" i="33"/>
  <c r="G112" i="33"/>
  <c r="G99" i="33"/>
  <c r="G36" i="33"/>
  <c r="G104" i="33"/>
  <c r="G74" i="33"/>
  <c r="G30" i="33"/>
  <c r="G97" i="33"/>
  <c r="G89" i="33"/>
  <c r="G82" i="33"/>
  <c r="G69" i="33"/>
  <c r="G59" i="33"/>
  <c r="G54" i="33"/>
  <c r="G44" i="33"/>
  <c r="G34" i="33"/>
  <c r="G28" i="33"/>
  <c r="G23" i="33"/>
  <c r="G64" i="33"/>
  <c r="G84" i="33"/>
  <c r="G116" i="33"/>
  <c r="G106" i="33"/>
  <c r="G100" i="33"/>
  <c r="G26" i="33"/>
  <c r="G22" i="33"/>
  <c r="G70" i="33"/>
  <c r="G83" i="33"/>
  <c r="G57" i="33"/>
  <c r="G113" i="33"/>
  <c r="G37" i="33"/>
  <c r="G86" i="33"/>
  <c r="G102" i="33"/>
  <c r="I102" i="33" s="1"/>
  <c r="J102" i="33" s="1"/>
  <c r="G61" i="33"/>
  <c r="G33" i="33"/>
  <c r="G108" i="33"/>
  <c r="G76" i="33"/>
  <c r="G51" i="33"/>
  <c r="G96" i="33"/>
  <c r="I96" i="33" s="1"/>
  <c r="J96" i="33" s="1"/>
  <c r="G65" i="33"/>
  <c r="G55" i="33"/>
  <c r="G42" i="33"/>
  <c r="G93" i="33"/>
  <c r="G46" i="33"/>
  <c r="G111" i="33"/>
  <c r="G48" i="33"/>
  <c r="G38" i="33"/>
  <c r="G114" i="33"/>
  <c r="G50" i="33"/>
  <c r="G40" i="33"/>
  <c r="G35" i="33"/>
  <c r="G53" i="33"/>
  <c r="G81" i="33"/>
  <c r="G66" i="33"/>
  <c r="G24" i="33"/>
  <c r="G98" i="33"/>
  <c r="G85" i="33"/>
  <c r="G72" i="33"/>
  <c r="G68" i="33"/>
  <c r="G101" i="33"/>
  <c r="G63" i="33"/>
  <c r="G91" i="33"/>
  <c r="G78" i="33"/>
  <c r="H116" i="31"/>
  <c r="H114" i="31"/>
  <c r="H112" i="31"/>
  <c r="H110" i="31"/>
  <c r="H108" i="31"/>
  <c r="H106" i="31"/>
  <c r="H104" i="31"/>
  <c r="H102" i="31"/>
  <c r="H100" i="31"/>
  <c r="H98" i="31"/>
  <c r="H96" i="31"/>
  <c r="H94" i="31"/>
  <c r="H92" i="31"/>
  <c r="H90" i="31"/>
  <c r="H88" i="31"/>
  <c r="H86" i="31"/>
  <c r="H84" i="31"/>
  <c r="H82" i="31"/>
  <c r="H80" i="31"/>
  <c r="H78" i="31"/>
  <c r="H76" i="31"/>
  <c r="H74" i="31"/>
  <c r="H72" i="31"/>
  <c r="H70" i="31"/>
  <c r="H68" i="31"/>
  <c r="H66" i="31"/>
  <c r="H64" i="31"/>
  <c r="H62" i="31"/>
  <c r="H60" i="31"/>
  <c r="H58" i="31"/>
  <c r="H56" i="31"/>
  <c r="H54" i="31"/>
  <c r="H52" i="31"/>
  <c r="H50" i="31"/>
  <c r="H48" i="31"/>
  <c r="H46" i="31"/>
  <c r="H44" i="31"/>
  <c r="H42" i="31"/>
  <c r="H40" i="31"/>
  <c r="H38" i="31"/>
  <c r="H36" i="31"/>
  <c r="H34" i="31"/>
  <c r="H32" i="31"/>
  <c r="H25" i="31"/>
  <c r="H115" i="31"/>
  <c r="H107" i="31"/>
  <c r="H99" i="31"/>
  <c r="H67" i="31"/>
  <c r="I67" i="31" s="1"/>
  <c r="J67" i="31" s="1"/>
  <c r="H59" i="31"/>
  <c r="H43" i="31"/>
  <c r="H29" i="31"/>
  <c r="H91" i="31"/>
  <c r="H75" i="31"/>
  <c r="H51" i="31"/>
  <c r="H35" i="31"/>
  <c r="H113" i="31"/>
  <c r="H105" i="31"/>
  <c r="H97" i="31"/>
  <c r="H89" i="31"/>
  <c r="H81" i="31"/>
  <c r="H73" i="31"/>
  <c r="H65" i="31"/>
  <c r="H57" i="31"/>
  <c r="H49" i="31"/>
  <c r="H41" i="31"/>
  <c r="H33" i="31"/>
  <c r="H27" i="31"/>
  <c r="H31" i="31"/>
  <c r="H83" i="31"/>
  <c r="H87" i="31"/>
  <c r="H55" i="31"/>
  <c r="I55" i="31" s="1"/>
  <c r="J55" i="31" s="1"/>
  <c r="H28" i="31"/>
  <c r="H79" i="31"/>
  <c r="H47" i="31"/>
  <c r="H24" i="31"/>
  <c r="H93" i="31"/>
  <c r="H61" i="31"/>
  <c r="H39" i="31"/>
  <c r="H23" i="31"/>
  <c r="H109" i="31"/>
  <c r="H77" i="31"/>
  <c r="H101" i="31"/>
  <c r="H69" i="31"/>
  <c r="H37" i="31"/>
  <c r="H30" i="31"/>
  <c r="H111" i="31"/>
  <c r="H103" i="31"/>
  <c r="H71" i="31"/>
  <c r="H85" i="31"/>
  <c r="H53" i="31"/>
  <c r="H26" i="31"/>
  <c r="H22" i="31"/>
  <c r="H95" i="31"/>
  <c r="H63" i="31"/>
  <c r="O31" i="31"/>
  <c r="H45" i="31"/>
  <c r="G31" i="31"/>
  <c r="G29" i="31"/>
  <c r="G112" i="31"/>
  <c r="G110" i="31"/>
  <c r="G108" i="31"/>
  <c r="G106" i="31"/>
  <c r="G104" i="31"/>
  <c r="G102" i="31"/>
  <c r="G100" i="31"/>
  <c r="G98" i="31"/>
  <c r="G96" i="31"/>
  <c r="G94" i="31"/>
  <c r="G92" i="31"/>
  <c r="G90" i="31"/>
  <c r="G88" i="31"/>
  <c r="G86" i="31"/>
  <c r="G82" i="31"/>
  <c r="G80" i="31"/>
  <c r="G78" i="31"/>
  <c r="G76" i="31"/>
  <c r="G74" i="31"/>
  <c r="G72" i="31"/>
  <c r="G70" i="31"/>
  <c r="G66" i="31"/>
  <c r="G64" i="31"/>
  <c r="G62" i="31"/>
  <c r="G60" i="31"/>
  <c r="G58" i="31"/>
  <c r="G54" i="31"/>
  <c r="G52" i="31"/>
  <c r="G50" i="31"/>
  <c r="I50" i="31" s="1"/>
  <c r="J50" i="31" s="1"/>
  <c r="G48" i="31"/>
  <c r="I48" i="31" s="1"/>
  <c r="J48" i="31" s="1"/>
  <c r="G46" i="31"/>
  <c r="G42" i="31"/>
  <c r="G40" i="31"/>
  <c r="G38" i="31"/>
  <c r="G36" i="31"/>
  <c r="G32" i="31"/>
  <c r="G114" i="31"/>
  <c r="I114" i="31" s="1"/>
  <c r="J114" i="31" s="1"/>
  <c r="G116" i="31"/>
  <c r="I116" i="31" s="1"/>
  <c r="J116" i="31" s="1"/>
  <c r="G84" i="31"/>
  <c r="I84" i="31" s="1"/>
  <c r="J84" i="31" s="1"/>
  <c r="G68" i="31"/>
  <c r="G56" i="31"/>
  <c r="G44" i="31"/>
  <c r="G34" i="31"/>
  <c r="G73" i="31"/>
  <c r="G115" i="31"/>
  <c r="G107" i="31"/>
  <c r="G99" i="31"/>
  <c r="G43" i="31"/>
  <c r="G25" i="31"/>
  <c r="G113" i="31"/>
  <c r="G105" i="31"/>
  <c r="G89" i="31"/>
  <c r="G81" i="31"/>
  <c r="G65" i="31"/>
  <c r="G57" i="31"/>
  <c r="G49" i="31"/>
  <c r="G41" i="31"/>
  <c r="G33" i="31"/>
  <c r="G27" i="31"/>
  <c r="G91" i="31"/>
  <c r="G83" i="31"/>
  <c r="G75" i="31"/>
  <c r="G67" i="31"/>
  <c r="G59" i="31"/>
  <c r="G51" i="31"/>
  <c r="G35" i="31"/>
  <c r="G97" i="31"/>
  <c r="G101" i="31"/>
  <c r="G69" i="31"/>
  <c r="G37" i="31"/>
  <c r="G30" i="31"/>
  <c r="G79" i="31"/>
  <c r="G47" i="31"/>
  <c r="G24" i="31"/>
  <c r="G93" i="31"/>
  <c r="G61" i="31"/>
  <c r="G109" i="31"/>
  <c r="G87" i="31"/>
  <c r="G55" i="31"/>
  <c r="G28" i="31"/>
  <c r="G111" i="31"/>
  <c r="G103" i="31"/>
  <c r="G71" i="31"/>
  <c r="G39" i="31"/>
  <c r="G85" i="31"/>
  <c r="G53" i="31"/>
  <c r="G26" i="31"/>
  <c r="G23" i="31"/>
  <c r="G22" i="31"/>
  <c r="G95" i="31"/>
  <c r="G63" i="31"/>
  <c r="G77" i="31"/>
  <c r="G45" i="31"/>
  <c r="H74" i="30"/>
  <c r="H78" i="30"/>
  <c r="H56" i="30"/>
  <c r="I56" i="30" s="1"/>
  <c r="J56" i="30" s="1"/>
  <c r="H60" i="30"/>
  <c r="I60" i="30" s="1"/>
  <c r="J60" i="30" s="1"/>
  <c r="H62" i="30"/>
  <c r="I62" i="30" s="1"/>
  <c r="J62" i="30" s="1"/>
  <c r="H66" i="30"/>
  <c r="I66" i="30" s="1"/>
  <c r="J66" i="30" s="1"/>
  <c r="H70" i="30"/>
  <c r="I70" i="30" s="1"/>
  <c r="J70" i="30" s="1"/>
  <c r="H82" i="30"/>
  <c r="I82" i="30" s="1"/>
  <c r="J82" i="30" s="1"/>
  <c r="H86" i="30"/>
  <c r="I86" i="30" s="1"/>
  <c r="J86" i="30" s="1"/>
  <c r="H90" i="30"/>
  <c r="I90" i="30" s="1"/>
  <c r="J90" i="30" s="1"/>
  <c r="H96" i="30"/>
  <c r="I96" i="30" s="1"/>
  <c r="J96" i="30" s="1"/>
  <c r="H104" i="30"/>
  <c r="I104" i="30" s="1"/>
  <c r="J104" i="30" s="1"/>
  <c r="H114" i="30"/>
  <c r="I114" i="30" s="1"/>
  <c r="J114" i="30" s="1"/>
  <c r="H49" i="30"/>
  <c r="I49" i="30" s="1"/>
  <c r="J49" i="30" s="1"/>
  <c r="H85" i="30"/>
  <c r="I85" i="30" s="1"/>
  <c r="J85" i="30" s="1"/>
  <c r="H93" i="30"/>
  <c r="I93" i="30" s="1"/>
  <c r="J93" i="30" s="1"/>
  <c r="H101" i="30"/>
  <c r="I101" i="30" s="1"/>
  <c r="J101" i="30" s="1"/>
  <c r="H109" i="30"/>
  <c r="I109" i="30" s="1"/>
  <c r="J109" i="30" s="1"/>
  <c r="H22" i="30"/>
  <c r="I22" i="30" s="1"/>
  <c r="J22" i="30" s="1"/>
  <c r="H51" i="30"/>
  <c r="I51" i="30" s="1"/>
  <c r="J51" i="30" s="1"/>
  <c r="H24" i="30"/>
  <c r="I24" i="30" s="1"/>
  <c r="J24" i="30" s="1"/>
  <c r="H30" i="30"/>
  <c r="I30" i="30" s="1"/>
  <c r="J30" i="30" s="1"/>
  <c r="H95" i="30"/>
  <c r="I95" i="30" s="1"/>
  <c r="J95" i="30" s="1"/>
  <c r="H41" i="30"/>
  <c r="I41" i="30" s="1"/>
  <c r="J41" i="30" s="1"/>
  <c r="H73" i="30"/>
  <c r="I73" i="30" s="1"/>
  <c r="J73" i="30" s="1"/>
  <c r="H97" i="30"/>
  <c r="I97" i="30" s="1"/>
  <c r="J97" i="30" s="1"/>
  <c r="H105" i="30"/>
  <c r="I105" i="30" s="1"/>
  <c r="J105" i="30" s="1"/>
  <c r="H47" i="30"/>
  <c r="I47" i="30" s="1"/>
  <c r="J47" i="30" s="1"/>
  <c r="H57" i="30"/>
  <c r="I57" i="30" s="1"/>
  <c r="J57" i="30" s="1"/>
  <c r="H39" i="30"/>
  <c r="I39" i="30" s="1"/>
  <c r="J39" i="30" s="1"/>
  <c r="H67" i="30"/>
  <c r="I67" i="30" s="1"/>
  <c r="J67" i="30" s="1"/>
  <c r="H83" i="30"/>
  <c r="I83" i="30" s="1"/>
  <c r="J83" i="30" s="1"/>
  <c r="H91" i="30"/>
  <c r="I91" i="30" s="1"/>
  <c r="J91" i="30" s="1"/>
  <c r="H107" i="30"/>
  <c r="I107" i="30" s="1"/>
  <c r="J107" i="30" s="1"/>
  <c r="H115" i="30"/>
  <c r="I115" i="30" s="1"/>
  <c r="J115" i="30" s="1"/>
  <c r="H27" i="30"/>
  <c r="I27" i="30" s="1"/>
  <c r="J27" i="30" s="1"/>
  <c r="H31" i="30"/>
  <c r="I31" i="30" s="1"/>
  <c r="J31" i="30" s="1"/>
  <c r="H59" i="30"/>
  <c r="I59" i="30" s="1"/>
  <c r="J59" i="30" s="1"/>
  <c r="H45" i="30"/>
  <c r="I45" i="30" s="1"/>
  <c r="J45" i="30" s="1"/>
  <c r="H79" i="30"/>
  <c r="I79" i="30" s="1"/>
  <c r="J79" i="30" s="1"/>
  <c r="H25" i="30"/>
  <c r="I25" i="30" s="1"/>
  <c r="J25" i="30" s="1"/>
  <c r="H103" i="30"/>
  <c r="I103" i="30" s="1"/>
  <c r="J103" i="30" s="1"/>
  <c r="H23" i="30"/>
  <c r="I23" i="30" s="1"/>
  <c r="J23" i="30" s="1"/>
  <c r="H28" i="30"/>
  <c r="I28" i="30" s="1"/>
  <c r="J28" i="30" s="1"/>
  <c r="H43" i="30"/>
  <c r="I43" i="30" s="1"/>
  <c r="J43" i="30" s="1"/>
  <c r="H33" i="30"/>
  <c r="I33" i="30" s="1"/>
  <c r="J33" i="30" s="1"/>
  <c r="H77" i="30"/>
  <c r="I77" i="30" s="1"/>
  <c r="J77" i="30" s="1"/>
  <c r="H89" i="30"/>
  <c r="I89" i="30" s="1"/>
  <c r="J89" i="30" s="1"/>
  <c r="O31" i="30"/>
  <c r="H63" i="30"/>
  <c r="I63" i="30" s="1"/>
  <c r="J63" i="30" s="1"/>
  <c r="H113" i="30"/>
  <c r="I113" i="30" s="1"/>
  <c r="J113" i="30" s="1"/>
  <c r="H38" i="30"/>
  <c r="I38" i="30" s="1"/>
  <c r="J38" i="30" s="1"/>
  <c r="H46" i="30"/>
  <c r="I46" i="30" s="1"/>
  <c r="J46" i="30" s="1"/>
  <c r="H54" i="30"/>
  <c r="I54" i="30" s="1"/>
  <c r="J54" i="30" s="1"/>
  <c r="H58" i="30"/>
  <c r="I58" i="30" s="1"/>
  <c r="J58" i="30" s="1"/>
  <c r="H68" i="30"/>
  <c r="I68" i="30" s="1"/>
  <c r="J68" i="30" s="1"/>
  <c r="H72" i="30"/>
  <c r="I72" i="30" s="1"/>
  <c r="J72" i="30" s="1"/>
  <c r="H76" i="30"/>
  <c r="I76" i="30" s="1"/>
  <c r="J76" i="30" s="1"/>
  <c r="H80" i="30"/>
  <c r="I80" i="30" s="1"/>
  <c r="J80" i="30" s="1"/>
  <c r="H84" i="30"/>
  <c r="I84" i="30" s="1"/>
  <c r="J84" i="30" s="1"/>
  <c r="H92" i="30"/>
  <c r="I92" i="30" s="1"/>
  <c r="J92" i="30" s="1"/>
  <c r="H94" i="30"/>
  <c r="I94" i="30" s="1"/>
  <c r="J94" i="30" s="1"/>
  <c r="H81" i="30"/>
  <c r="I81" i="30" s="1"/>
  <c r="J81" i="30" s="1"/>
  <c r="H55" i="30"/>
  <c r="I55" i="30" s="1"/>
  <c r="J55" i="30" s="1"/>
  <c r="H98" i="30"/>
  <c r="I98" i="30" s="1"/>
  <c r="J98" i="30" s="1"/>
  <c r="H29" i="30"/>
  <c r="I29" i="30" s="1"/>
  <c r="J29" i="30" s="1"/>
  <c r="H100" i="30"/>
  <c r="I100" i="30" s="1"/>
  <c r="J100" i="30" s="1"/>
  <c r="H26" i="30"/>
  <c r="I26" i="30" s="1"/>
  <c r="J26" i="30" s="1"/>
  <c r="H37" i="30"/>
  <c r="I37" i="30" s="1"/>
  <c r="J37" i="30" s="1"/>
  <c r="H65" i="30"/>
  <c r="I65" i="30" s="1"/>
  <c r="J65" i="30" s="1"/>
  <c r="H102" i="30"/>
  <c r="I102" i="30" s="1"/>
  <c r="J102" i="30" s="1"/>
  <c r="H106" i="30"/>
  <c r="I106" i="30" s="1"/>
  <c r="J106" i="30" s="1"/>
  <c r="H71" i="30"/>
  <c r="I71" i="30" s="1"/>
  <c r="J71" i="30" s="1"/>
  <c r="H75" i="30"/>
  <c r="I75" i="30" s="1"/>
  <c r="J75" i="30" s="1"/>
  <c r="H34" i="30"/>
  <c r="I34" i="30" s="1"/>
  <c r="J34" i="30" s="1"/>
  <c r="H108" i="30"/>
  <c r="I108" i="30" s="1"/>
  <c r="J108" i="30" s="1"/>
  <c r="H69" i="30"/>
  <c r="I69" i="30" s="1"/>
  <c r="J69" i="30" s="1"/>
  <c r="H111" i="30"/>
  <c r="I111" i="30" s="1"/>
  <c r="J111" i="30" s="1"/>
  <c r="H99" i="30"/>
  <c r="I99" i="30" s="1"/>
  <c r="J99" i="30" s="1"/>
  <c r="H42" i="30"/>
  <c r="I42" i="30" s="1"/>
  <c r="J42" i="30" s="1"/>
  <c r="H110" i="30"/>
  <c r="I110" i="30" s="1"/>
  <c r="J110" i="30" s="1"/>
  <c r="H50" i="30"/>
  <c r="I50" i="30" s="1"/>
  <c r="J50" i="30" s="1"/>
  <c r="H112" i="30"/>
  <c r="I112" i="30" s="1"/>
  <c r="J112" i="30" s="1"/>
  <c r="H116" i="30"/>
  <c r="I116" i="30" s="1"/>
  <c r="J116" i="30" s="1"/>
  <c r="H64" i="30"/>
  <c r="I64" i="30" s="1"/>
  <c r="J64" i="30" s="1"/>
  <c r="H32" i="30"/>
  <c r="I32" i="30" s="1"/>
  <c r="J32" i="30" s="1"/>
  <c r="H36" i="30"/>
  <c r="I36" i="30" s="1"/>
  <c r="J36" i="30" s="1"/>
  <c r="H40" i="30"/>
  <c r="I40" i="30" s="1"/>
  <c r="J40" i="30" s="1"/>
  <c r="H44" i="30"/>
  <c r="I44" i="30" s="1"/>
  <c r="J44" i="30" s="1"/>
  <c r="H48" i="30"/>
  <c r="I48" i="30" s="1"/>
  <c r="J48" i="30" s="1"/>
  <c r="H61" i="30"/>
  <c r="I61" i="30" s="1"/>
  <c r="J61" i="30" s="1"/>
  <c r="H87" i="30"/>
  <c r="I87" i="30" s="1"/>
  <c r="J87" i="30" s="1"/>
  <c r="H35" i="30"/>
  <c r="I35" i="30" s="1"/>
  <c r="J35" i="30" s="1"/>
  <c r="H53" i="30"/>
  <c r="I53" i="30" s="1"/>
  <c r="J53" i="30" s="1"/>
  <c r="H88" i="30"/>
  <c r="I88" i="30" s="1"/>
  <c r="J88" i="30" s="1"/>
  <c r="I52" i="30"/>
  <c r="J52" i="30" s="1"/>
  <c r="I74" i="30"/>
  <c r="J74" i="30" s="1"/>
  <c r="I78" i="30"/>
  <c r="J78" i="30" s="1"/>
  <c r="I92" i="25"/>
  <c r="J92" i="25" s="1"/>
  <c r="H28" i="26"/>
  <c r="H22" i="26"/>
  <c r="H116" i="26"/>
  <c r="H101" i="26"/>
  <c r="H84" i="26"/>
  <c r="H69" i="26"/>
  <c r="H52" i="26"/>
  <c r="H37" i="26"/>
  <c r="H31" i="26"/>
  <c r="H103" i="26"/>
  <c r="H86" i="26"/>
  <c r="H71" i="26"/>
  <c r="H54" i="26"/>
  <c r="H39" i="26"/>
  <c r="H98" i="26"/>
  <c r="H82" i="26"/>
  <c r="H45" i="26"/>
  <c r="H27" i="26"/>
  <c r="H105" i="26"/>
  <c r="H89" i="26"/>
  <c r="H75" i="26"/>
  <c r="H68" i="26"/>
  <c r="H59" i="26"/>
  <c r="H47" i="26"/>
  <c r="O31" i="26"/>
  <c r="H114" i="26"/>
  <c r="H77" i="26"/>
  <c r="H61" i="26"/>
  <c r="H38" i="26"/>
  <c r="H74" i="26"/>
  <c r="H53" i="26"/>
  <c r="H32" i="26"/>
  <c r="H109" i="26"/>
  <c r="H99" i="26"/>
  <c r="H50" i="26"/>
  <c r="H42" i="26"/>
  <c r="H107" i="26"/>
  <c r="H102" i="26"/>
  <c r="H92" i="26"/>
  <c r="H40" i="26"/>
  <c r="H34" i="26"/>
  <c r="H111" i="26"/>
  <c r="H96" i="26"/>
  <c r="H76" i="26"/>
  <c r="H55" i="26"/>
  <c r="H65" i="26"/>
  <c r="H94" i="26"/>
  <c r="H81" i="26"/>
  <c r="H63" i="26"/>
  <c r="H58" i="26"/>
  <c r="H29" i="26"/>
  <c r="H24" i="26"/>
  <c r="H104" i="26"/>
  <c r="H67" i="26"/>
  <c r="H64" i="26"/>
  <c r="H48" i="26"/>
  <c r="I48" i="26" s="1"/>
  <c r="J48" i="26" s="1"/>
  <c r="H41" i="26"/>
  <c r="H95" i="26"/>
  <c r="H57" i="26"/>
  <c r="H85" i="26"/>
  <c r="H66" i="26"/>
  <c r="H30" i="26"/>
  <c r="H73" i="26"/>
  <c r="H70" i="26"/>
  <c r="H25" i="26"/>
  <c r="H108" i="26"/>
  <c r="H79" i="26"/>
  <c r="H60" i="26"/>
  <c r="H33" i="26"/>
  <c r="H88" i="26"/>
  <c r="H113" i="26"/>
  <c r="H91" i="26"/>
  <c r="H72" i="26"/>
  <c r="H56" i="26"/>
  <c r="H49" i="26"/>
  <c r="H44" i="26"/>
  <c r="H87" i="26"/>
  <c r="H78" i="26"/>
  <c r="H106" i="26"/>
  <c r="H90" i="26"/>
  <c r="H93" i="26"/>
  <c r="H97" i="26"/>
  <c r="H46" i="26"/>
  <c r="H112" i="26"/>
  <c r="H83" i="26"/>
  <c r="H62" i="26"/>
  <c r="H36" i="26"/>
  <c r="H23" i="26"/>
  <c r="H35" i="26"/>
  <c r="H26" i="26"/>
  <c r="H51" i="26"/>
  <c r="H43" i="26"/>
  <c r="H80" i="26"/>
  <c r="H100" i="26"/>
  <c r="H115" i="26"/>
  <c r="H110" i="26"/>
  <c r="H30" i="25"/>
  <c r="H27" i="25"/>
  <c r="H25" i="25"/>
  <c r="H23" i="25"/>
  <c r="H114" i="25"/>
  <c r="H105" i="25"/>
  <c r="H98" i="25"/>
  <c r="H89" i="25"/>
  <c r="H82" i="25"/>
  <c r="H73" i="25"/>
  <c r="H66" i="25"/>
  <c r="H57" i="25"/>
  <c r="H50" i="25"/>
  <c r="H41" i="25"/>
  <c r="H34" i="25"/>
  <c r="H26" i="25"/>
  <c r="H101" i="25"/>
  <c r="H96" i="25"/>
  <c r="H86" i="25"/>
  <c r="H69" i="25"/>
  <c r="H64" i="25"/>
  <c r="H54" i="25"/>
  <c r="H37" i="25"/>
  <c r="H32" i="25"/>
  <c r="H28" i="25"/>
  <c r="H91" i="25"/>
  <c r="H59" i="25"/>
  <c r="H113" i="25"/>
  <c r="H81" i="25"/>
  <c r="H49" i="25"/>
  <c r="H109" i="25"/>
  <c r="H95" i="25"/>
  <c r="H65" i="25"/>
  <c r="H35" i="25"/>
  <c r="H76" i="25"/>
  <c r="H62" i="25"/>
  <c r="H78" i="25"/>
  <c r="H48" i="25"/>
  <c r="H111" i="25"/>
  <c r="H92" i="25"/>
  <c r="H51" i="25"/>
  <c r="H29" i="25"/>
  <c r="H24" i="25"/>
  <c r="H97" i="25"/>
  <c r="H106" i="25"/>
  <c r="H103" i="25"/>
  <c r="H100" i="25"/>
  <c r="H87" i="25"/>
  <c r="H84" i="25"/>
  <c r="H70" i="25"/>
  <c r="H43" i="25"/>
  <c r="H40" i="25"/>
  <c r="H67" i="25"/>
  <c r="H56" i="25"/>
  <c r="H93" i="25"/>
  <c r="H46" i="25"/>
  <c r="H33" i="25"/>
  <c r="H79" i="25"/>
  <c r="H42" i="25"/>
  <c r="H22" i="25"/>
  <c r="H68" i="25"/>
  <c r="H38" i="25"/>
  <c r="H71" i="25"/>
  <c r="H112" i="25"/>
  <c r="H39" i="25"/>
  <c r="H115" i="25"/>
  <c r="H108" i="25"/>
  <c r="H85" i="25"/>
  <c r="H75" i="25"/>
  <c r="H58" i="25"/>
  <c r="H52" i="25"/>
  <c r="H45" i="25"/>
  <c r="H88" i="25"/>
  <c r="H55" i="25"/>
  <c r="H94" i="25"/>
  <c r="H61" i="25"/>
  <c r="H102" i="25"/>
  <c r="H99" i="25"/>
  <c r="H72" i="25"/>
  <c r="H90" i="25"/>
  <c r="H77" i="25"/>
  <c r="H36" i="25"/>
  <c r="H116" i="25"/>
  <c r="O31" i="25"/>
  <c r="H107" i="25"/>
  <c r="H60" i="25"/>
  <c r="H47" i="25"/>
  <c r="H31" i="25"/>
  <c r="H83" i="25"/>
  <c r="H53" i="25"/>
  <c r="H104" i="25"/>
  <c r="H44" i="25"/>
  <c r="H74" i="25"/>
  <c r="H110" i="25"/>
  <c r="H80" i="25"/>
  <c r="H63" i="25"/>
  <c r="H27" i="21"/>
  <c r="H25" i="21"/>
  <c r="H23" i="21"/>
  <c r="H30" i="21"/>
  <c r="H102" i="21"/>
  <c r="H63" i="21"/>
  <c r="H54" i="21"/>
  <c r="H47" i="21"/>
  <c r="H38" i="21"/>
  <c r="O31" i="21"/>
  <c r="H26" i="21"/>
  <c r="H116" i="21"/>
  <c r="H109" i="21"/>
  <c r="H100" i="21"/>
  <c r="H93" i="21"/>
  <c r="H84" i="21"/>
  <c r="H77" i="21"/>
  <c r="H68" i="21"/>
  <c r="H61" i="21"/>
  <c r="H52" i="21"/>
  <c r="H45" i="21"/>
  <c r="H36" i="21"/>
  <c r="H24" i="21"/>
  <c r="H95" i="21"/>
  <c r="H86" i="21"/>
  <c r="H79" i="21"/>
  <c r="H70" i="21"/>
  <c r="H111" i="21"/>
  <c r="H101" i="21"/>
  <c r="H96" i="21"/>
  <c r="H90" i="21"/>
  <c r="H57" i="21"/>
  <c r="H35" i="21"/>
  <c r="H28" i="21"/>
  <c r="H112" i="21"/>
  <c r="H51" i="21"/>
  <c r="H98" i="21"/>
  <c r="H92" i="21"/>
  <c r="H62" i="21"/>
  <c r="H59" i="21"/>
  <c r="H89" i="21"/>
  <c r="H75" i="21"/>
  <c r="H82" i="21"/>
  <c r="H76" i="21"/>
  <c r="H46" i="21"/>
  <c r="H43" i="21"/>
  <c r="H106" i="21"/>
  <c r="H37" i="21"/>
  <c r="H32" i="21"/>
  <c r="H103" i="21"/>
  <c r="H81" i="21"/>
  <c r="H67" i="21"/>
  <c r="H56" i="21"/>
  <c r="H114" i="21"/>
  <c r="H108" i="21"/>
  <c r="H78" i="21"/>
  <c r="H53" i="21"/>
  <c r="H48" i="21"/>
  <c r="H42" i="21"/>
  <c r="H87" i="21"/>
  <c r="H65" i="21"/>
  <c r="H73" i="21"/>
  <c r="H40" i="21"/>
  <c r="H97" i="21"/>
  <c r="H94" i="21"/>
  <c r="H83" i="21"/>
  <c r="H29" i="21"/>
  <c r="H115" i="21"/>
  <c r="H60" i="21"/>
  <c r="H22" i="21"/>
  <c r="H110" i="21"/>
  <c r="H66" i="21"/>
  <c r="H33" i="21"/>
  <c r="H58" i="21"/>
  <c r="H64" i="21"/>
  <c r="H107" i="21"/>
  <c r="H74" i="21"/>
  <c r="H99" i="21"/>
  <c r="H49" i="21"/>
  <c r="H34" i="21"/>
  <c r="H88" i="21"/>
  <c r="H113" i="21"/>
  <c r="H44" i="21"/>
  <c r="H69" i="21"/>
  <c r="H105" i="21"/>
  <c r="H91" i="21"/>
  <c r="H72" i="21"/>
  <c r="H80" i="21"/>
  <c r="H39" i="21"/>
  <c r="H85" i="21"/>
  <c r="H31" i="21"/>
  <c r="H55" i="21"/>
  <c r="H104" i="21"/>
  <c r="H71" i="21"/>
  <c r="H50" i="21"/>
  <c r="H41" i="21"/>
  <c r="G28" i="24"/>
  <c r="G26" i="24"/>
  <c r="G24" i="24"/>
  <c r="G106" i="24"/>
  <c r="G89" i="24"/>
  <c r="G74" i="24"/>
  <c r="G57" i="24"/>
  <c r="G42" i="24"/>
  <c r="G108" i="24"/>
  <c r="G91" i="24"/>
  <c r="G76" i="24"/>
  <c r="I76" i="24" s="1"/>
  <c r="J76" i="24" s="1"/>
  <c r="G59" i="24"/>
  <c r="G44" i="24"/>
  <c r="G101" i="24"/>
  <c r="G85" i="24"/>
  <c r="G48" i="24"/>
  <c r="G32" i="24"/>
  <c r="G115" i="24"/>
  <c r="G110" i="24"/>
  <c r="G103" i="24"/>
  <c r="G94" i="24"/>
  <c r="G87" i="24"/>
  <c r="G73" i="24"/>
  <c r="G30" i="24"/>
  <c r="G80" i="24"/>
  <c r="G64" i="24"/>
  <c r="I64" i="24" s="1"/>
  <c r="J64" i="24" s="1"/>
  <c r="G43" i="24"/>
  <c r="G34" i="24"/>
  <c r="G113" i="24"/>
  <c r="G95" i="24"/>
  <c r="G52" i="24"/>
  <c r="G39" i="24"/>
  <c r="G56" i="24"/>
  <c r="G102" i="24"/>
  <c r="G92" i="24"/>
  <c r="G77" i="24"/>
  <c r="G36" i="24"/>
  <c r="G107" i="24"/>
  <c r="G84" i="24"/>
  <c r="G69" i="24"/>
  <c r="G49" i="24"/>
  <c r="G46" i="24"/>
  <c r="G33" i="24"/>
  <c r="G82" i="24"/>
  <c r="G67" i="24"/>
  <c r="G54" i="24"/>
  <c r="G41" i="24"/>
  <c r="G31" i="24"/>
  <c r="G61" i="24"/>
  <c r="G116" i="24"/>
  <c r="G86" i="24"/>
  <c r="G58" i="24"/>
  <c r="G55" i="24"/>
  <c r="G70" i="24"/>
  <c r="G100" i="24"/>
  <c r="G79" i="24"/>
  <c r="I79" i="24" s="1"/>
  <c r="J79" i="24" s="1"/>
  <c r="G45" i="24"/>
  <c r="G112" i="24"/>
  <c r="G88" i="24"/>
  <c r="G97" i="24"/>
  <c r="G23" i="24"/>
  <c r="G98" i="24"/>
  <c r="G27" i="24"/>
  <c r="G109" i="24"/>
  <c r="G63" i="24"/>
  <c r="G66" i="24"/>
  <c r="G60" i="24"/>
  <c r="G51" i="24"/>
  <c r="G38" i="24"/>
  <c r="G29" i="24"/>
  <c r="G72" i="24"/>
  <c r="G83" i="24"/>
  <c r="G105" i="24"/>
  <c r="G93" i="24"/>
  <c r="G40" i="24"/>
  <c r="G104" i="24"/>
  <c r="G35" i="24"/>
  <c r="G96" i="24"/>
  <c r="G47" i="24"/>
  <c r="G99" i="24"/>
  <c r="G75" i="24"/>
  <c r="G111" i="24"/>
  <c r="G25" i="24"/>
  <c r="G65" i="24"/>
  <c r="G114" i="24"/>
  <c r="G22" i="24"/>
  <c r="G78" i="24"/>
  <c r="G62" i="24"/>
  <c r="G90" i="24"/>
  <c r="G37" i="24"/>
  <c r="G53" i="24"/>
  <c r="I53" i="24" s="1"/>
  <c r="J53" i="24" s="1"/>
  <c r="G81" i="24"/>
  <c r="G68" i="24"/>
  <c r="G50" i="24"/>
  <c r="G71" i="24"/>
  <c r="G116" i="22"/>
  <c r="G105" i="22"/>
  <c r="G103" i="22"/>
  <c r="I103" i="22" s="1"/>
  <c r="J103" i="22" s="1"/>
  <c r="G101" i="22"/>
  <c r="G99" i="22"/>
  <c r="G97" i="22"/>
  <c r="G95" i="22"/>
  <c r="G93" i="22"/>
  <c r="G91" i="22"/>
  <c r="G89" i="22"/>
  <c r="G87" i="22"/>
  <c r="G85" i="22"/>
  <c r="G83" i="22"/>
  <c r="G81" i="22"/>
  <c r="G79" i="22"/>
  <c r="G77" i="22"/>
  <c r="G75" i="22"/>
  <c r="G73" i="22"/>
  <c r="G71" i="22"/>
  <c r="I71" i="22" s="1"/>
  <c r="J71" i="22" s="1"/>
  <c r="G69" i="22"/>
  <c r="G67" i="22"/>
  <c r="G65" i="22"/>
  <c r="G63" i="22"/>
  <c r="G61" i="22"/>
  <c r="G59" i="22"/>
  <c r="G57" i="22"/>
  <c r="G55" i="22"/>
  <c r="G53" i="22"/>
  <c r="G51" i="22"/>
  <c r="G49" i="22"/>
  <c r="G47" i="22"/>
  <c r="G45" i="22"/>
  <c r="G43" i="22"/>
  <c r="G41" i="22"/>
  <c r="G39" i="22"/>
  <c r="I39" i="22" s="1"/>
  <c r="J39" i="22" s="1"/>
  <c r="G37" i="22"/>
  <c r="G35" i="22"/>
  <c r="G33" i="22"/>
  <c r="I33" i="22" s="1"/>
  <c r="J33" i="22" s="1"/>
  <c r="G98" i="22"/>
  <c r="G66" i="22"/>
  <c r="G68" i="22"/>
  <c r="G108" i="22"/>
  <c r="G88" i="22"/>
  <c r="G56" i="22"/>
  <c r="G42" i="22"/>
  <c r="G23" i="22"/>
  <c r="G44" i="22"/>
  <c r="G25" i="22"/>
  <c r="G110" i="22"/>
  <c r="G78" i="22"/>
  <c r="G31" i="22"/>
  <c r="G29" i="22"/>
  <c r="G100" i="22"/>
  <c r="G90" i="22"/>
  <c r="G58" i="22"/>
  <c r="G104" i="22"/>
  <c r="G48" i="22"/>
  <c r="G109" i="22"/>
  <c r="G50" i="22"/>
  <c r="G36" i="22"/>
  <c r="G112" i="22"/>
  <c r="G106" i="22"/>
  <c r="G94" i="22"/>
  <c r="G76" i="22"/>
  <c r="G114" i="22"/>
  <c r="G70" i="22"/>
  <c r="G92" i="22"/>
  <c r="G86" i="22"/>
  <c r="G80" i="22"/>
  <c r="G62" i="22"/>
  <c r="G26" i="22"/>
  <c r="G82" i="22"/>
  <c r="G64" i="22"/>
  <c r="G115" i="22"/>
  <c r="G74" i="22"/>
  <c r="G102" i="22"/>
  <c r="G32" i="22"/>
  <c r="G24" i="22"/>
  <c r="G38" i="22"/>
  <c r="G22" i="22"/>
  <c r="G30" i="22"/>
  <c r="G111" i="22"/>
  <c r="G84" i="22"/>
  <c r="G52" i="22"/>
  <c r="G28" i="22"/>
  <c r="G60" i="22"/>
  <c r="G27" i="22"/>
  <c r="G96" i="22"/>
  <c r="G107" i="22"/>
  <c r="G40" i="22"/>
  <c r="G113" i="22"/>
  <c r="G54" i="22"/>
  <c r="G34" i="22"/>
  <c r="G72" i="22"/>
  <c r="G46" i="22"/>
  <c r="G38" i="27"/>
  <c r="G36" i="27"/>
  <c r="G34" i="27"/>
  <c r="G32" i="27"/>
  <c r="G115" i="27"/>
  <c r="G106" i="27"/>
  <c r="G99" i="27"/>
  <c r="G90" i="27"/>
  <c r="G83" i="27"/>
  <c r="G74" i="27"/>
  <c r="G67" i="27"/>
  <c r="G58" i="27"/>
  <c r="G51" i="27"/>
  <c r="G40" i="27"/>
  <c r="G42" i="27"/>
  <c r="G27" i="27"/>
  <c r="G25" i="27"/>
  <c r="G23" i="27"/>
  <c r="G100" i="27"/>
  <c r="G92" i="27"/>
  <c r="G43" i="27"/>
  <c r="G28" i="27"/>
  <c r="G97" i="27"/>
  <c r="G89" i="27"/>
  <c r="G79" i="27"/>
  <c r="G71" i="27"/>
  <c r="G66" i="27"/>
  <c r="G61" i="27"/>
  <c r="G53" i="27"/>
  <c r="G48" i="27"/>
  <c r="G110" i="27"/>
  <c r="G33" i="27"/>
  <c r="I33" i="27" s="1"/>
  <c r="J33" i="27" s="1"/>
  <c r="G102" i="27"/>
  <c r="G45" i="27"/>
  <c r="G39" i="27"/>
  <c r="G96" i="27"/>
  <c r="G76" i="27"/>
  <c r="G68" i="27"/>
  <c r="G59" i="27"/>
  <c r="G116" i="27"/>
  <c r="G87" i="27"/>
  <c r="G73" i="27"/>
  <c r="G56" i="27"/>
  <c r="G29" i="27"/>
  <c r="G78" i="27"/>
  <c r="G72" i="27"/>
  <c r="G65" i="27"/>
  <c r="G55" i="27"/>
  <c r="G49" i="27"/>
  <c r="G46" i="27"/>
  <c r="G108" i="27"/>
  <c r="G105" i="27"/>
  <c r="G62" i="27"/>
  <c r="G52" i="27"/>
  <c r="G31" i="27"/>
  <c r="G26" i="27"/>
  <c r="G111" i="27"/>
  <c r="G98" i="27"/>
  <c r="G75" i="27"/>
  <c r="G94" i="27"/>
  <c r="G91" i="27"/>
  <c r="G50" i="27"/>
  <c r="G37" i="27"/>
  <c r="G104" i="27"/>
  <c r="G84" i="27"/>
  <c r="G64" i="27"/>
  <c r="G107" i="27"/>
  <c r="G81" i="27"/>
  <c r="G57" i="27"/>
  <c r="G54" i="27"/>
  <c r="G113" i="27"/>
  <c r="G24" i="27"/>
  <c r="G22" i="27"/>
  <c r="G112" i="27"/>
  <c r="G88" i="27"/>
  <c r="G109" i="27"/>
  <c r="G101" i="27"/>
  <c r="G93" i="27"/>
  <c r="G82" i="27"/>
  <c r="G63" i="27"/>
  <c r="G85" i="27"/>
  <c r="G70" i="27"/>
  <c r="G77" i="27"/>
  <c r="G41" i="27"/>
  <c r="G30" i="27"/>
  <c r="G35" i="27"/>
  <c r="G47" i="27"/>
  <c r="G95" i="27"/>
  <c r="G103" i="27"/>
  <c r="G80" i="27"/>
  <c r="G114" i="27"/>
  <c r="G69" i="27"/>
  <c r="G86" i="27"/>
  <c r="G44" i="27"/>
  <c r="G60" i="27"/>
  <c r="G28" i="26"/>
  <c r="G26" i="26"/>
  <c r="G24" i="26"/>
  <c r="G114" i="26"/>
  <c r="G99" i="26"/>
  <c r="G82" i="26"/>
  <c r="G67" i="26"/>
  <c r="I67" i="26" s="1"/>
  <c r="J67" i="26" s="1"/>
  <c r="G50" i="26"/>
  <c r="G35" i="26"/>
  <c r="G116" i="26"/>
  <c r="G101" i="26"/>
  <c r="G84" i="26"/>
  <c r="G69" i="26"/>
  <c r="G52" i="26"/>
  <c r="G37" i="26"/>
  <c r="G31" i="26"/>
  <c r="G112" i="26"/>
  <c r="G73" i="26"/>
  <c r="G57" i="26"/>
  <c r="G43" i="26"/>
  <c r="G36" i="26"/>
  <c r="G29" i="26"/>
  <c r="G98" i="26"/>
  <c r="G45" i="26"/>
  <c r="G27" i="26"/>
  <c r="G22" i="26"/>
  <c r="G105" i="26"/>
  <c r="G89" i="26"/>
  <c r="G75" i="26"/>
  <c r="G68" i="26"/>
  <c r="G59" i="26"/>
  <c r="G47" i="26"/>
  <c r="G87" i="26"/>
  <c r="G79" i="26"/>
  <c r="G66" i="26"/>
  <c r="G61" i="26"/>
  <c r="G48" i="26"/>
  <c r="G74" i="26"/>
  <c r="I74" i="26" s="1"/>
  <c r="J74" i="26" s="1"/>
  <c r="G53" i="26"/>
  <c r="G32" i="26"/>
  <c r="G94" i="26"/>
  <c r="I94" i="26" s="1"/>
  <c r="J94" i="26" s="1"/>
  <c r="G58" i="26"/>
  <c r="G34" i="26"/>
  <c r="G86" i="26"/>
  <c r="I86" i="26" s="1"/>
  <c r="J86" i="26" s="1"/>
  <c r="G55" i="26"/>
  <c r="G107" i="26"/>
  <c r="G102" i="26"/>
  <c r="G92" i="26"/>
  <c r="G71" i="26"/>
  <c r="G40" i="26"/>
  <c r="G81" i="26"/>
  <c r="G63" i="26"/>
  <c r="I63" i="26" s="1"/>
  <c r="J63" i="26" s="1"/>
  <c r="G109" i="26"/>
  <c r="G42" i="26"/>
  <c r="G111" i="26"/>
  <c r="G96" i="26"/>
  <c r="G76" i="26"/>
  <c r="G106" i="26"/>
  <c r="I106" i="26" s="1"/>
  <c r="J106" i="26" s="1"/>
  <c r="G83" i="26"/>
  <c r="G80" i="26"/>
  <c r="G51" i="26"/>
  <c r="G95" i="26"/>
  <c r="G60" i="26"/>
  <c r="G33" i="26"/>
  <c r="G113" i="26"/>
  <c r="G91" i="26"/>
  <c r="G64" i="26"/>
  <c r="G54" i="26"/>
  <c r="G41" i="26"/>
  <c r="G44" i="26"/>
  <c r="G108" i="26"/>
  <c r="G88" i="26"/>
  <c r="G85" i="26"/>
  <c r="G30" i="26"/>
  <c r="I30" i="26" s="1"/>
  <c r="J30" i="26" s="1"/>
  <c r="G72" i="26"/>
  <c r="G56" i="26"/>
  <c r="G70" i="26"/>
  <c r="G25" i="26"/>
  <c r="G103" i="26"/>
  <c r="G38" i="26"/>
  <c r="G115" i="26"/>
  <c r="G65" i="26"/>
  <c r="G78" i="26"/>
  <c r="G110" i="26"/>
  <c r="G90" i="26"/>
  <c r="G77" i="26"/>
  <c r="G93" i="26"/>
  <c r="G97" i="26"/>
  <c r="G100" i="26"/>
  <c r="I100" i="26" s="1"/>
  <c r="J100" i="26" s="1"/>
  <c r="G46" i="26"/>
  <c r="G49" i="26"/>
  <c r="G62" i="26"/>
  <c r="G23" i="26"/>
  <c r="G39" i="26"/>
  <c r="I39" i="26" s="1"/>
  <c r="J39" i="26" s="1"/>
  <c r="G104" i="26"/>
  <c r="G116" i="21"/>
  <c r="G114" i="21"/>
  <c r="G112" i="21"/>
  <c r="G110" i="21"/>
  <c r="G108" i="21"/>
  <c r="G106" i="21"/>
  <c r="G104" i="21"/>
  <c r="G102" i="21"/>
  <c r="G100" i="21"/>
  <c r="G98" i="21"/>
  <c r="G96" i="21"/>
  <c r="I96" i="21" s="1"/>
  <c r="J96" i="21" s="1"/>
  <c r="G94" i="21"/>
  <c r="G92" i="21"/>
  <c r="I92" i="21" s="1"/>
  <c r="J92" i="21" s="1"/>
  <c r="G90" i="21"/>
  <c r="G88" i="21"/>
  <c r="G86" i="21"/>
  <c r="G84" i="21"/>
  <c r="G82" i="21"/>
  <c r="G80" i="21"/>
  <c r="G78" i="21"/>
  <c r="G76" i="21"/>
  <c r="G74" i="21"/>
  <c r="G72" i="21"/>
  <c r="G70" i="21"/>
  <c r="G68" i="21"/>
  <c r="G66" i="21"/>
  <c r="G64" i="21"/>
  <c r="I64" i="21" s="1"/>
  <c r="J64" i="21" s="1"/>
  <c r="G62" i="21"/>
  <c r="G60" i="21"/>
  <c r="G58" i="21"/>
  <c r="G56" i="21"/>
  <c r="G54" i="21"/>
  <c r="G52" i="21"/>
  <c r="G50" i="21"/>
  <c r="G48" i="21"/>
  <c r="G46" i="21"/>
  <c r="G44" i="21"/>
  <c r="G42" i="21"/>
  <c r="G40" i="21"/>
  <c r="G38" i="21"/>
  <c r="G36" i="21"/>
  <c r="G34" i="21"/>
  <c r="G32" i="21"/>
  <c r="G107" i="21"/>
  <c r="G91" i="21"/>
  <c r="G75" i="21"/>
  <c r="G59" i="21"/>
  <c r="G43" i="21"/>
  <c r="G111" i="21"/>
  <c r="G95" i="21"/>
  <c r="G30" i="21"/>
  <c r="G47" i="21"/>
  <c r="G26" i="21"/>
  <c r="G109" i="21"/>
  <c r="G93" i="21"/>
  <c r="G77" i="21"/>
  <c r="G61" i="21"/>
  <c r="G45" i="21"/>
  <c r="G24" i="21"/>
  <c r="G79" i="21"/>
  <c r="G63" i="21"/>
  <c r="I63" i="21" s="1"/>
  <c r="J63" i="21" s="1"/>
  <c r="G115" i="21"/>
  <c r="G71" i="21"/>
  <c r="G49" i="21"/>
  <c r="G87" i="21"/>
  <c r="G73" i="21"/>
  <c r="G51" i="21"/>
  <c r="G103" i="21"/>
  <c r="G89" i="21"/>
  <c r="G101" i="21"/>
  <c r="G57" i="21"/>
  <c r="G35" i="21"/>
  <c r="G28" i="21"/>
  <c r="G25" i="21"/>
  <c r="G37" i="21"/>
  <c r="G81" i="21"/>
  <c r="G67" i="21"/>
  <c r="I67" i="21" s="1"/>
  <c r="J67" i="21" s="1"/>
  <c r="G27" i="21"/>
  <c r="G65" i="21"/>
  <c r="G99" i="21"/>
  <c r="G31" i="21"/>
  <c r="G105" i="21"/>
  <c r="G97" i="21"/>
  <c r="G83" i="21"/>
  <c r="G29" i="21"/>
  <c r="G53" i="21"/>
  <c r="G113" i="21"/>
  <c r="G33" i="21"/>
  <c r="G55" i="21"/>
  <c r="G22" i="21"/>
  <c r="G23" i="21"/>
  <c r="G39" i="21"/>
  <c r="G85" i="21"/>
  <c r="G41" i="21"/>
  <c r="G69" i="21"/>
  <c r="H102" i="28"/>
  <c r="H85" i="28"/>
  <c r="H70" i="28"/>
  <c r="H53" i="28"/>
  <c r="H31" i="28"/>
  <c r="H29" i="28"/>
  <c r="H104" i="28"/>
  <c r="H87" i="28"/>
  <c r="H72" i="28"/>
  <c r="H55" i="28"/>
  <c r="H95" i="28"/>
  <c r="H79" i="28"/>
  <c r="H38" i="28"/>
  <c r="H30" i="28"/>
  <c r="H109" i="28"/>
  <c r="H97" i="28"/>
  <c r="H88" i="28"/>
  <c r="H81" i="28"/>
  <c r="H67" i="28"/>
  <c r="H51" i="28"/>
  <c r="H40" i="28"/>
  <c r="H111" i="28"/>
  <c r="H74" i="28"/>
  <c r="H58" i="28"/>
  <c r="H42" i="28"/>
  <c r="H116" i="28"/>
  <c r="H64" i="28"/>
  <c r="H54" i="28"/>
  <c r="H49" i="28"/>
  <c r="H103" i="28"/>
  <c r="H82" i="28"/>
  <c r="H32" i="28"/>
  <c r="H28" i="28"/>
  <c r="H108" i="28"/>
  <c r="H90" i="28"/>
  <c r="H77" i="28"/>
  <c r="H69" i="28"/>
  <c r="H44" i="28"/>
  <c r="H105" i="28"/>
  <c r="H62" i="28"/>
  <c r="H48" i="28"/>
  <c r="H25" i="28"/>
  <c r="H76" i="28"/>
  <c r="H113" i="28"/>
  <c r="H93" i="28"/>
  <c r="H99" i="28"/>
  <c r="H78" i="28"/>
  <c r="H45" i="28"/>
  <c r="H96" i="28"/>
  <c r="H84" i="28"/>
  <c r="H50" i="28"/>
  <c r="H83" i="28"/>
  <c r="H92" i="28"/>
  <c r="H89" i="28"/>
  <c r="H86" i="28"/>
  <c r="H43" i="28"/>
  <c r="H59" i="28"/>
  <c r="H46" i="28"/>
  <c r="H65" i="28"/>
  <c r="H36" i="28"/>
  <c r="H33" i="28"/>
  <c r="H115" i="28"/>
  <c r="I115" i="28" s="1"/>
  <c r="J115" i="28" s="1"/>
  <c r="H52" i="28"/>
  <c r="H106" i="28"/>
  <c r="H56" i="28"/>
  <c r="H112" i="28"/>
  <c r="H75" i="28"/>
  <c r="H39" i="28"/>
  <c r="H63" i="28"/>
  <c r="H60" i="28"/>
  <c r="H66" i="28"/>
  <c r="H100" i="28"/>
  <c r="H110" i="28"/>
  <c r="O31" i="28"/>
  <c r="H23" i="28"/>
  <c r="H47" i="28"/>
  <c r="H73" i="28"/>
  <c r="H35" i="28"/>
  <c r="H114" i="28"/>
  <c r="H107" i="28"/>
  <c r="H80" i="28"/>
  <c r="H26" i="28"/>
  <c r="H68" i="28"/>
  <c r="H71" i="28"/>
  <c r="H57" i="28"/>
  <c r="H61" i="28"/>
  <c r="H22" i="28"/>
  <c r="H41" i="28"/>
  <c r="H37" i="28"/>
  <c r="H24" i="28"/>
  <c r="H27" i="28"/>
  <c r="H94" i="28"/>
  <c r="H98" i="28"/>
  <c r="H34" i="28"/>
  <c r="H101" i="28"/>
  <c r="H91" i="28"/>
  <c r="H115" i="27"/>
  <c r="H106" i="27"/>
  <c r="H99" i="27"/>
  <c r="H90" i="27"/>
  <c r="H83" i="27"/>
  <c r="H74" i="27"/>
  <c r="H67" i="27"/>
  <c r="H58" i="27"/>
  <c r="H51" i="27"/>
  <c r="H40" i="27"/>
  <c r="H42" i="27"/>
  <c r="H27" i="27"/>
  <c r="H25" i="27"/>
  <c r="H23" i="27"/>
  <c r="H108" i="27"/>
  <c r="H101" i="27"/>
  <c r="H92" i="27"/>
  <c r="H85" i="27"/>
  <c r="H76" i="27"/>
  <c r="H69" i="27"/>
  <c r="H60" i="27"/>
  <c r="H53" i="27"/>
  <c r="H44" i="27"/>
  <c r="H97" i="27"/>
  <c r="H89" i="27"/>
  <c r="H79" i="27"/>
  <c r="H71" i="27"/>
  <c r="H66" i="27"/>
  <c r="H61" i="27"/>
  <c r="H48" i="27"/>
  <c r="H110" i="27"/>
  <c r="H33" i="27"/>
  <c r="H107" i="27"/>
  <c r="H102" i="27"/>
  <c r="I102" i="27" s="1"/>
  <c r="J102" i="27" s="1"/>
  <c r="H84" i="27"/>
  <c r="H96" i="27"/>
  <c r="H68" i="27"/>
  <c r="H59" i="27"/>
  <c r="H116" i="27"/>
  <c r="H87" i="27"/>
  <c r="H73" i="27"/>
  <c r="H56" i="27"/>
  <c r="H34" i="27"/>
  <c r="H29" i="27"/>
  <c r="H113" i="27"/>
  <c r="H62" i="27"/>
  <c r="H50" i="27"/>
  <c r="H47" i="27"/>
  <c r="O31" i="27"/>
  <c r="H22" i="27"/>
  <c r="H105" i="27"/>
  <c r="I105" i="27" s="1"/>
  <c r="J105" i="27" s="1"/>
  <c r="H52" i="27"/>
  <c r="H31" i="27"/>
  <c r="H26" i="27"/>
  <c r="H114" i="27"/>
  <c r="H93" i="27"/>
  <c r="H39" i="27"/>
  <c r="H91" i="27"/>
  <c r="H37" i="27"/>
  <c r="H64" i="27"/>
  <c r="H43" i="27"/>
  <c r="H81" i="27"/>
  <c r="H57" i="27"/>
  <c r="H54" i="27"/>
  <c r="H46" i="27"/>
  <c r="H30" i="27"/>
  <c r="H104" i="27"/>
  <c r="H94" i="27"/>
  <c r="H78" i="27"/>
  <c r="H28" i="27"/>
  <c r="H24" i="27"/>
  <c r="H109" i="27"/>
  <c r="H82" i="27"/>
  <c r="H63" i="27"/>
  <c r="H32" i="27"/>
  <c r="H112" i="27"/>
  <c r="H88" i="27"/>
  <c r="H77" i="27"/>
  <c r="H41" i="27"/>
  <c r="H38" i="27"/>
  <c r="H100" i="27"/>
  <c r="H49" i="27"/>
  <c r="H45" i="27"/>
  <c r="H95" i="27"/>
  <c r="H35" i="27"/>
  <c r="H70" i="27"/>
  <c r="H103" i="27"/>
  <c r="H111" i="27"/>
  <c r="H75" i="27"/>
  <c r="H65" i="27"/>
  <c r="H86" i="27"/>
  <c r="H36" i="27"/>
  <c r="H72" i="27"/>
  <c r="H55" i="27"/>
  <c r="H98" i="27"/>
  <c r="H80" i="27"/>
  <c r="G31" i="25"/>
  <c r="G30" i="25"/>
  <c r="G24" i="25"/>
  <c r="G114" i="25"/>
  <c r="G105" i="25"/>
  <c r="G98" i="25"/>
  <c r="G89" i="25"/>
  <c r="I89" i="25" s="1"/>
  <c r="J89" i="25" s="1"/>
  <c r="G82" i="25"/>
  <c r="I82" i="25" s="1"/>
  <c r="J82" i="25" s="1"/>
  <c r="G73" i="25"/>
  <c r="G66" i="25"/>
  <c r="G57" i="25"/>
  <c r="G50" i="25"/>
  <c r="G41" i="25"/>
  <c r="G34" i="25"/>
  <c r="G111" i="25"/>
  <c r="G106" i="25"/>
  <c r="G79" i="25"/>
  <c r="G74" i="25"/>
  <c r="I74" i="25" s="1"/>
  <c r="J74" i="25" s="1"/>
  <c r="G47" i="25"/>
  <c r="G42" i="25"/>
  <c r="G101" i="25"/>
  <c r="G96" i="25"/>
  <c r="G86" i="25"/>
  <c r="G69" i="25"/>
  <c r="G64" i="25"/>
  <c r="G54" i="25"/>
  <c r="G37" i="25"/>
  <c r="G32" i="25"/>
  <c r="I32" i="25" s="1"/>
  <c r="J32" i="25" s="1"/>
  <c r="G28" i="25"/>
  <c r="G91" i="25"/>
  <c r="G59" i="25"/>
  <c r="G60" i="25"/>
  <c r="G100" i="25"/>
  <c r="G87" i="25"/>
  <c r="G43" i="25"/>
  <c r="G48" i="25"/>
  <c r="G109" i="25"/>
  <c r="G95" i="25"/>
  <c r="G65" i="25"/>
  <c r="G35" i="25"/>
  <c r="G103" i="25"/>
  <c r="G84" i="25"/>
  <c r="G70" i="25"/>
  <c r="G40" i="25"/>
  <c r="G78" i="25"/>
  <c r="G92" i="25"/>
  <c r="G51" i="25"/>
  <c r="G76" i="25"/>
  <c r="G62" i="25"/>
  <c r="G27" i="25"/>
  <c r="G81" i="25"/>
  <c r="I81" i="25" s="1"/>
  <c r="J81" i="25" s="1"/>
  <c r="G83" i="25"/>
  <c r="G53" i="25"/>
  <c r="G36" i="25"/>
  <c r="G99" i="25"/>
  <c r="G72" i="25"/>
  <c r="G115" i="25"/>
  <c r="G108" i="25"/>
  <c r="G85" i="25"/>
  <c r="G58" i="25"/>
  <c r="G52" i="25"/>
  <c r="G45" i="25"/>
  <c r="G29" i="25"/>
  <c r="I29" i="25" s="1"/>
  <c r="J29" i="25" s="1"/>
  <c r="G26" i="25"/>
  <c r="G93" i="25"/>
  <c r="G46" i="25"/>
  <c r="G33" i="25"/>
  <c r="G23" i="25"/>
  <c r="G22" i="25"/>
  <c r="G75" i="25"/>
  <c r="G68" i="25"/>
  <c r="G88" i="25"/>
  <c r="G55" i="25"/>
  <c r="G38" i="25"/>
  <c r="G112" i="25"/>
  <c r="G49" i="25"/>
  <c r="G39" i="25"/>
  <c r="G102" i="25"/>
  <c r="G107" i="25"/>
  <c r="G97" i="25"/>
  <c r="G80" i="25"/>
  <c r="G71" i="25"/>
  <c r="G61" i="25"/>
  <c r="G44" i="25"/>
  <c r="G56" i="25"/>
  <c r="G90" i="25"/>
  <c r="G77" i="25"/>
  <c r="G63" i="25"/>
  <c r="G113" i="25"/>
  <c r="G25" i="25"/>
  <c r="G104" i="25"/>
  <c r="G94" i="25"/>
  <c r="G116" i="25"/>
  <c r="G110" i="25"/>
  <c r="G67" i="25"/>
  <c r="G115" i="28"/>
  <c r="G113" i="28"/>
  <c r="G111" i="28"/>
  <c r="G109" i="28"/>
  <c r="G107" i="28"/>
  <c r="G105" i="28"/>
  <c r="G103" i="28"/>
  <c r="G101" i="28"/>
  <c r="G99" i="28"/>
  <c r="G97" i="28"/>
  <c r="G95" i="28"/>
  <c r="G93" i="28"/>
  <c r="G91" i="28"/>
  <c r="G89" i="28"/>
  <c r="G87" i="28"/>
  <c r="G85" i="28"/>
  <c r="G83" i="28"/>
  <c r="G81" i="28"/>
  <c r="G79" i="28"/>
  <c r="G77" i="28"/>
  <c r="G75" i="28"/>
  <c r="G73" i="28"/>
  <c r="G71" i="28"/>
  <c r="G69" i="28"/>
  <c r="G67" i="28"/>
  <c r="G65" i="28"/>
  <c r="G63" i="28"/>
  <c r="I63" i="28" s="1"/>
  <c r="J63" i="28" s="1"/>
  <c r="G61" i="28"/>
  <c r="I61" i="28" s="1"/>
  <c r="J61" i="28" s="1"/>
  <c r="G59" i="28"/>
  <c r="G57" i="28"/>
  <c r="G55" i="28"/>
  <c r="G53" i="28"/>
  <c r="G51" i="28"/>
  <c r="G49" i="28"/>
  <c r="G47" i="28"/>
  <c r="G45" i="28"/>
  <c r="G100" i="28"/>
  <c r="G68" i="28"/>
  <c r="G102" i="28"/>
  <c r="G70" i="28"/>
  <c r="G31" i="28"/>
  <c r="G29" i="28"/>
  <c r="G72" i="28"/>
  <c r="G56" i="28"/>
  <c r="G36" i="28"/>
  <c r="G38" i="28"/>
  <c r="G30" i="28"/>
  <c r="G104" i="28"/>
  <c r="G88" i="28"/>
  <c r="G40" i="28"/>
  <c r="G98" i="28"/>
  <c r="G62" i="28"/>
  <c r="G42" i="28"/>
  <c r="I42" i="28" s="1"/>
  <c r="J42" i="28" s="1"/>
  <c r="G37" i="28"/>
  <c r="G26" i="28"/>
  <c r="G116" i="28"/>
  <c r="G64" i="28"/>
  <c r="G54" i="28"/>
  <c r="G82" i="28"/>
  <c r="G32" i="28"/>
  <c r="G28" i="28"/>
  <c r="G96" i="28"/>
  <c r="G46" i="28"/>
  <c r="G35" i="28"/>
  <c r="G48" i="28"/>
  <c r="G25" i="28"/>
  <c r="G76" i="28"/>
  <c r="G112" i="28"/>
  <c r="G90" i="28"/>
  <c r="G60" i="28"/>
  <c r="G33" i="28"/>
  <c r="G78" i="28"/>
  <c r="G84" i="28"/>
  <c r="G50" i="28"/>
  <c r="G66" i="28"/>
  <c r="G106" i="28"/>
  <c r="G92" i="28"/>
  <c r="G86" i="28"/>
  <c r="G43" i="28"/>
  <c r="G52" i="28"/>
  <c r="G108" i="28"/>
  <c r="G44" i="28"/>
  <c r="G39" i="28"/>
  <c r="G58" i="28"/>
  <c r="G23" i="28"/>
  <c r="G114" i="28"/>
  <c r="G22" i="28"/>
  <c r="G80" i="28"/>
  <c r="G94" i="28"/>
  <c r="G74" i="28"/>
  <c r="G110" i="28"/>
  <c r="G27" i="28"/>
  <c r="G34" i="28"/>
  <c r="G41" i="28"/>
  <c r="G24" i="28"/>
  <c r="H105" i="22"/>
  <c r="H103" i="22"/>
  <c r="H101" i="22"/>
  <c r="H99" i="22"/>
  <c r="H97" i="22"/>
  <c r="H95" i="22"/>
  <c r="H93" i="22"/>
  <c r="H91" i="22"/>
  <c r="H89" i="22"/>
  <c r="H87" i="22"/>
  <c r="H85" i="22"/>
  <c r="H83" i="22"/>
  <c r="H81" i="22"/>
  <c r="H79" i="22"/>
  <c r="H77" i="22"/>
  <c r="H75" i="22"/>
  <c r="H73" i="22"/>
  <c r="H71" i="22"/>
  <c r="H69" i="22"/>
  <c r="H67" i="22"/>
  <c r="H65" i="22"/>
  <c r="H63" i="22"/>
  <c r="H61" i="22"/>
  <c r="H59" i="22"/>
  <c r="H57" i="22"/>
  <c r="H55" i="22"/>
  <c r="H53" i="22"/>
  <c r="H51" i="22"/>
  <c r="H49" i="22"/>
  <c r="H47" i="22"/>
  <c r="H45" i="22"/>
  <c r="H43" i="22"/>
  <c r="H41" i="22"/>
  <c r="H39" i="22"/>
  <c r="H37" i="22"/>
  <c r="H35" i="22"/>
  <c r="H33" i="22"/>
  <c r="O31" i="22"/>
  <c r="H107" i="22"/>
  <c r="H108" i="22"/>
  <c r="H88" i="22"/>
  <c r="H56" i="22"/>
  <c r="I56" i="22" s="1"/>
  <c r="J56" i="22" s="1"/>
  <c r="H42" i="22"/>
  <c r="H23" i="22"/>
  <c r="H80" i="22"/>
  <c r="H78" i="22"/>
  <c r="H31" i="22"/>
  <c r="H29" i="22"/>
  <c r="H58" i="22"/>
  <c r="H46" i="22"/>
  <c r="H100" i="22"/>
  <c r="H68" i="22"/>
  <c r="H44" i="22"/>
  <c r="H25" i="22"/>
  <c r="H110" i="22"/>
  <c r="H90" i="22"/>
  <c r="H27" i="22"/>
  <c r="H92" i="22"/>
  <c r="H86" i="22"/>
  <c r="H36" i="22"/>
  <c r="H82" i="22"/>
  <c r="H76" i="22"/>
  <c r="H70" i="22"/>
  <c r="H64" i="22"/>
  <c r="H115" i="22"/>
  <c r="H74" i="22"/>
  <c r="H109" i="22"/>
  <c r="H112" i="22"/>
  <c r="I112" i="22" s="1"/>
  <c r="J112" i="22" s="1"/>
  <c r="H106" i="22"/>
  <c r="H94" i="22"/>
  <c r="H114" i="22"/>
  <c r="H62" i="22"/>
  <c r="H50" i="22"/>
  <c r="H26" i="22"/>
  <c r="H104" i="22"/>
  <c r="H96" i="22"/>
  <c r="H72" i="22"/>
  <c r="H30" i="22"/>
  <c r="H84" i="22"/>
  <c r="H48" i="22"/>
  <c r="H102" i="22"/>
  <c r="H32" i="22"/>
  <c r="H113" i="22"/>
  <c r="H98" i="22"/>
  <c r="H54" i="22"/>
  <c r="H116" i="22"/>
  <c r="H24" i="22"/>
  <c r="H38" i="22"/>
  <c r="H34" i="22"/>
  <c r="H22" i="22"/>
  <c r="H60" i="22"/>
  <c r="H40" i="22"/>
  <c r="H52" i="22"/>
  <c r="H66" i="22"/>
  <c r="H28" i="22"/>
  <c r="H111" i="22"/>
  <c r="H28" i="24"/>
  <c r="H26" i="24"/>
  <c r="H24" i="24"/>
  <c r="H108" i="24"/>
  <c r="H91" i="24"/>
  <c r="H76" i="24"/>
  <c r="H59" i="24"/>
  <c r="H44" i="24"/>
  <c r="H110" i="24"/>
  <c r="H93" i="24"/>
  <c r="H78" i="24"/>
  <c r="H61" i="24"/>
  <c r="H46" i="24"/>
  <c r="H22" i="24"/>
  <c r="H115" i="24"/>
  <c r="H103" i="24"/>
  <c r="H94" i="24"/>
  <c r="H87" i="24"/>
  <c r="H73" i="24"/>
  <c r="H57" i="24"/>
  <c r="H30" i="24"/>
  <c r="H80" i="24"/>
  <c r="H64" i="24"/>
  <c r="H43" i="24"/>
  <c r="H34" i="24"/>
  <c r="H105" i="24"/>
  <c r="H89" i="24"/>
  <c r="H50" i="24"/>
  <c r="H36" i="24"/>
  <c r="H102" i="24"/>
  <c r="H92" i="24"/>
  <c r="H77" i="24"/>
  <c r="H107" i="24"/>
  <c r="H84" i="24"/>
  <c r="H69" i="24"/>
  <c r="H49" i="24"/>
  <c r="H79" i="24"/>
  <c r="H82" i="24"/>
  <c r="H67" i="24"/>
  <c r="H54" i="24"/>
  <c r="H41" i="24"/>
  <c r="H31" i="24"/>
  <c r="H97" i="24"/>
  <c r="H38" i="24"/>
  <c r="H23" i="24"/>
  <c r="H74" i="24"/>
  <c r="H56" i="24"/>
  <c r="H33" i="24"/>
  <c r="H112" i="24"/>
  <c r="H104" i="24"/>
  <c r="I104" i="24" s="1"/>
  <c r="J104" i="24" s="1"/>
  <c r="H71" i="24"/>
  <c r="H98" i="24"/>
  <c r="H95" i="24"/>
  <c r="H52" i="24"/>
  <c r="H88" i="24"/>
  <c r="H66" i="24"/>
  <c r="H32" i="24"/>
  <c r="H113" i="24"/>
  <c r="H83" i="24"/>
  <c r="H48" i="24"/>
  <c r="H39" i="24"/>
  <c r="H109" i="24"/>
  <c r="I109" i="24" s="1"/>
  <c r="J109" i="24" s="1"/>
  <c r="H106" i="24"/>
  <c r="H63" i="24"/>
  <c r="H60" i="24"/>
  <c r="H51" i="24"/>
  <c r="H29" i="24"/>
  <c r="H85" i="24"/>
  <c r="H72" i="24"/>
  <c r="H35" i="24"/>
  <c r="H70" i="24"/>
  <c r="H42" i="24"/>
  <c r="H27" i="24"/>
  <c r="H100" i="24"/>
  <c r="H45" i="24"/>
  <c r="H101" i="24"/>
  <c r="H47" i="24"/>
  <c r="H55" i="24"/>
  <c r="H99" i="24"/>
  <c r="H58" i="24"/>
  <c r="H90" i="24"/>
  <c r="H86" i="24"/>
  <c r="H40" i="24"/>
  <c r="H81" i="24"/>
  <c r="H68" i="24"/>
  <c r="H96" i="24"/>
  <c r="H75" i="24"/>
  <c r="H111" i="24"/>
  <c r="H114" i="24"/>
  <c r="H25" i="24"/>
  <c r="H62" i="24"/>
  <c r="H37" i="24"/>
  <c r="H53" i="24"/>
  <c r="H65" i="24"/>
  <c r="H116" i="24"/>
  <c r="O31" i="24"/>
  <c r="H116" i="29"/>
  <c r="H114" i="29"/>
  <c r="H112" i="29"/>
  <c r="H110" i="29"/>
  <c r="H108" i="29"/>
  <c r="H106" i="29"/>
  <c r="H104" i="29"/>
  <c r="H102" i="29"/>
  <c r="H100" i="29"/>
  <c r="H98" i="29"/>
  <c r="H96" i="29"/>
  <c r="H94" i="29"/>
  <c r="H92" i="29"/>
  <c r="H90" i="29"/>
  <c r="H88" i="29"/>
  <c r="H86" i="29"/>
  <c r="H84" i="29"/>
  <c r="H82" i="29"/>
  <c r="H80" i="29"/>
  <c r="H78" i="29"/>
  <c r="H76" i="29"/>
  <c r="H74" i="29"/>
  <c r="H72" i="29"/>
  <c r="H70" i="29"/>
  <c r="H68" i="29"/>
  <c r="H66" i="29"/>
  <c r="H64" i="29"/>
  <c r="H62" i="29"/>
  <c r="H60" i="29"/>
  <c r="H58" i="29"/>
  <c r="H56" i="29"/>
  <c r="H54" i="29"/>
  <c r="H52" i="29"/>
  <c r="H50" i="29"/>
  <c r="H48" i="29"/>
  <c r="H46" i="29"/>
  <c r="H44" i="29"/>
  <c r="H42" i="29"/>
  <c r="H40" i="29"/>
  <c r="H38" i="29"/>
  <c r="H36" i="29"/>
  <c r="H34" i="29"/>
  <c r="H32" i="29"/>
  <c r="H30" i="29"/>
  <c r="H109" i="29"/>
  <c r="H93" i="29"/>
  <c r="H77" i="29"/>
  <c r="H61" i="29"/>
  <c r="H45" i="29"/>
  <c r="H24" i="29"/>
  <c r="H91" i="29"/>
  <c r="H59" i="29"/>
  <c r="H81" i="29"/>
  <c r="H49" i="29"/>
  <c r="H26" i="29"/>
  <c r="H113" i="29"/>
  <c r="H103" i="29"/>
  <c r="H71" i="29"/>
  <c r="H39" i="29"/>
  <c r="H107" i="29"/>
  <c r="H85" i="29"/>
  <c r="H57" i="29"/>
  <c r="H43" i="29"/>
  <c r="H22" i="29"/>
  <c r="H65" i="29"/>
  <c r="H79" i="29"/>
  <c r="H51" i="29"/>
  <c r="H63" i="29"/>
  <c r="H75" i="29"/>
  <c r="H33" i="29"/>
  <c r="H31" i="29"/>
  <c r="H23" i="29"/>
  <c r="H69" i="29"/>
  <c r="H37" i="29"/>
  <c r="H105" i="29"/>
  <c r="H95" i="29"/>
  <c r="H67" i="29"/>
  <c r="H27" i="29"/>
  <c r="H101" i="29"/>
  <c r="H47" i="29"/>
  <c r="H97" i="29"/>
  <c r="H87" i="29"/>
  <c r="H83" i="29"/>
  <c r="H115" i="29"/>
  <c r="H53" i="29"/>
  <c r="H29" i="29"/>
  <c r="H111" i="29"/>
  <c r="H55" i="29"/>
  <c r="H73" i="29"/>
  <c r="H25" i="29"/>
  <c r="H89" i="29"/>
  <c r="H41" i="29"/>
  <c r="H28" i="29"/>
  <c r="H35" i="29"/>
  <c r="O31" i="29"/>
  <c r="H99" i="29"/>
  <c r="G116" i="29"/>
  <c r="G114" i="29"/>
  <c r="G112" i="29"/>
  <c r="G110" i="29"/>
  <c r="G108" i="29"/>
  <c r="I108" i="29" s="1"/>
  <c r="J108" i="29" s="1"/>
  <c r="G106" i="29"/>
  <c r="G104" i="29"/>
  <c r="G102" i="29"/>
  <c r="G100" i="29"/>
  <c r="I100" i="29" s="1"/>
  <c r="J100" i="29" s="1"/>
  <c r="G98" i="29"/>
  <c r="G96" i="29"/>
  <c r="G94" i="29"/>
  <c r="G92" i="29"/>
  <c r="G90" i="29"/>
  <c r="G88" i="29"/>
  <c r="G86" i="29"/>
  <c r="G84" i="29"/>
  <c r="G82" i="29"/>
  <c r="G80" i="29"/>
  <c r="G78" i="29"/>
  <c r="G76" i="29"/>
  <c r="G74" i="29"/>
  <c r="G72" i="29"/>
  <c r="G70" i="29"/>
  <c r="G68" i="29"/>
  <c r="G66" i="29"/>
  <c r="I66" i="29" s="1"/>
  <c r="J66" i="29" s="1"/>
  <c r="G64" i="29"/>
  <c r="G62" i="29"/>
  <c r="G60" i="29"/>
  <c r="G58" i="29"/>
  <c r="G56" i="29"/>
  <c r="G54" i="29"/>
  <c r="G52" i="29"/>
  <c r="G50" i="29"/>
  <c r="G48" i="29"/>
  <c r="G46" i="29"/>
  <c r="G44" i="29"/>
  <c r="I44" i="29" s="1"/>
  <c r="J44" i="29" s="1"/>
  <c r="G42" i="29"/>
  <c r="G40" i="29"/>
  <c r="G38" i="29"/>
  <c r="G36" i="29"/>
  <c r="G34" i="29"/>
  <c r="G32" i="29"/>
  <c r="G107" i="29"/>
  <c r="G91" i="29"/>
  <c r="G75" i="29"/>
  <c r="G59" i="29"/>
  <c r="G43" i="29"/>
  <c r="G30" i="29"/>
  <c r="G111" i="29"/>
  <c r="G101" i="29"/>
  <c r="G69" i="29"/>
  <c r="G37" i="29"/>
  <c r="G81" i="29"/>
  <c r="G49" i="29"/>
  <c r="G26" i="29"/>
  <c r="G113" i="29"/>
  <c r="G93" i="29"/>
  <c r="G85" i="29"/>
  <c r="G57" i="29"/>
  <c r="G22" i="29"/>
  <c r="G65" i="29"/>
  <c r="G97" i="29"/>
  <c r="G109" i="29"/>
  <c r="G63" i="29"/>
  <c r="G39" i="29"/>
  <c r="G51" i="29"/>
  <c r="G33" i="29"/>
  <c r="G31" i="29"/>
  <c r="G23" i="29"/>
  <c r="G71" i="29"/>
  <c r="G87" i="29"/>
  <c r="G83" i="29"/>
  <c r="G24" i="29"/>
  <c r="G27" i="29"/>
  <c r="G105" i="29"/>
  <c r="G79" i="29"/>
  <c r="G67" i="29"/>
  <c r="G47" i="29"/>
  <c r="G99" i="29"/>
  <c r="G95" i="29"/>
  <c r="G115" i="29"/>
  <c r="G77" i="29"/>
  <c r="G41" i="29"/>
  <c r="G53" i="29"/>
  <c r="G29" i="29"/>
  <c r="G25" i="29"/>
  <c r="G89" i="29"/>
  <c r="G103" i="29"/>
  <c r="G73" i="29"/>
  <c r="G45" i="29"/>
  <c r="G35" i="29"/>
  <c r="G61" i="29"/>
  <c r="G28" i="29"/>
  <c r="G55" i="29"/>
  <c r="G51" i="20"/>
  <c r="G22" i="20"/>
  <c r="H82" i="20"/>
  <c r="G40" i="20"/>
  <c r="G42" i="20"/>
  <c r="G104" i="20"/>
  <c r="G48" i="20"/>
  <c r="G50" i="20"/>
  <c r="G100" i="20"/>
  <c r="G33" i="20"/>
  <c r="G114" i="20"/>
  <c r="I114" i="20" s="1"/>
  <c r="J114" i="20" s="1"/>
  <c r="G47" i="20"/>
  <c r="G53" i="20"/>
  <c r="G61" i="20"/>
  <c r="G95" i="20"/>
  <c r="G97" i="20"/>
  <c r="G109" i="20"/>
  <c r="G115" i="20"/>
  <c r="H65" i="20"/>
  <c r="H69" i="20"/>
  <c r="H71" i="20"/>
  <c r="H73" i="20"/>
  <c r="G66" i="20"/>
  <c r="H83" i="20"/>
  <c r="G41" i="20"/>
  <c r="G68" i="20"/>
  <c r="H85" i="20"/>
  <c r="H109" i="20"/>
  <c r="H111" i="20"/>
  <c r="G63" i="20"/>
  <c r="G116" i="20"/>
  <c r="H113" i="20"/>
  <c r="H115" i="20"/>
  <c r="H38" i="20"/>
  <c r="H80" i="20"/>
  <c r="H40" i="20"/>
  <c r="G72" i="20"/>
  <c r="H26" i="20"/>
  <c r="G86" i="20"/>
  <c r="H58" i="20"/>
  <c r="G91" i="20"/>
  <c r="G92" i="20"/>
  <c r="H41" i="20"/>
  <c r="H68" i="20"/>
  <c r="H29" i="20"/>
  <c r="G65" i="20"/>
  <c r="H56" i="20"/>
  <c r="G89" i="20"/>
  <c r="H28" i="20"/>
  <c r="G93" i="20"/>
  <c r="G96" i="20"/>
  <c r="I96" i="20" s="1"/>
  <c r="J96" i="20" s="1"/>
  <c r="H43" i="20"/>
  <c r="H70" i="20"/>
  <c r="H33" i="20"/>
  <c r="H75" i="20"/>
  <c r="H30" i="20"/>
  <c r="H72" i="20"/>
  <c r="H116" i="20"/>
  <c r="G55" i="20"/>
  <c r="G99" i="20"/>
  <c r="G56" i="20"/>
  <c r="G106" i="20"/>
  <c r="H35" i="20"/>
  <c r="H77" i="20"/>
  <c r="H22" i="20"/>
  <c r="H74" i="20"/>
  <c r="G57" i="20"/>
  <c r="G103" i="20"/>
  <c r="G60" i="20"/>
  <c r="G110" i="20"/>
  <c r="I110" i="20" s="1"/>
  <c r="J110" i="20" s="1"/>
  <c r="H37" i="20"/>
  <c r="H79" i="20"/>
  <c r="H34" i="20"/>
  <c r="H76" i="20"/>
  <c r="G59" i="20"/>
  <c r="G105" i="20"/>
  <c r="G64" i="20"/>
  <c r="G112" i="20"/>
  <c r="I112" i="20" s="1"/>
  <c r="J112" i="20" s="1"/>
  <c r="H39" i="20"/>
  <c r="H81" i="20"/>
  <c r="H36" i="20"/>
  <c r="H78" i="20"/>
  <c r="H93" i="20"/>
  <c r="G31" i="20"/>
  <c r="G67" i="20"/>
  <c r="G74" i="20"/>
  <c r="H97" i="20"/>
  <c r="H44" i="20"/>
  <c r="H86" i="20"/>
  <c r="G29" i="20"/>
  <c r="G71" i="20"/>
  <c r="G27" i="20"/>
  <c r="G78" i="20"/>
  <c r="H49" i="20"/>
  <c r="H99" i="20"/>
  <c r="H46" i="20"/>
  <c r="I46" i="20" s="1"/>
  <c r="J46" i="20" s="1"/>
  <c r="H88" i="20"/>
  <c r="G24" i="20"/>
  <c r="G79" i="20"/>
  <c r="G32" i="20"/>
  <c r="G80" i="20"/>
  <c r="H51" i="20"/>
  <c r="I51" i="20" s="1"/>
  <c r="J51" i="20" s="1"/>
  <c r="H101" i="20"/>
  <c r="H48" i="20"/>
  <c r="H92" i="20"/>
  <c r="H42" i="20"/>
  <c r="G25" i="20"/>
  <c r="G26" i="20"/>
  <c r="G83" i="20"/>
  <c r="G34" i="20"/>
  <c r="G82" i="20"/>
  <c r="H59" i="20"/>
  <c r="H103" i="20"/>
  <c r="H50" i="20"/>
  <c r="H104" i="20"/>
  <c r="H45" i="20"/>
  <c r="H84" i="20"/>
  <c r="H47" i="20"/>
  <c r="G28" i="20"/>
  <c r="G87" i="20"/>
  <c r="G36" i="20"/>
  <c r="G84" i="20"/>
  <c r="H61" i="20"/>
  <c r="H105" i="20"/>
  <c r="H54" i="20"/>
  <c r="H106" i="20"/>
  <c r="G35" i="20"/>
  <c r="G73" i="20"/>
  <c r="G111" i="20"/>
  <c r="G52" i="20"/>
  <c r="G88" i="20"/>
  <c r="G39" i="20"/>
  <c r="G77" i="20"/>
  <c r="G113" i="20"/>
  <c r="G54" i="20"/>
  <c r="G90" i="20"/>
  <c r="G45" i="20"/>
  <c r="G81" i="20"/>
  <c r="G30" i="20"/>
  <c r="G58" i="20"/>
  <c r="G94" i="20"/>
  <c r="G49" i="20"/>
  <c r="G85" i="20"/>
  <c r="I85" i="20" s="1"/>
  <c r="J85" i="20" s="1"/>
  <c r="G23" i="20"/>
  <c r="G62" i="20"/>
  <c r="G98" i="20"/>
  <c r="H24" i="20"/>
  <c r="H67" i="20"/>
  <c r="H107" i="20"/>
  <c r="H52" i="20"/>
  <c r="H94" i="20"/>
  <c r="H53" i="20"/>
  <c r="H87" i="20"/>
  <c r="H23" i="20"/>
  <c r="H60" i="20"/>
  <c r="H98" i="20"/>
  <c r="H55" i="20"/>
  <c r="H89" i="20"/>
  <c r="H25" i="20"/>
  <c r="H62" i="20"/>
  <c r="H100" i="20"/>
  <c r="H31" i="20"/>
  <c r="H57" i="20"/>
  <c r="H91" i="20"/>
  <c r="H27" i="20"/>
  <c r="H66" i="20"/>
  <c r="H102" i="20"/>
  <c r="H90" i="20"/>
  <c r="O31" i="20"/>
  <c r="H63" i="20"/>
  <c r="H95" i="20"/>
  <c r="H32" i="20"/>
  <c r="H64" i="20"/>
  <c r="G37" i="20"/>
  <c r="G69" i="20"/>
  <c r="G101" i="20"/>
  <c r="G38" i="20"/>
  <c r="G70" i="20"/>
  <c r="G102" i="20"/>
  <c r="G43" i="20"/>
  <c r="G75" i="20"/>
  <c r="G107" i="20"/>
  <c r="G44" i="20"/>
  <c r="G76" i="20"/>
  <c r="I108" i="20"/>
  <c r="J108" i="20" s="1"/>
  <c r="I33" i="13"/>
  <c r="J33" i="13" s="1"/>
  <c r="I52" i="13"/>
  <c r="J52" i="13" s="1"/>
  <c r="I65" i="13"/>
  <c r="J65" i="13" s="1"/>
  <c r="I97" i="13"/>
  <c r="J97" i="13" s="1"/>
  <c r="I116" i="13"/>
  <c r="J116" i="13" s="1"/>
  <c r="I82" i="13"/>
  <c r="J82" i="13" s="1"/>
  <c r="I54" i="13"/>
  <c r="J54" i="13" s="1"/>
  <c r="I101" i="13"/>
  <c r="J101" i="13" s="1"/>
  <c r="I112" i="13"/>
  <c r="J112" i="13" s="1"/>
  <c r="I114" i="13"/>
  <c r="J114" i="13" s="1"/>
  <c r="I42" i="13"/>
  <c r="J42" i="13" s="1"/>
  <c r="I80" i="13"/>
  <c r="J80" i="13" s="1"/>
  <c r="I25" i="13"/>
  <c r="J25" i="13" s="1"/>
  <c r="I50" i="13"/>
  <c r="J50" i="13" s="1"/>
  <c r="I46" i="13"/>
  <c r="J46" i="13" s="1"/>
  <c r="I89" i="13"/>
  <c r="J89" i="13" s="1"/>
  <c r="I31" i="13"/>
  <c r="J31" i="13" s="1"/>
  <c r="I110" i="13"/>
  <c r="J110" i="13" s="1"/>
  <c r="I27" i="13"/>
  <c r="J27" i="13" s="1"/>
  <c r="I62" i="13"/>
  <c r="J62" i="13" s="1"/>
  <c r="I55" i="13"/>
  <c r="J55" i="13" s="1"/>
  <c r="I73" i="13"/>
  <c r="J73" i="13" s="1"/>
  <c r="I92" i="13"/>
  <c r="J92" i="13" s="1"/>
  <c r="I79" i="13"/>
  <c r="J79" i="13" s="1"/>
  <c r="I78" i="13"/>
  <c r="J78" i="13" s="1"/>
  <c r="I98" i="13"/>
  <c r="J98" i="13" s="1"/>
  <c r="I44" i="13"/>
  <c r="J44" i="13" s="1"/>
  <c r="I39" i="13"/>
  <c r="J39" i="13" s="1"/>
  <c r="I71" i="13"/>
  <c r="J71" i="13" s="1"/>
  <c r="I84" i="13"/>
  <c r="J84" i="13" s="1"/>
  <c r="I28" i="13"/>
  <c r="J28" i="13" s="1"/>
  <c r="I22" i="13"/>
  <c r="J22" i="13" s="1"/>
  <c r="I43" i="13"/>
  <c r="J43" i="13" s="1"/>
  <c r="I75" i="13"/>
  <c r="J75" i="13" s="1"/>
  <c r="I40" i="13"/>
  <c r="J40" i="13" s="1"/>
  <c r="I36" i="13"/>
  <c r="J36" i="13" s="1"/>
  <c r="I77" i="13"/>
  <c r="J77" i="13" s="1"/>
  <c r="I109" i="13"/>
  <c r="J109" i="13" s="1"/>
  <c r="I59" i="13"/>
  <c r="J59" i="13" s="1"/>
  <c r="I23" i="13"/>
  <c r="J23" i="13" s="1"/>
  <c r="I56" i="13"/>
  <c r="J56" i="13" s="1"/>
  <c r="I47" i="13"/>
  <c r="J47" i="13" s="1"/>
  <c r="I111" i="13"/>
  <c r="J111" i="13" s="1"/>
  <c r="I86" i="13"/>
  <c r="J86" i="13" s="1"/>
  <c r="I99" i="13"/>
  <c r="J99" i="13" s="1"/>
  <c r="I58" i="13"/>
  <c r="J58" i="13" s="1"/>
  <c r="I76" i="13"/>
  <c r="J76" i="13" s="1"/>
  <c r="I34" i="13"/>
  <c r="J34" i="13" s="1"/>
  <c r="I88" i="13"/>
  <c r="J88" i="13" s="1"/>
  <c r="I96" i="13"/>
  <c r="J96" i="13" s="1"/>
  <c r="I74" i="13"/>
  <c r="J74" i="13" s="1"/>
  <c r="I35" i="13"/>
  <c r="J35" i="13" s="1"/>
  <c r="I67" i="13"/>
  <c r="J67" i="13" s="1"/>
  <c r="I64" i="13"/>
  <c r="J64" i="13" s="1"/>
  <c r="I48" i="13"/>
  <c r="J48" i="13" s="1"/>
  <c r="I51" i="13"/>
  <c r="J51" i="13" s="1"/>
  <c r="I83" i="13"/>
  <c r="J83" i="13" s="1"/>
  <c r="I115" i="13"/>
  <c r="J115" i="13" s="1"/>
  <c r="I53" i="13"/>
  <c r="J53" i="13" s="1"/>
  <c r="I85" i="13"/>
  <c r="J85" i="13" s="1"/>
  <c r="I94" i="13"/>
  <c r="J94" i="13" s="1"/>
  <c r="I103" i="13"/>
  <c r="J103" i="13" s="1"/>
  <c r="I93" i="13"/>
  <c r="J93" i="13" s="1"/>
  <c r="I107" i="13"/>
  <c r="J107" i="13" s="1"/>
  <c r="I63" i="13"/>
  <c r="J63" i="13" s="1"/>
  <c r="I30" i="13"/>
  <c r="J30" i="13" s="1"/>
  <c r="I45" i="13"/>
  <c r="J45" i="13" s="1"/>
  <c r="I100" i="13"/>
  <c r="J100" i="13" s="1"/>
  <c r="I49" i="13"/>
  <c r="J49" i="13" s="1"/>
  <c r="I113" i="13"/>
  <c r="J113" i="13" s="1"/>
  <c r="I104" i="13"/>
  <c r="J104" i="13" s="1"/>
  <c r="I87" i="13"/>
  <c r="J87" i="13" s="1"/>
  <c r="I38" i="13"/>
  <c r="J38" i="13" s="1"/>
  <c r="I57" i="13"/>
  <c r="J57" i="13" s="1"/>
  <c r="I70" i="13"/>
  <c r="J70" i="13" s="1"/>
  <c r="I91" i="13"/>
  <c r="J91" i="13" s="1"/>
  <c r="I24" i="13"/>
  <c r="J24" i="13" s="1"/>
  <c r="I61" i="13"/>
  <c r="J61" i="13" s="1"/>
  <c r="I60" i="13"/>
  <c r="J60" i="13" s="1"/>
  <c r="I106" i="13"/>
  <c r="J106" i="13" s="1"/>
  <c r="I26" i="13"/>
  <c r="J26" i="13" s="1"/>
  <c r="I66" i="13"/>
  <c r="J66" i="13" s="1"/>
  <c r="I68" i="13"/>
  <c r="J68" i="13" s="1"/>
  <c r="I72" i="13"/>
  <c r="J72" i="13" s="1"/>
  <c r="I105" i="13"/>
  <c r="J105" i="13" s="1"/>
  <c r="I90" i="13"/>
  <c r="J90" i="13" s="1"/>
  <c r="I81" i="13"/>
  <c r="J81" i="13" s="1"/>
  <c r="I102" i="13"/>
  <c r="J102" i="13" s="1"/>
  <c r="I108" i="13"/>
  <c r="J108" i="13" s="1"/>
  <c r="I29" i="13"/>
  <c r="J29" i="13" s="1"/>
  <c r="I32" i="13"/>
  <c r="J32" i="13" s="1"/>
  <c r="I41" i="13"/>
  <c r="J41" i="13" s="1"/>
  <c r="I95" i="13"/>
  <c r="J95" i="13" s="1"/>
  <c r="I37" i="13"/>
  <c r="J37" i="13" s="1"/>
  <c r="I69" i="13"/>
  <c r="J69" i="13" s="1"/>
  <c r="G31" i="17"/>
  <c r="I31" i="17" s="1"/>
  <c r="J31" i="17" s="1"/>
  <c r="G29" i="17"/>
  <c r="G22" i="17"/>
  <c r="G99" i="17"/>
  <c r="G94" i="17"/>
  <c r="G67" i="17"/>
  <c r="G54" i="17"/>
  <c r="G37" i="17"/>
  <c r="G89" i="17"/>
  <c r="G84" i="17"/>
  <c r="G113" i="17"/>
  <c r="G108" i="17"/>
  <c r="G81" i="17"/>
  <c r="G76" i="17"/>
  <c r="G64" i="17"/>
  <c r="G47" i="17"/>
  <c r="G32" i="17"/>
  <c r="G100" i="17"/>
  <c r="G78" i="17"/>
  <c r="G60" i="17"/>
  <c r="G24" i="17"/>
  <c r="G57" i="17"/>
  <c r="G43" i="17"/>
  <c r="G36" i="17"/>
  <c r="G107" i="17"/>
  <c r="G96" i="17"/>
  <c r="G77" i="17"/>
  <c r="G74" i="17"/>
  <c r="G23" i="17"/>
  <c r="G112" i="17"/>
  <c r="G109" i="17"/>
  <c r="G91" i="17"/>
  <c r="G82" i="17"/>
  <c r="G56" i="17"/>
  <c r="G46" i="17"/>
  <c r="G33" i="17"/>
  <c r="G28" i="17"/>
  <c r="G38" i="17"/>
  <c r="G111" i="17"/>
  <c r="G102" i="17"/>
  <c r="G90" i="17"/>
  <c r="G87" i="17"/>
  <c r="G40" i="17"/>
  <c r="G106" i="17"/>
  <c r="G80" i="17"/>
  <c r="G53" i="17"/>
  <c r="G41" i="17"/>
  <c r="G35" i="17"/>
  <c r="I35" i="17" s="1"/>
  <c r="J35" i="17" s="1"/>
  <c r="G116" i="17"/>
  <c r="G103" i="17"/>
  <c r="G73" i="17"/>
  <c r="G44" i="17"/>
  <c r="G92" i="17"/>
  <c r="G66" i="17"/>
  <c r="G49" i="17"/>
  <c r="G34" i="17"/>
  <c r="G115" i="17"/>
  <c r="G98" i="17"/>
  <c r="G95" i="17"/>
  <c r="G75" i="17"/>
  <c r="G88" i="17"/>
  <c r="G69" i="17"/>
  <c r="G110" i="17"/>
  <c r="I110" i="17" s="1"/>
  <c r="J110" i="17" s="1"/>
  <c r="G65" i="17"/>
  <c r="G62" i="17"/>
  <c r="G59" i="17"/>
  <c r="G114" i="17"/>
  <c r="G86" i="17"/>
  <c r="G70" i="17"/>
  <c r="G55" i="17"/>
  <c r="G48" i="17"/>
  <c r="G51" i="17"/>
  <c r="G25" i="17"/>
  <c r="G93" i="17"/>
  <c r="G58" i="17"/>
  <c r="G97" i="17"/>
  <c r="G72" i="17"/>
  <c r="G50" i="17"/>
  <c r="G39" i="17"/>
  <c r="G27" i="17"/>
  <c r="G42" i="17"/>
  <c r="G85" i="17"/>
  <c r="G61" i="17"/>
  <c r="G105" i="17"/>
  <c r="G101" i="17"/>
  <c r="G68" i="17"/>
  <c r="G71" i="17"/>
  <c r="G26" i="17"/>
  <c r="G104" i="17"/>
  <c r="G79" i="17"/>
  <c r="G45" i="17"/>
  <c r="G30" i="17"/>
  <c r="G83" i="17"/>
  <c r="G63" i="17"/>
  <c r="G52" i="17"/>
  <c r="H22" i="18"/>
  <c r="I22" i="18" s="1"/>
  <c r="H30" i="18"/>
  <c r="I30" i="18" s="1"/>
  <c r="J30" i="18" s="1"/>
  <c r="H31" i="18"/>
  <c r="H29" i="18"/>
  <c r="H50" i="18"/>
  <c r="H34" i="18"/>
  <c r="H25" i="18"/>
  <c r="H111" i="18"/>
  <c r="H103" i="18"/>
  <c r="H95" i="18"/>
  <c r="H87" i="18"/>
  <c r="H79" i="18"/>
  <c r="H71" i="18"/>
  <c r="H63" i="18"/>
  <c r="H55" i="18"/>
  <c r="H43" i="18"/>
  <c r="H113" i="18"/>
  <c r="I113" i="18" s="1"/>
  <c r="J113" i="18" s="1"/>
  <c r="H105" i="18"/>
  <c r="H97" i="18"/>
  <c r="H89" i="18"/>
  <c r="H81" i="18"/>
  <c r="H73" i="18"/>
  <c r="H65" i="18"/>
  <c r="H57" i="18"/>
  <c r="H47" i="18"/>
  <c r="O31" i="18"/>
  <c r="H102" i="18"/>
  <c r="H96" i="18"/>
  <c r="H36" i="18"/>
  <c r="H110" i="18"/>
  <c r="H104" i="18"/>
  <c r="H28" i="18"/>
  <c r="H116" i="18"/>
  <c r="H107" i="18"/>
  <c r="H101" i="18"/>
  <c r="H86" i="18"/>
  <c r="H80" i="18"/>
  <c r="H48" i="18"/>
  <c r="H40" i="18"/>
  <c r="H74" i="18"/>
  <c r="H98" i="18"/>
  <c r="H92" i="18"/>
  <c r="H83" i="18"/>
  <c r="H77" i="18"/>
  <c r="H62" i="18"/>
  <c r="H56" i="18"/>
  <c r="H35" i="18"/>
  <c r="H70" i="18"/>
  <c r="H58" i="18"/>
  <c r="H37" i="18"/>
  <c r="H112" i="18"/>
  <c r="H67" i="18"/>
  <c r="H93" i="18"/>
  <c r="H60" i="18"/>
  <c r="H45" i="18"/>
  <c r="H109" i="18"/>
  <c r="H82" i="18"/>
  <c r="H78" i="18"/>
  <c r="H64" i="18"/>
  <c r="H53" i="18"/>
  <c r="H24" i="18"/>
  <c r="H108" i="18"/>
  <c r="H88" i="18"/>
  <c r="H59" i="18"/>
  <c r="H49" i="18"/>
  <c r="I49" i="18" s="1"/>
  <c r="J49" i="18" s="1"/>
  <c r="H39" i="18"/>
  <c r="H114" i="18"/>
  <c r="H75" i="18"/>
  <c r="H68" i="18"/>
  <c r="H100" i="18"/>
  <c r="H42" i="18"/>
  <c r="H91" i="18"/>
  <c r="H99" i="18"/>
  <c r="H33" i="18"/>
  <c r="H27" i="18"/>
  <c r="H76" i="18"/>
  <c r="H54" i="18"/>
  <c r="H26" i="18"/>
  <c r="H46" i="18"/>
  <c r="H38" i="18"/>
  <c r="H66" i="18"/>
  <c r="H106" i="18"/>
  <c r="H69" i="18"/>
  <c r="H84" i="18"/>
  <c r="H115" i="18"/>
  <c r="H41" i="18"/>
  <c r="H61" i="18"/>
  <c r="H52" i="18"/>
  <c r="H32" i="18"/>
  <c r="H72" i="18"/>
  <c r="H23" i="18"/>
  <c r="H51" i="18"/>
  <c r="H90" i="18"/>
  <c r="H85" i="18"/>
  <c r="H94" i="18"/>
  <c r="H44" i="18"/>
  <c r="I44" i="18" s="1"/>
  <c r="J44" i="18" s="1"/>
  <c r="G22" i="18"/>
  <c r="G30" i="18"/>
  <c r="G31" i="18"/>
  <c r="G29" i="18"/>
  <c r="G114" i="18"/>
  <c r="G106" i="18"/>
  <c r="G98" i="18"/>
  <c r="G90" i="18"/>
  <c r="G82" i="18"/>
  <c r="G74" i="18"/>
  <c r="G66" i="18"/>
  <c r="G58" i="18"/>
  <c r="G41" i="18"/>
  <c r="I41" i="18" s="1"/>
  <c r="J41" i="18" s="1"/>
  <c r="G50" i="18"/>
  <c r="I50" i="18" s="1"/>
  <c r="J50" i="18" s="1"/>
  <c r="G34" i="18"/>
  <c r="I34" i="18" s="1"/>
  <c r="J34" i="18" s="1"/>
  <c r="G25" i="18"/>
  <c r="G38" i="18"/>
  <c r="G111" i="18"/>
  <c r="G105" i="18"/>
  <c r="G49" i="18"/>
  <c r="G44" i="18"/>
  <c r="G113" i="18"/>
  <c r="G43" i="18"/>
  <c r="G110" i="18"/>
  <c r="G104" i="18"/>
  <c r="G95" i="18"/>
  <c r="G89" i="18"/>
  <c r="I89" i="18" s="1"/>
  <c r="J89" i="18" s="1"/>
  <c r="G28" i="18"/>
  <c r="G92" i="18"/>
  <c r="G77" i="18"/>
  <c r="I77" i="18" s="1"/>
  <c r="J77" i="18" s="1"/>
  <c r="G116" i="18"/>
  <c r="I116" i="18" s="1"/>
  <c r="J116" i="18" s="1"/>
  <c r="G107" i="18"/>
  <c r="G101" i="18"/>
  <c r="G86" i="18"/>
  <c r="G80" i="18"/>
  <c r="G71" i="18"/>
  <c r="G65" i="18"/>
  <c r="G48" i="18"/>
  <c r="G40" i="18"/>
  <c r="G94" i="18"/>
  <c r="G84" i="18"/>
  <c r="G64" i="18"/>
  <c r="G61" i="18"/>
  <c r="G52" i="18"/>
  <c r="G87" i="18"/>
  <c r="G70" i="18"/>
  <c r="I70" i="18" s="1"/>
  <c r="J70" i="18" s="1"/>
  <c r="G37" i="18"/>
  <c r="G115" i="18"/>
  <c r="G108" i="18"/>
  <c r="G100" i="18"/>
  <c r="G79" i="18"/>
  <c r="G76" i="18"/>
  <c r="G63" i="18"/>
  <c r="G51" i="18"/>
  <c r="G42" i="18"/>
  <c r="G39" i="18"/>
  <c r="G97" i="18"/>
  <c r="G109" i="18"/>
  <c r="G93" i="18"/>
  <c r="I93" i="18" s="1"/>
  <c r="J93" i="18" s="1"/>
  <c r="G78" i="18"/>
  <c r="G60" i="18"/>
  <c r="I60" i="18" s="1"/>
  <c r="J60" i="18" s="1"/>
  <c r="G96" i="18"/>
  <c r="I96" i="18" s="1"/>
  <c r="J96" i="18" s="1"/>
  <c r="G36" i="18"/>
  <c r="I36" i="18" s="1"/>
  <c r="J36" i="18" s="1"/>
  <c r="G103" i="18"/>
  <c r="G88" i="18"/>
  <c r="G73" i="18"/>
  <c r="G59" i="18"/>
  <c r="G56" i="18"/>
  <c r="G75" i="18"/>
  <c r="G68" i="18"/>
  <c r="G67" i="18"/>
  <c r="G55" i="18"/>
  <c r="G99" i="18"/>
  <c r="G33" i="18"/>
  <c r="G27" i="18"/>
  <c r="G85" i="18"/>
  <c r="G81" i="18"/>
  <c r="I81" i="18" s="1"/>
  <c r="J81" i="18" s="1"/>
  <c r="G54" i="18"/>
  <c r="I54" i="18" s="1"/>
  <c r="J54" i="18" s="1"/>
  <c r="G26" i="18"/>
  <c r="G112" i="18"/>
  <c r="I112" i="18" s="1"/>
  <c r="J112" i="18" s="1"/>
  <c r="G46" i="18"/>
  <c r="G69" i="18"/>
  <c r="G102" i="18"/>
  <c r="G62" i="18"/>
  <c r="G57" i="18"/>
  <c r="G91" i="18"/>
  <c r="G32" i="18"/>
  <c r="G53" i="18"/>
  <c r="G45" i="18"/>
  <c r="G83" i="18"/>
  <c r="G24" i="18"/>
  <c r="G47" i="18"/>
  <c r="G72" i="18"/>
  <c r="G23" i="18"/>
  <c r="I23" i="18" s="1"/>
  <c r="J23" i="18" s="1"/>
  <c r="G35" i="18"/>
  <c r="I35" i="18" s="1"/>
  <c r="J35" i="18" s="1"/>
  <c r="I27" i="17"/>
  <c r="J27" i="17" s="1"/>
  <c r="H31" i="15"/>
  <c r="H29" i="15"/>
  <c r="H27" i="15"/>
  <c r="H25" i="15"/>
  <c r="H23" i="15"/>
  <c r="H114" i="15"/>
  <c r="H99" i="15"/>
  <c r="H82" i="15"/>
  <c r="H67" i="15"/>
  <c r="H50" i="15"/>
  <c r="H35" i="15"/>
  <c r="H111" i="15"/>
  <c r="H94" i="15"/>
  <c r="H79" i="15"/>
  <c r="H62" i="15"/>
  <c r="H47" i="15"/>
  <c r="H113" i="15"/>
  <c r="H96" i="15"/>
  <c r="H81" i="15"/>
  <c r="H64" i="15"/>
  <c r="H49" i="15"/>
  <c r="H32" i="15"/>
  <c r="H90" i="15"/>
  <c r="H66" i="15"/>
  <c r="H22" i="15"/>
  <c r="H109" i="15"/>
  <c r="H116" i="15"/>
  <c r="H106" i="15"/>
  <c r="H58" i="15"/>
  <c r="H34" i="15"/>
  <c r="H28" i="15"/>
  <c r="H95" i="15"/>
  <c r="H61" i="15"/>
  <c r="H51" i="15"/>
  <c r="H43" i="15"/>
  <c r="H26" i="15"/>
  <c r="H108" i="15"/>
  <c r="H74" i="15"/>
  <c r="H69" i="15"/>
  <c r="H38" i="15"/>
  <c r="H105" i="15"/>
  <c r="H100" i="15"/>
  <c r="H89" i="15"/>
  <c r="H84" i="15"/>
  <c r="H71" i="15"/>
  <c r="H53" i="15"/>
  <c r="H60" i="15"/>
  <c r="H30" i="15"/>
  <c r="H97" i="15"/>
  <c r="H88" i="15"/>
  <c r="H55" i="15"/>
  <c r="H103" i="15"/>
  <c r="H85" i="15"/>
  <c r="H78" i="15"/>
  <c r="H52" i="15"/>
  <c r="H48" i="15"/>
  <c r="H42" i="15"/>
  <c r="H112" i="15"/>
  <c r="H87" i="15"/>
  <c r="H72" i="15"/>
  <c r="H63" i="15"/>
  <c r="H36" i="15"/>
  <c r="H33" i="15"/>
  <c r="H57" i="15"/>
  <c r="H107" i="15"/>
  <c r="H93" i="15"/>
  <c r="H65" i="15"/>
  <c r="H68" i="15"/>
  <c r="H44" i="15"/>
  <c r="O31" i="15"/>
  <c r="H77" i="15"/>
  <c r="H110" i="15"/>
  <c r="H92" i="15"/>
  <c r="H73" i="15"/>
  <c r="H40" i="15"/>
  <c r="H24" i="15"/>
  <c r="H37" i="15"/>
  <c r="H70" i="15"/>
  <c r="H102" i="15"/>
  <c r="H80" i="15"/>
  <c r="H76" i="15"/>
  <c r="H54" i="15"/>
  <c r="H91" i="15"/>
  <c r="H83" i="15"/>
  <c r="H46" i="15"/>
  <c r="H56" i="15"/>
  <c r="H45" i="15"/>
  <c r="H115" i="15"/>
  <c r="H86" i="15"/>
  <c r="H98" i="15"/>
  <c r="H101" i="15"/>
  <c r="H41" i="15"/>
  <c r="H59" i="15"/>
  <c r="H104" i="15"/>
  <c r="H75" i="15"/>
  <c r="H39" i="15"/>
  <c r="G115" i="19"/>
  <c r="G113" i="19"/>
  <c r="G111" i="19"/>
  <c r="G109" i="19"/>
  <c r="G107" i="19"/>
  <c r="G105" i="19"/>
  <c r="G103" i="19"/>
  <c r="G101" i="19"/>
  <c r="G99" i="19"/>
  <c r="G97" i="19"/>
  <c r="G95" i="19"/>
  <c r="G93" i="19"/>
  <c r="G91" i="19"/>
  <c r="G89" i="19"/>
  <c r="G87" i="19"/>
  <c r="G85" i="19"/>
  <c r="G83" i="19"/>
  <c r="G81" i="19"/>
  <c r="G79" i="19"/>
  <c r="G77" i="19"/>
  <c r="G75" i="19"/>
  <c r="G73" i="19"/>
  <c r="G71" i="19"/>
  <c r="G69" i="19"/>
  <c r="G67" i="19"/>
  <c r="G65" i="19"/>
  <c r="G63" i="19"/>
  <c r="G61" i="19"/>
  <c r="G59" i="19"/>
  <c r="G57" i="19"/>
  <c r="G55" i="19"/>
  <c r="G53" i="19"/>
  <c r="G51" i="19"/>
  <c r="G49" i="19"/>
  <c r="G47" i="19"/>
  <c r="G45" i="19"/>
  <c r="G28" i="19"/>
  <c r="G26" i="19"/>
  <c r="G24" i="19"/>
  <c r="G31" i="19"/>
  <c r="G29" i="19"/>
  <c r="G116" i="19"/>
  <c r="G114" i="19"/>
  <c r="G112" i="19"/>
  <c r="G110" i="19"/>
  <c r="G108" i="19"/>
  <c r="G106" i="19"/>
  <c r="G104" i="19"/>
  <c r="G102" i="19"/>
  <c r="G100" i="19"/>
  <c r="G98" i="19"/>
  <c r="G96" i="19"/>
  <c r="G94" i="19"/>
  <c r="G92" i="19"/>
  <c r="G90" i="19"/>
  <c r="G88" i="19"/>
  <c r="G86" i="19"/>
  <c r="G84" i="19"/>
  <c r="G82" i="19"/>
  <c r="G80" i="19"/>
  <c r="G78" i="19"/>
  <c r="G76" i="19"/>
  <c r="G74" i="19"/>
  <c r="G72" i="19"/>
  <c r="G70" i="19"/>
  <c r="G68" i="19"/>
  <c r="G66" i="19"/>
  <c r="G64" i="19"/>
  <c r="G62" i="19"/>
  <c r="G60" i="19"/>
  <c r="G58" i="19"/>
  <c r="G56" i="19"/>
  <c r="G54" i="19"/>
  <c r="G52" i="19"/>
  <c r="G50" i="19"/>
  <c r="G48" i="19"/>
  <c r="G46" i="19"/>
  <c r="G44" i="19"/>
  <c r="G27" i="19"/>
  <c r="G25" i="19"/>
  <c r="G23" i="19"/>
  <c r="G22" i="19"/>
  <c r="G30" i="19"/>
  <c r="G39" i="19"/>
  <c r="G32" i="19"/>
  <c r="G36" i="19"/>
  <c r="G42" i="19"/>
  <c r="G41" i="19"/>
  <c r="G33" i="19"/>
  <c r="G38" i="19"/>
  <c r="G43" i="19"/>
  <c r="G35" i="19"/>
  <c r="G34" i="19"/>
  <c r="G37" i="19"/>
  <c r="G40" i="19"/>
  <c r="H112" i="14"/>
  <c r="H97" i="14"/>
  <c r="H31" i="14"/>
  <c r="H109" i="14"/>
  <c r="H92" i="14"/>
  <c r="H111" i="14"/>
  <c r="H94" i="14"/>
  <c r="H89" i="14"/>
  <c r="H72" i="14"/>
  <c r="H57" i="14"/>
  <c r="H40" i="14"/>
  <c r="H23" i="14"/>
  <c r="H82" i="14"/>
  <c r="H67" i="14"/>
  <c r="H50" i="14"/>
  <c r="H35" i="14"/>
  <c r="H104" i="14"/>
  <c r="H77" i="14"/>
  <c r="H91" i="14"/>
  <c r="H86" i="14"/>
  <c r="H79" i="14"/>
  <c r="H70" i="14"/>
  <c r="H63" i="14"/>
  <c r="H49" i="14"/>
  <c r="H33" i="14"/>
  <c r="H114" i="14"/>
  <c r="H101" i="14"/>
  <c r="H93" i="14"/>
  <c r="H83" i="14"/>
  <c r="H74" i="14"/>
  <c r="H44" i="14"/>
  <c r="H69" i="14"/>
  <c r="H60" i="14"/>
  <c r="H53" i="14"/>
  <c r="H26" i="14"/>
  <c r="H115" i="14"/>
  <c r="H100" i="14"/>
  <c r="H88" i="14"/>
  <c r="H85" i="14"/>
  <c r="H61" i="14"/>
  <c r="H27" i="14"/>
  <c r="H42" i="14"/>
  <c r="H29" i="14"/>
  <c r="H102" i="14"/>
  <c r="H71" i="14"/>
  <c r="H55" i="14"/>
  <c r="H52" i="14"/>
  <c r="H36" i="14"/>
  <c r="H99" i="14"/>
  <c r="H87" i="14"/>
  <c r="H84" i="14"/>
  <c r="H76" i="14"/>
  <c r="H68" i="14"/>
  <c r="H103" i="14"/>
  <c r="H43" i="14"/>
  <c r="H106" i="14"/>
  <c r="H34" i="14"/>
  <c r="H80" i="14"/>
  <c r="H58" i="14"/>
  <c r="H37" i="14"/>
  <c r="H25" i="14"/>
  <c r="H116" i="14"/>
  <c r="O31" i="14"/>
  <c r="H28" i="14"/>
  <c r="H96" i="14"/>
  <c r="H73" i="14"/>
  <c r="H45" i="14"/>
  <c r="H30" i="14"/>
  <c r="H98" i="14"/>
  <c r="H22" i="14"/>
  <c r="H108" i="14"/>
  <c r="H105" i="14"/>
  <c r="H64" i="14"/>
  <c r="H51" i="14"/>
  <c r="H48" i="14"/>
  <c r="H39" i="14"/>
  <c r="H66" i="14"/>
  <c r="H54" i="14"/>
  <c r="H24" i="14"/>
  <c r="H95" i="14"/>
  <c r="H107" i="14"/>
  <c r="H59" i="14"/>
  <c r="H46" i="14"/>
  <c r="H38" i="14"/>
  <c r="H56" i="14"/>
  <c r="H75" i="14"/>
  <c r="H62" i="14"/>
  <c r="H47" i="14"/>
  <c r="H41" i="14"/>
  <c r="H110" i="14"/>
  <c r="H32" i="14"/>
  <c r="H113" i="14"/>
  <c r="H78" i="14"/>
  <c r="H65" i="14"/>
  <c r="H90" i="14"/>
  <c r="H81" i="14"/>
  <c r="H108" i="16"/>
  <c r="H103" i="16"/>
  <c r="H22" i="16"/>
  <c r="H90" i="16"/>
  <c r="H85" i="16"/>
  <c r="H82" i="16"/>
  <c r="H65" i="16"/>
  <c r="H50" i="16"/>
  <c r="H33" i="16"/>
  <c r="H99" i="16"/>
  <c r="H86" i="16"/>
  <c r="H77" i="16"/>
  <c r="H62" i="16"/>
  <c r="H45" i="16"/>
  <c r="H112" i="16"/>
  <c r="H91" i="16"/>
  <c r="H79" i="16"/>
  <c r="H64" i="16"/>
  <c r="H47" i="16"/>
  <c r="H32" i="16"/>
  <c r="H116" i="16"/>
  <c r="H113" i="16"/>
  <c r="H84" i="16"/>
  <c r="H74" i="16"/>
  <c r="H36" i="16"/>
  <c r="O31" i="16"/>
  <c r="H110" i="16"/>
  <c r="H107" i="16"/>
  <c r="H104" i="16"/>
  <c r="H98" i="16"/>
  <c r="H87" i="16"/>
  <c r="H55" i="16"/>
  <c r="H29" i="16"/>
  <c r="H25" i="16"/>
  <c r="H115" i="16"/>
  <c r="H69" i="16"/>
  <c r="H52" i="16"/>
  <c r="H42" i="16"/>
  <c r="H100" i="16"/>
  <c r="H94" i="16"/>
  <c r="H68" i="16"/>
  <c r="H49" i="16"/>
  <c r="H109" i="16"/>
  <c r="H46" i="16"/>
  <c r="H26" i="16"/>
  <c r="H105" i="16"/>
  <c r="H102" i="16"/>
  <c r="H96" i="16"/>
  <c r="H93" i="16"/>
  <c r="H70" i="16"/>
  <c r="H51" i="16"/>
  <c r="H75" i="16"/>
  <c r="H67" i="16"/>
  <c r="H56" i="16"/>
  <c r="H40" i="16"/>
  <c r="H66" i="16"/>
  <c r="H44" i="16"/>
  <c r="H24" i="16"/>
  <c r="H95" i="16"/>
  <c r="H88" i="16"/>
  <c r="H60" i="16"/>
  <c r="H54" i="16"/>
  <c r="H27" i="16"/>
  <c r="H63" i="16"/>
  <c r="H57" i="16"/>
  <c r="H41" i="16"/>
  <c r="H43" i="16"/>
  <c r="H59" i="16"/>
  <c r="H111" i="16"/>
  <c r="H83" i="16"/>
  <c r="H31" i="16"/>
  <c r="H48" i="16"/>
  <c r="H34" i="16"/>
  <c r="H37" i="16"/>
  <c r="H28" i="16"/>
  <c r="H97" i="16"/>
  <c r="H80" i="16"/>
  <c r="H73" i="16"/>
  <c r="H114" i="16"/>
  <c r="H106" i="16"/>
  <c r="I106" i="16" s="1"/>
  <c r="J106" i="16" s="1"/>
  <c r="H58" i="16"/>
  <c r="H76" i="16"/>
  <c r="H61" i="16"/>
  <c r="I61" i="16" s="1"/>
  <c r="J61" i="16" s="1"/>
  <c r="H30" i="16"/>
  <c r="H101" i="16"/>
  <c r="H23" i="16"/>
  <c r="H39" i="16"/>
  <c r="H89" i="16"/>
  <c r="H72" i="16"/>
  <c r="H71" i="16"/>
  <c r="H38" i="16"/>
  <c r="H92" i="16"/>
  <c r="H78" i="16"/>
  <c r="H81" i="16"/>
  <c r="H35" i="16"/>
  <c r="H53" i="16"/>
  <c r="G112" i="15"/>
  <c r="G97" i="15"/>
  <c r="G80" i="15"/>
  <c r="G65" i="15"/>
  <c r="G48" i="15"/>
  <c r="G33" i="15"/>
  <c r="G109" i="15"/>
  <c r="G92" i="15"/>
  <c r="G77" i="15"/>
  <c r="G60" i="15"/>
  <c r="G45" i="15"/>
  <c r="G27" i="15"/>
  <c r="G111" i="15"/>
  <c r="G94" i="15"/>
  <c r="G79" i="15"/>
  <c r="G62" i="15"/>
  <c r="G47" i="15"/>
  <c r="G100" i="15"/>
  <c r="G88" i="15"/>
  <c r="G83" i="15"/>
  <c r="G78" i="15"/>
  <c r="G71" i="15"/>
  <c r="G61" i="15"/>
  <c r="G52" i="15"/>
  <c r="G42" i="15"/>
  <c r="G35" i="15"/>
  <c r="G24" i="15"/>
  <c r="G104" i="15"/>
  <c r="G68" i="15"/>
  <c r="G56" i="15"/>
  <c r="G51" i="15"/>
  <c r="G46" i="15"/>
  <c r="G39" i="15"/>
  <c r="G98" i="15"/>
  <c r="G90" i="15"/>
  <c r="G85" i="15"/>
  <c r="G82" i="15"/>
  <c r="G72" i="15"/>
  <c r="G54" i="15"/>
  <c r="G95" i="15"/>
  <c r="G43" i="15"/>
  <c r="G26" i="15"/>
  <c r="G116" i="15"/>
  <c r="G81" i="15"/>
  <c r="G63" i="15"/>
  <c r="G40" i="15"/>
  <c r="G32" i="15"/>
  <c r="G105" i="15"/>
  <c r="G89" i="15"/>
  <c r="G84" i="15"/>
  <c r="G53" i="15"/>
  <c r="G28" i="15"/>
  <c r="G91" i="15"/>
  <c r="G58" i="15"/>
  <c r="G22" i="15"/>
  <c r="G106" i="15"/>
  <c r="G55" i="15"/>
  <c r="G115" i="15"/>
  <c r="G93" i="15"/>
  <c r="G108" i="15"/>
  <c r="G96" i="15"/>
  <c r="G87" i="15"/>
  <c r="G36" i="15"/>
  <c r="G41" i="15"/>
  <c r="G107" i="15"/>
  <c r="G38" i="15"/>
  <c r="G25" i="15"/>
  <c r="G114" i="15"/>
  <c r="G103" i="15"/>
  <c r="G74" i="15"/>
  <c r="G44" i="15"/>
  <c r="G34" i="15"/>
  <c r="G31" i="15"/>
  <c r="G37" i="15"/>
  <c r="G113" i="15"/>
  <c r="G64" i="15"/>
  <c r="G57" i="15"/>
  <c r="G110" i="15"/>
  <c r="G50" i="15"/>
  <c r="G99" i="15"/>
  <c r="G73" i="15"/>
  <c r="G70" i="15"/>
  <c r="G67" i="15"/>
  <c r="G30" i="15"/>
  <c r="G102" i="15"/>
  <c r="G76" i="15"/>
  <c r="G69" i="15"/>
  <c r="G59" i="15"/>
  <c r="G86" i="15"/>
  <c r="G101" i="15"/>
  <c r="G23" i="15"/>
  <c r="G49" i="15"/>
  <c r="G75" i="15"/>
  <c r="G66" i="15"/>
  <c r="G29" i="15"/>
  <c r="G27" i="12"/>
  <c r="G25" i="12"/>
  <c r="G23" i="12"/>
  <c r="G105" i="12"/>
  <c r="G103" i="12"/>
  <c r="G101" i="12"/>
  <c r="G99" i="12"/>
  <c r="G97" i="12"/>
  <c r="G95" i="12"/>
  <c r="G93" i="12"/>
  <c r="G91" i="12"/>
  <c r="G89" i="12"/>
  <c r="G87" i="12"/>
  <c r="G85" i="12"/>
  <c r="G83" i="12"/>
  <c r="G81" i="12"/>
  <c r="G79" i="12"/>
  <c r="G77" i="12"/>
  <c r="G75" i="12"/>
  <c r="G73" i="12"/>
  <c r="G71" i="12"/>
  <c r="G69" i="12"/>
  <c r="G67" i="12"/>
  <c r="G65" i="12"/>
  <c r="G63" i="12"/>
  <c r="G61" i="12"/>
  <c r="G59" i="12"/>
  <c r="G57" i="12"/>
  <c r="G55" i="12"/>
  <c r="G53" i="12"/>
  <c r="G51" i="12"/>
  <c r="G49" i="12"/>
  <c r="G47" i="12"/>
  <c r="G45" i="12"/>
  <c r="G43" i="12"/>
  <c r="G41" i="12"/>
  <c r="G39" i="12"/>
  <c r="G37" i="12"/>
  <c r="G35" i="12"/>
  <c r="G33" i="12"/>
  <c r="G113" i="12"/>
  <c r="G31" i="12"/>
  <c r="G115" i="12"/>
  <c r="G112" i="12"/>
  <c r="G80" i="12"/>
  <c r="G48" i="12"/>
  <c r="G24" i="12"/>
  <c r="G107" i="12"/>
  <c r="G102" i="12"/>
  <c r="G70" i="12"/>
  <c r="G38" i="12"/>
  <c r="G116" i="12"/>
  <c r="G94" i="12"/>
  <c r="G62" i="12"/>
  <c r="G84" i="12"/>
  <c r="G52" i="12"/>
  <c r="G30" i="12"/>
  <c r="G28" i="12"/>
  <c r="I28" i="12" s="1"/>
  <c r="J28" i="12" s="1"/>
  <c r="G98" i="12"/>
  <c r="G92" i="12"/>
  <c r="G44" i="12"/>
  <c r="G106" i="12"/>
  <c r="G58" i="12"/>
  <c r="G29" i="12"/>
  <c r="G109" i="12"/>
  <c r="G72" i="12"/>
  <c r="G32" i="12"/>
  <c r="G86" i="12"/>
  <c r="G46" i="12"/>
  <c r="G114" i="12"/>
  <c r="G100" i="12"/>
  <c r="G66" i="12"/>
  <c r="G60" i="12"/>
  <c r="G40" i="12"/>
  <c r="G88" i="12"/>
  <c r="I88" i="12" s="1"/>
  <c r="J88" i="12" s="1"/>
  <c r="G68" i="12"/>
  <c r="G34" i="12"/>
  <c r="G42" i="12"/>
  <c r="G96" i="12"/>
  <c r="G111" i="12"/>
  <c r="G74" i="12"/>
  <c r="G26" i="12"/>
  <c r="G22" i="12"/>
  <c r="G54" i="12"/>
  <c r="G108" i="12"/>
  <c r="G82" i="12"/>
  <c r="G90" i="12"/>
  <c r="G56" i="12"/>
  <c r="G110" i="12"/>
  <c r="G64" i="12"/>
  <c r="I64" i="12" s="1"/>
  <c r="J64" i="12" s="1"/>
  <c r="G76" i="12"/>
  <c r="G50" i="12"/>
  <c r="G104" i="12"/>
  <c r="G36" i="12"/>
  <c r="G78" i="12"/>
  <c r="H31" i="17"/>
  <c r="H29" i="17"/>
  <c r="H30" i="17"/>
  <c r="H89" i="17"/>
  <c r="H84" i="17"/>
  <c r="H56" i="17"/>
  <c r="H39" i="17"/>
  <c r="H27" i="17"/>
  <c r="H25" i="17"/>
  <c r="H23" i="17"/>
  <c r="H116" i="17"/>
  <c r="H111" i="17"/>
  <c r="H106" i="17"/>
  <c r="H79" i="17"/>
  <c r="H74" i="17"/>
  <c r="H103" i="17"/>
  <c r="H98" i="17"/>
  <c r="H71" i="17"/>
  <c r="I71" i="17" s="1"/>
  <c r="J71" i="17" s="1"/>
  <c r="H66" i="17"/>
  <c r="H49" i="17"/>
  <c r="H34" i="17"/>
  <c r="H108" i="17"/>
  <c r="H97" i="17"/>
  <c r="H53" i="17"/>
  <c r="H46" i="17"/>
  <c r="H37" i="17"/>
  <c r="H26" i="17"/>
  <c r="H107" i="17"/>
  <c r="H99" i="17"/>
  <c r="H96" i="17"/>
  <c r="H77" i="17"/>
  <c r="H115" i="17"/>
  <c r="H93" i="17"/>
  <c r="H85" i="17"/>
  <c r="H59" i="17"/>
  <c r="H52" i="17"/>
  <c r="H100" i="17"/>
  <c r="H38" i="17"/>
  <c r="H61" i="17"/>
  <c r="I61" i="17" s="1"/>
  <c r="J61" i="17" s="1"/>
  <c r="H43" i="17"/>
  <c r="H50" i="17"/>
  <c r="H45" i="17"/>
  <c r="H32" i="17"/>
  <c r="H76" i="17"/>
  <c r="H73" i="17"/>
  <c r="H44" i="17"/>
  <c r="H24" i="17"/>
  <c r="H113" i="17"/>
  <c r="H83" i="17"/>
  <c r="H70" i="17"/>
  <c r="H67" i="17"/>
  <c r="H102" i="17"/>
  <c r="H95" i="17"/>
  <c r="H75" i="17"/>
  <c r="H112" i="17"/>
  <c r="H105" i="17"/>
  <c r="H72" i="17"/>
  <c r="H69" i="17"/>
  <c r="H40" i="17"/>
  <c r="H81" i="17"/>
  <c r="H54" i="17"/>
  <c r="H57" i="17"/>
  <c r="H33" i="17"/>
  <c r="I33" i="17" s="1"/>
  <c r="J33" i="17" s="1"/>
  <c r="H114" i="17"/>
  <c r="H87" i="17"/>
  <c r="H94" i="17"/>
  <c r="H68" i="17"/>
  <c r="H90" i="17"/>
  <c r="H86" i="17"/>
  <c r="H55" i="17"/>
  <c r="H48" i="17"/>
  <c r="H41" i="17"/>
  <c r="H78" i="17"/>
  <c r="H62" i="17"/>
  <c r="H51" i="17"/>
  <c r="H82" i="17"/>
  <c r="H58" i="17"/>
  <c r="H36" i="17"/>
  <c r="H60" i="17"/>
  <c r="I60" i="17" s="1"/>
  <c r="J60" i="17" s="1"/>
  <c r="H110" i="17"/>
  <c r="H65" i="17"/>
  <c r="H47" i="17"/>
  <c r="H101" i="17"/>
  <c r="H22" i="17"/>
  <c r="H28" i="17"/>
  <c r="O31" i="17"/>
  <c r="H35" i="17"/>
  <c r="H92" i="17"/>
  <c r="H88" i="17"/>
  <c r="H64" i="17"/>
  <c r="H109" i="17"/>
  <c r="H80" i="17"/>
  <c r="H42" i="17"/>
  <c r="H104" i="17"/>
  <c r="H63" i="17"/>
  <c r="H91" i="17"/>
  <c r="H115" i="19"/>
  <c r="H113" i="19"/>
  <c r="H111" i="19"/>
  <c r="H109" i="19"/>
  <c r="H107" i="19"/>
  <c r="H105" i="19"/>
  <c r="H103" i="19"/>
  <c r="H101" i="19"/>
  <c r="H99" i="19"/>
  <c r="H97" i="19"/>
  <c r="H95" i="19"/>
  <c r="H93" i="19"/>
  <c r="H91" i="19"/>
  <c r="H89" i="19"/>
  <c r="H87" i="19"/>
  <c r="H85" i="19"/>
  <c r="H83" i="19"/>
  <c r="H81" i="19"/>
  <c r="H79" i="19"/>
  <c r="H77" i="19"/>
  <c r="H75" i="19"/>
  <c r="H73" i="19"/>
  <c r="H71" i="19"/>
  <c r="H69" i="19"/>
  <c r="H67" i="19"/>
  <c r="H65" i="19"/>
  <c r="H63" i="19"/>
  <c r="H61" i="19"/>
  <c r="H59" i="19"/>
  <c r="H57" i="19"/>
  <c r="H55" i="19"/>
  <c r="H53" i="19"/>
  <c r="H51" i="19"/>
  <c r="H49" i="19"/>
  <c r="H47" i="19"/>
  <c r="H45" i="19"/>
  <c r="H43" i="19"/>
  <c r="H31" i="19"/>
  <c r="H29" i="19"/>
  <c r="H116" i="19"/>
  <c r="H114" i="19"/>
  <c r="H112" i="19"/>
  <c r="H110" i="19"/>
  <c r="H108" i="19"/>
  <c r="H106" i="19"/>
  <c r="H104" i="19"/>
  <c r="H102" i="19"/>
  <c r="H100" i="19"/>
  <c r="H98" i="19"/>
  <c r="H96" i="19"/>
  <c r="H94" i="19"/>
  <c r="H92" i="19"/>
  <c r="H90" i="19"/>
  <c r="H88" i="19"/>
  <c r="H86" i="19"/>
  <c r="H84" i="19"/>
  <c r="H82" i="19"/>
  <c r="H80" i="19"/>
  <c r="H78" i="19"/>
  <c r="H76" i="19"/>
  <c r="H74" i="19"/>
  <c r="H72" i="19"/>
  <c r="H70" i="19"/>
  <c r="H68" i="19"/>
  <c r="H66" i="19"/>
  <c r="H64" i="19"/>
  <c r="H62" i="19"/>
  <c r="H60" i="19"/>
  <c r="H58" i="19"/>
  <c r="H56" i="19"/>
  <c r="H54" i="19"/>
  <c r="H52" i="19"/>
  <c r="H50" i="19"/>
  <c r="H48" i="19"/>
  <c r="H46" i="19"/>
  <c r="H44" i="19"/>
  <c r="H42" i="19"/>
  <c r="H40" i="19"/>
  <c r="H22" i="19"/>
  <c r="H30" i="19"/>
  <c r="H32" i="19"/>
  <c r="H24" i="19"/>
  <c r="H26" i="19"/>
  <c r="H34" i="19"/>
  <c r="H41" i="19"/>
  <c r="H28" i="19"/>
  <c r="H38" i="19"/>
  <c r="H25" i="19"/>
  <c r="H33" i="19"/>
  <c r="H37" i="19"/>
  <c r="O31" i="19"/>
  <c r="H39" i="19"/>
  <c r="H27" i="19"/>
  <c r="H36" i="19"/>
  <c r="H23" i="19"/>
  <c r="H35" i="19"/>
  <c r="G113" i="16"/>
  <c r="G86" i="16"/>
  <c r="G100" i="16"/>
  <c r="G95" i="16"/>
  <c r="G83" i="16"/>
  <c r="G81" i="16"/>
  <c r="G79" i="16"/>
  <c r="G77" i="16"/>
  <c r="G75" i="16"/>
  <c r="G73" i="16"/>
  <c r="G71" i="16"/>
  <c r="G69" i="16"/>
  <c r="G67" i="16"/>
  <c r="I67" i="16" s="1"/>
  <c r="J67" i="16" s="1"/>
  <c r="G65" i="16"/>
  <c r="I65" i="16" s="1"/>
  <c r="J65" i="16" s="1"/>
  <c r="G63" i="16"/>
  <c r="G61" i="16"/>
  <c r="G59" i="16"/>
  <c r="G57" i="16"/>
  <c r="G55" i="16"/>
  <c r="G53" i="16"/>
  <c r="G51" i="16"/>
  <c r="G49" i="16"/>
  <c r="G47" i="16"/>
  <c r="G45" i="16"/>
  <c r="G43" i="16"/>
  <c r="G41" i="16"/>
  <c r="G39" i="16"/>
  <c r="I39" i="16" s="1"/>
  <c r="J39" i="16" s="1"/>
  <c r="G37" i="16"/>
  <c r="G35" i="16"/>
  <c r="G33" i="16"/>
  <c r="I33" i="16" s="1"/>
  <c r="J33" i="16" s="1"/>
  <c r="G116" i="16"/>
  <c r="G108" i="16"/>
  <c r="G87" i="16"/>
  <c r="G80" i="16"/>
  <c r="G48" i="16"/>
  <c r="G115" i="16"/>
  <c r="G107" i="16"/>
  <c r="G60" i="16"/>
  <c r="G27" i="16"/>
  <c r="G99" i="16"/>
  <c r="G62" i="16"/>
  <c r="G72" i="16"/>
  <c r="G84" i="16"/>
  <c r="I84" i="16" s="1"/>
  <c r="J84" i="16" s="1"/>
  <c r="G74" i="16"/>
  <c r="I74" i="16" s="1"/>
  <c r="J74" i="16" s="1"/>
  <c r="G36" i="16"/>
  <c r="I36" i="16" s="1"/>
  <c r="J36" i="16" s="1"/>
  <c r="G112" i="16"/>
  <c r="G92" i="16"/>
  <c r="G89" i="16"/>
  <c r="G40" i="16"/>
  <c r="G106" i="16"/>
  <c r="G94" i="16"/>
  <c r="G68" i="16"/>
  <c r="G78" i="16"/>
  <c r="G30" i="16"/>
  <c r="G28" i="16"/>
  <c r="G23" i="16"/>
  <c r="I23" i="16" s="1"/>
  <c r="J23" i="16" s="1"/>
  <c r="G105" i="16"/>
  <c r="G102" i="16"/>
  <c r="G96" i="16"/>
  <c r="I96" i="16" s="1"/>
  <c r="J96" i="16" s="1"/>
  <c r="G93" i="16"/>
  <c r="G70" i="16"/>
  <c r="I70" i="16" s="1"/>
  <c r="J70" i="16" s="1"/>
  <c r="G32" i="16"/>
  <c r="G114" i="16"/>
  <c r="G66" i="16"/>
  <c r="G44" i="16"/>
  <c r="G24" i="16"/>
  <c r="G110" i="16"/>
  <c r="G91" i="16"/>
  <c r="G88" i="16"/>
  <c r="G54" i="16"/>
  <c r="G26" i="16"/>
  <c r="G109" i="16"/>
  <c r="G111" i="16"/>
  <c r="I111" i="16" s="1"/>
  <c r="J111" i="16" s="1"/>
  <c r="G103" i="16"/>
  <c r="G31" i="16"/>
  <c r="I31" i="16" s="1"/>
  <c r="J31" i="16" s="1"/>
  <c r="G22" i="16"/>
  <c r="G52" i="16"/>
  <c r="I52" i="16" s="1"/>
  <c r="J52" i="16" s="1"/>
  <c r="G34" i="16"/>
  <c r="I34" i="16" s="1"/>
  <c r="J34" i="16" s="1"/>
  <c r="G101" i="16"/>
  <c r="G46" i="16"/>
  <c r="G98" i="16"/>
  <c r="G76" i="16"/>
  <c r="G50" i="16"/>
  <c r="G42" i="16"/>
  <c r="G90" i="16"/>
  <c r="G58" i="16"/>
  <c r="G85" i="16"/>
  <c r="G82" i="16"/>
  <c r="G56" i="16"/>
  <c r="I56" i="16" s="1"/>
  <c r="J56" i="16" s="1"/>
  <c r="G64" i="16"/>
  <c r="G104" i="16"/>
  <c r="G29" i="16"/>
  <c r="G97" i="16"/>
  <c r="I97" i="16" s="1"/>
  <c r="J97" i="16" s="1"/>
  <c r="G25" i="16"/>
  <c r="G38" i="16"/>
  <c r="G28" i="14"/>
  <c r="G26" i="14"/>
  <c r="G24" i="14"/>
  <c r="G110" i="14"/>
  <c r="G95" i="14"/>
  <c r="G29" i="14"/>
  <c r="G107" i="14"/>
  <c r="G90" i="14"/>
  <c r="G109" i="14"/>
  <c r="G92" i="14"/>
  <c r="G116" i="14"/>
  <c r="G111" i="14"/>
  <c r="G106" i="14"/>
  <c r="G87" i="14"/>
  <c r="G70" i="14"/>
  <c r="G55" i="14"/>
  <c r="G38" i="14"/>
  <c r="G103" i="14"/>
  <c r="G96" i="14"/>
  <c r="G80" i="14"/>
  <c r="G65" i="14"/>
  <c r="G48" i="14"/>
  <c r="G33" i="14"/>
  <c r="G27" i="14"/>
  <c r="G97" i="14"/>
  <c r="G54" i="14"/>
  <c r="G47" i="14"/>
  <c r="G104" i="14"/>
  <c r="G77" i="14"/>
  <c r="G88" i="14"/>
  <c r="G67" i="14"/>
  <c r="G58" i="14"/>
  <c r="G37" i="14"/>
  <c r="G114" i="14"/>
  <c r="G101" i="14"/>
  <c r="G93" i="14"/>
  <c r="G83" i="14"/>
  <c r="G74" i="14"/>
  <c r="G44" i="14"/>
  <c r="G72" i="14"/>
  <c r="G64" i="14"/>
  <c r="G53" i="14"/>
  <c r="G45" i="14"/>
  <c r="G115" i="14"/>
  <c r="G100" i="14"/>
  <c r="G94" i="14"/>
  <c r="G85" i="14"/>
  <c r="G61" i="14"/>
  <c r="G63" i="14"/>
  <c r="G31" i="14"/>
  <c r="G102" i="14"/>
  <c r="G71" i="14"/>
  <c r="G60" i="14"/>
  <c r="G52" i="14"/>
  <c r="G36" i="14"/>
  <c r="G46" i="14"/>
  <c r="G43" i="14"/>
  <c r="G40" i="14"/>
  <c r="G34" i="14"/>
  <c r="G112" i="14"/>
  <c r="G86" i="14"/>
  <c r="G25" i="14"/>
  <c r="G99" i="14"/>
  <c r="G89" i="14"/>
  <c r="G108" i="14"/>
  <c r="G105" i="14"/>
  <c r="G82" i="14"/>
  <c r="G76" i="14"/>
  <c r="G51" i="14"/>
  <c r="G39" i="14"/>
  <c r="G79" i="14"/>
  <c r="G73" i="14"/>
  <c r="G91" i="14"/>
  <c r="G69" i="14"/>
  <c r="G50" i="14"/>
  <c r="I50" i="14" s="1"/>
  <c r="J50" i="14" s="1"/>
  <c r="G42" i="14"/>
  <c r="G57" i="14"/>
  <c r="G30" i="14"/>
  <c r="G66" i="14"/>
  <c r="G98" i="14"/>
  <c r="G84" i="14"/>
  <c r="G23" i="14"/>
  <c r="G81" i="14"/>
  <c r="I81" i="14" s="1"/>
  <c r="J81" i="14" s="1"/>
  <c r="G59" i="14"/>
  <c r="G62" i="14"/>
  <c r="G68" i="14"/>
  <c r="G41" i="14"/>
  <c r="G49" i="14"/>
  <c r="G75" i="14"/>
  <c r="I75" i="14" s="1"/>
  <c r="J75" i="14" s="1"/>
  <c r="G32" i="14"/>
  <c r="G113" i="14"/>
  <c r="G78" i="14"/>
  <c r="G35" i="14"/>
  <c r="G22" i="14"/>
  <c r="G56" i="14"/>
  <c r="H31" i="12"/>
  <c r="H29" i="12"/>
  <c r="H22" i="12"/>
  <c r="H105" i="12"/>
  <c r="H103" i="12"/>
  <c r="H101" i="12"/>
  <c r="H99" i="12"/>
  <c r="H97" i="12"/>
  <c r="H95" i="12"/>
  <c r="H93" i="12"/>
  <c r="H91" i="12"/>
  <c r="H89" i="12"/>
  <c r="H87" i="12"/>
  <c r="H85" i="12"/>
  <c r="H83" i="12"/>
  <c r="H81" i="12"/>
  <c r="H79" i="12"/>
  <c r="H77" i="12"/>
  <c r="H75" i="12"/>
  <c r="H73" i="12"/>
  <c r="H71" i="12"/>
  <c r="H69" i="12"/>
  <c r="H67" i="12"/>
  <c r="H65" i="12"/>
  <c r="H63" i="12"/>
  <c r="H61" i="12"/>
  <c r="H59" i="12"/>
  <c r="H57" i="12"/>
  <c r="H55" i="12"/>
  <c r="H53" i="12"/>
  <c r="H51" i="12"/>
  <c r="H49" i="12"/>
  <c r="H47" i="12"/>
  <c r="H45" i="12"/>
  <c r="H43" i="12"/>
  <c r="H41" i="12"/>
  <c r="H39" i="12"/>
  <c r="H37" i="12"/>
  <c r="H35" i="12"/>
  <c r="H33" i="12"/>
  <c r="O31" i="12"/>
  <c r="H107" i="12"/>
  <c r="H115" i="12"/>
  <c r="H102" i="12"/>
  <c r="H70" i="12"/>
  <c r="H38" i="12"/>
  <c r="H114" i="12"/>
  <c r="H92" i="12"/>
  <c r="H60" i="12"/>
  <c r="H84" i="12"/>
  <c r="H52" i="12"/>
  <c r="H30" i="12"/>
  <c r="H28" i="12"/>
  <c r="H111" i="12"/>
  <c r="H106" i="12"/>
  <c r="H74" i="12"/>
  <c r="H42" i="12"/>
  <c r="H58" i="12"/>
  <c r="H112" i="12"/>
  <c r="H109" i="12"/>
  <c r="H72" i="12"/>
  <c r="H32" i="12"/>
  <c r="H86" i="12"/>
  <c r="H46" i="12"/>
  <c r="H100" i="12"/>
  <c r="H66" i="12"/>
  <c r="H23" i="12"/>
  <c r="H26" i="12"/>
  <c r="H80" i="12"/>
  <c r="H94" i="12"/>
  <c r="H88" i="12"/>
  <c r="H108" i="12"/>
  <c r="H96" i="12"/>
  <c r="H48" i="12"/>
  <c r="H116" i="12"/>
  <c r="H62" i="12"/>
  <c r="H56" i="12"/>
  <c r="H25" i="12"/>
  <c r="H40" i="12"/>
  <c r="H54" i="12"/>
  <c r="H68" i="12"/>
  <c r="H34" i="12"/>
  <c r="H82" i="12"/>
  <c r="H90" i="12"/>
  <c r="H98" i="12"/>
  <c r="H64" i="12"/>
  <c r="H110" i="12"/>
  <c r="H76" i="12"/>
  <c r="H27" i="12"/>
  <c r="H50" i="12"/>
  <c r="H24" i="12"/>
  <c r="H113" i="12"/>
  <c r="H104" i="12"/>
  <c r="H36" i="12"/>
  <c r="H78" i="12"/>
  <c r="H44" i="12"/>
  <c r="I114" i="11"/>
  <c r="J114" i="11" s="1"/>
  <c r="I69" i="11"/>
  <c r="J69" i="11" s="1"/>
  <c r="I60" i="11"/>
  <c r="J60" i="11" s="1"/>
  <c r="I92" i="11"/>
  <c r="J92" i="11" s="1"/>
  <c r="I55" i="11"/>
  <c r="J55" i="11" s="1"/>
  <c r="I86" i="11"/>
  <c r="J86" i="11" s="1"/>
  <c r="I115" i="11"/>
  <c r="J115" i="11" s="1"/>
  <c r="I87" i="11"/>
  <c r="J87" i="11" s="1"/>
  <c r="I54" i="11"/>
  <c r="J54" i="11" s="1"/>
  <c r="I30" i="11"/>
  <c r="J30" i="11" s="1"/>
  <c r="I41" i="11"/>
  <c r="J41" i="11" s="1"/>
  <c r="I73" i="11"/>
  <c r="J73" i="11" s="1"/>
  <c r="I105" i="11"/>
  <c r="J105" i="11" s="1"/>
  <c r="I40" i="11"/>
  <c r="J40" i="11" s="1"/>
  <c r="I72" i="11"/>
  <c r="J72" i="11" s="1"/>
  <c r="I104" i="11"/>
  <c r="J104" i="11" s="1"/>
  <c r="I49" i="11"/>
  <c r="J49" i="11" s="1"/>
  <c r="I81" i="11"/>
  <c r="J81" i="11" s="1"/>
  <c r="I29" i="11"/>
  <c r="J29" i="11" s="1"/>
  <c r="I32" i="11"/>
  <c r="J32" i="11" s="1"/>
  <c r="I64" i="11"/>
  <c r="J64" i="11" s="1"/>
  <c r="I96" i="11"/>
  <c r="J96" i="11" s="1"/>
  <c r="I37" i="11"/>
  <c r="J37" i="11" s="1"/>
  <c r="I34" i="11"/>
  <c r="J34" i="11" s="1"/>
  <c r="I35" i="11"/>
  <c r="J35" i="11" s="1"/>
  <c r="I99" i="11"/>
  <c r="J99" i="11" s="1"/>
  <c r="I46" i="11"/>
  <c r="J46" i="11" s="1"/>
  <c r="I112" i="11"/>
  <c r="J112" i="11" s="1"/>
  <c r="I89" i="11"/>
  <c r="J89" i="11" s="1"/>
  <c r="I59" i="11"/>
  <c r="J59" i="11" s="1"/>
  <c r="I91" i="11"/>
  <c r="J91" i="11" s="1"/>
  <c r="I61" i="11"/>
  <c r="J61" i="11" s="1"/>
  <c r="I93" i="11"/>
  <c r="J93" i="11" s="1"/>
  <c r="I116" i="11"/>
  <c r="J116" i="11" s="1"/>
  <c r="I67" i="11"/>
  <c r="J67" i="11" s="1"/>
  <c r="I22" i="11"/>
  <c r="J22" i="11" s="1"/>
  <c r="I56" i="11"/>
  <c r="J56" i="11" s="1"/>
  <c r="I108" i="11"/>
  <c r="J108" i="11" s="1"/>
  <c r="I80" i="11"/>
  <c r="J80" i="11" s="1"/>
  <c r="I31" i="11"/>
  <c r="J31" i="11" s="1"/>
  <c r="I24" i="11"/>
  <c r="J24" i="11" s="1"/>
  <c r="I62" i="11"/>
  <c r="J62" i="11" s="1"/>
  <c r="I88" i="11"/>
  <c r="J88" i="11" s="1"/>
  <c r="I23" i="11"/>
  <c r="J23" i="11" s="1"/>
  <c r="I25" i="11"/>
  <c r="J25" i="11" s="1"/>
  <c r="I33" i="11"/>
  <c r="J33" i="11" s="1"/>
  <c r="I65" i="11"/>
  <c r="J65" i="11" s="1"/>
  <c r="I98" i="11"/>
  <c r="J98" i="11" s="1"/>
  <c r="I57" i="11"/>
  <c r="J57" i="11" s="1"/>
  <c r="I90" i="11"/>
  <c r="J90" i="11" s="1"/>
  <c r="I28" i="11"/>
  <c r="J28" i="11" s="1"/>
  <c r="I63" i="11"/>
  <c r="J63" i="11" s="1"/>
  <c r="I95" i="11"/>
  <c r="J95" i="11" s="1"/>
  <c r="I27" i="11"/>
  <c r="J27" i="11" s="1"/>
  <c r="I94" i="11"/>
  <c r="J94" i="11" s="1"/>
  <c r="I97" i="11"/>
  <c r="J97" i="11" s="1"/>
  <c r="I66" i="11"/>
  <c r="J66" i="11" s="1"/>
  <c r="I101" i="11"/>
  <c r="J101" i="11" s="1"/>
  <c r="I36" i="11"/>
  <c r="J36" i="11" s="1"/>
  <c r="I68" i="11"/>
  <c r="J68" i="11" s="1"/>
  <c r="I100" i="11"/>
  <c r="J100" i="11" s="1"/>
  <c r="I58" i="11"/>
  <c r="J58" i="11" s="1"/>
  <c r="I39" i="11"/>
  <c r="J39" i="11" s="1"/>
  <c r="I71" i="11"/>
  <c r="J71" i="11" s="1"/>
  <c r="I103" i="11"/>
  <c r="J103" i="11" s="1"/>
  <c r="I38" i="11"/>
  <c r="J38" i="11" s="1"/>
  <c r="I70" i="11"/>
  <c r="J70" i="11" s="1"/>
  <c r="I102" i="11"/>
  <c r="J102" i="11" s="1"/>
  <c r="I43" i="11"/>
  <c r="J43" i="11" s="1"/>
  <c r="I75" i="11"/>
  <c r="J75" i="11" s="1"/>
  <c r="I107" i="11"/>
  <c r="J107" i="11" s="1"/>
  <c r="I42" i="11"/>
  <c r="J42" i="11" s="1"/>
  <c r="I74" i="11"/>
  <c r="J74" i="11" s="1"/>
  <c r="I106" i="11"/>
  <c r="J106" i="11" s="1"/>
  <c r="I45" i="11"/>
  <c r="J45" i="11" s="1"/>
  <c r="I77" i="11"/>
  <c r="J77" i="11" s="1"/>
  <c r="I109" i="11"/>
  <c r="J109" i="11" s="1"/>
  <c r="I44" i="11"/>
  <c r="J44" i="11" s="1"/>
  <c r="I76" i="11"/>
  <c r="J76" i="11" s="1"/>
  <c r="I47" i="11"/>
  <c r="J47" i="11" s="1"/>
  <c r="I79" i="11"/>
  <c r="J79" i="11" s="1"/>
  <c r="I111" i="11"/>
  <c r="J111" i="11" s="1"/>
  <c r="I78" i="11"/>
  <c r="J78" i="11" s="1"/>
  <c r="I110" i="11"/>
  <c r="J110" i="11" s="1"/>
  <c r="I113" i="11"/>
  <c r="J113" i="11" s="1"/>
  <c r="I48" i="11"/>
  <c r="J48" i="11" s="1"/>
  <c r="I51" i="11"/>
  <c r="J51" i="11" s="1"/>
  <c r="I83" i="11"/>
  <c r="J83" i="11" s="1"/>
  <c r="I50" i="11"/>
  <c r="J50" i="11" s="1"/>
  <c r="I82" i="11"/>
  <c r="J82" i="11" s="1"/>
  <c r="I53" i="11"/>
  <c r="J53" i="11" s="1"/>
  <c r="I85" i="11"/>
  <c r="J85" i="11" s="1"/>
  <c r="I26" i="11"/>
  <c r="J26" i="11" s="1"/>
  <c r="I52" i="11"/>
  <c r="J52" i="11" s="1"/>
  <c r="I84" i="11"/>
  <c r="J84" i="11" s="1"/>
  <c r="H60" i="9"/>
  <c r="H72" i="9"/>
  <c r="H92" i="9"/>
  <c r="H41" i="9"/>
  <c r="H50" i="9"/>
  <c r="H78" i="9"/>
  <c r="H104" i="9"/>
  <c r="H49" i="9"/>
  <c r="H62" i="9"/>
  <c r="H44" i="9"/>
  <c r="H70" i="9"/>
  <c r="H64" i="9"/>
  <c r="H56" i="9"/>
  <c r="H52" i="9"/>
  <c r="H90" i="9"/>
  <c r="H108" i="9"/>
  <c r="H102" i="9"/>
  <c r="H81" i="9"/>
  <c r="H45" i="9"/>
  <c r="H26" i="9"/>
  <c r="H80" i="9"/>
  <c r="H36" i="9"/>
  <c r="H31" i="9"/>
  <c r="H96" i="9"/>
  <c r="H103" i="9"/>
  <c r="H67" i="9"/>
  <c r="H25" i="9"/>
  <c r="H42" i="9"/>
  <c r="H68" i="9"/>
  <c r="G47" i="9"/>
  <c r="G26" i="9"/>
  <c r="G28" i="9"/>
  <c r="I28" i="9" s="1"/>
  <c r="J28" i="9" s="1"/>
  <c r="G71" i="9"/>
  <c r="I71" i="9" s="1"/>
  <c r="J71" i="9" s="1"/>
  <c r="G109" i="9"/>
  <c r="I109" i="9" s="1"/>
  <c r="J109" i="9" s="1"/>
  <c r="G116" i="9"/>
  <c r="I116" i="9" s="1"/>
  <c r="J116" i="9" s="1"/>
  <c r="G33" i="9"/>
  <c r="I33" i="9" s="1"/>
  <c r="J33" i="9" s="1"/>
  <c r="G67" i="9"/>
  <c r="G114" i="9"/>
  <c r="I114" i="9" s="1"/>
  <c r="J114" i="9" s="1"/>
  <c r="G58" i="9"/>
  <c r="I58" i="9" s="1"/>
  <c r="J58" i="9" s="1"/>
  <c r="G46" i="9"/>
  <c r="I46" i="9" s="1"/>
  <c r="J46" i="9" s="1"/>
  <c r="G95" i="9"/>
  <c r="I95" i="9" s="1"/>
  <c r="J95" i="9" s="1"/>
  <c r="G61" i="9"/>
  <c r="G106" i="9"/>
  <c r="I106" i="9" s="1"/>
  <c r="J106" i="9" s="1"/>
  <c r="G42" i="9"/>
  <c r="G57" i="9"/>
  <c r="I57" i="9" s="1"/>
  <c r="J57" i="9" s="1"/>
  <c r="G72" i="9"/>
  <c r="I72" i="9" s="1"/>
  <c r="J72" i="9" s="1"/>
  <c r="G34" i="9"/>
  <c r="I34" i="9" s="1"/>
  <c r="J34" i="9" s="1"/>
  <c r="G41" i="9"/>
  <c r="I41" i="9" s="1"/>
  <c r="J41" i="9" s="1"/>
  <c r="G59" i="9"/>
  <c r="I59" i="9" s="1"/>
  <c r="J59" i="9" s="1"/>
  <c r="G86" i="9"/>
  <c r="I86" i="9" s="1"/>
  <c r="J86" i="9" s="1"/>
  <c r="G39" i="9"/>
  <c r="I39" i="9" s="1"/>
  <c r="J39" i="9" s="1"/>
  <c r="G56" i="9"/>
  <c r="G53" i="9"/>
  <c r="I53" i="9" s="1"/>
  <c r="J53" i="9" s="1"/>
  <c r="G85" i="9"/>
  <c r="I85" i="9" s="1"/>
  <c r="J85" i="9" s="1"/>
  <c r="G100" i="9"/>
  <c r="I100" i="9" s="1"/>
  <c r="J100" i="9" s="1"/>
  <c r="G82" i="9"/>
  <c r="I82" i="9" s="1"/>
  <c r="J82" i="9" s="1"/>
  <c r="G37" i="9"/>
  <c r="I37" i="9" s="1"/>
  <c r="J37" i="9" s="1"/>
  <c r="G48" i="9"/>
  <c r="I48" i="9" s="1"/>
  <c r="J48" i="9" s="1"/>
  <c r="G51" i="9"/>
  <c r="I51" i="9" s="1"/>
  <c r="J51" i="9" s="1"/>
  <c r="G23" i="9"/>
  <c r="I23" i="9" s="1"/>
  <c r="J23" i="9" s="1"/>
  <c r="G66" i="9"/>
  <c r="I66" i="9" s="1"/>
  <c r="J66" i="9" s="1"/>
  <c r="G63" i="9"/>
  <c r="I63" i="9" s="1"/>
  <c r="J63" i="9" s="1"/>
  <c r="G83" i="9"/>
  <c r="I83" i="9" s="1"/>
  <c r="J83" i="9" s="1"/>
  <c r="G54" i="9"/>
  <c r="I54" i="9" s="1"/>
  <c r="J54" i="9" s="1"/>
  <c r="G110" i="9"/>
  <c r="I110" i="9" s="1"/>
  <c r="J110" i="9" s="1"/>
  <c r="G98" i="9"/>
  <c r="I98" i="9" s="1"/>
  <c r="J98" i="9" s="1"/>
  <c r="G77" i="9"/>
  <c r="I77" i="9" s="1"/>
  <c r="J77" i="9" s="1"/>
  <c r="G76" i="9"/>
  <c r="I76" i="9" s="1"/>
  <c r="J76" i="9" s="1"/>
  <c r="G35" i="9"/>
  <c r="I35" i="9" s="1"/>
  <c r="J35" i="9" s="1"/>
  <c r="G101" i="9"/>
  <c r="I101" i="9" s="1"/>
  <c r="J101" i="9" s="1"/>
  <c r="G32" i="9"/>
  <c r="I32" i="9" s="1"/>
  <c r="J32" i="9" s="1"/>
  <c r="G64" i="9"/>
  <c r="G50" i="9"/>
  <c r="I50" i="9" s="1"/>
  <c r="J50" i="9" s="1"/>
  <c r="G74" i="9"/>
  <c r="I74" i="9" s="1"/>
  <c r="J74" i="9" s="1"/>
  <c r="G81" i="9"/>
  <c r="G65" i="9"/>
  <c r="I65" i="9" s="1"/>
  <c r="J65" i="9" s="1"/>
  <c r="G89" i="9"/>
  <c r="I89" i="9" s="1"/>
  <c r="J89" i="9" s="1"/>
  <c r="G113" i="9"/>
  <c r="I113" i="9" s="1"/>
  <c r="J113" i="9" s="1"/>
  <c r="G88" i="9"/>
  <c r="I88" i="9" s="1"/>
  <c r="J88" i="9" s="1"/>
  <c r="G97" i="9"/>
  <c r="I97" i="9" s="1"/>
  <c r="J97" i="9" s="1"/>
  <c r="G104" i="9"/>
  <c r="G60" i="9"/>
  <c r="I60" i="9" s="1"/>
  <c r="J60" i="9" s="1"/>
  <c r="G103" i="9"/>
  <c r="G27" i="9"/>
  <c r="I27" i="9" s="1"/>
  <c r="J27" i="9" s="1"/>
  <c r="G40" i="9"/>
  <c r="I40" i="9" s="1"/>
  <c r="J40" i="9" s="1"/>
  <c r="G43" i="9"/>
  <c r="I43" i="9" s="1"/>
  <c r="J43" i="9" s="1"/>
  <c r="G52" i="9"/>
  <c r="G78" i="9"/>
  <c r="I78" i="9" s="1"/>
  <c r="J78" i="9" s="1"/>
  <c r="G70" i="9"/>
  <c r="G75" i="9"/>
  <c r="I75" i="9" s="1"/>
  <c r="J75" i="9" s="1"/>
  <c r="G22" i="9"/>
  <c r="I22" i="9" s="1"/>
  <c r="G44" i="9"/>
  <c r="I44" i="9" s="1"/>
  <c r="J44" i="9" s="1"/>
  <c r="G29" i="9"/>
  <c r="I29" i="9" s="1"/>
  <c r="J29" i="9" s="1"/>
  <c r="G107" i="9"/>
  <c r="I107" i="9" s="1"/>
  <c r="J107" i="9" s="1"/>
  <c r="G105" i="9"/>
  <c r="I105" i="9" s="1"/>
  <c r="J105" i="9" s="1"/>
  <c r="G99" i="9"/>
  <c r="I99" i="9" s="1"/>
  <c r="J99" i="9" s="1"/>
  <c r="G108" i="9"/>
  <c r="G68" i="9"/>
  <c r="G24" i="9"/>
  <c r="I24" i="9" s="1"/>
  <c r="J24" i="9" s="1"/>
  <c r="G69" i="9"/>
  <c r="I69" i="9" s="1"/>
  <c r="J69" i="9" s="1"/>
  <c r="G112" i="9"/>
  <c r="I112" i="9" s="1"/>
  <c r="J112" i="9" s="1"/>
  <c r="G36" i="9"/>
  <c r="I36" i="9" s="1"/>
  <c r="J36" i="9" s="1"/>
  <c r="G87" i="9"/>
  <c r="I87" i="9" s="1"/>
  <c r="J87" i="9" s="1"/>
  <c r="G90" i="9"/>
  <c r="G94" i="9"/>
  <c r="I94" i="9" s="1"/>
  <c r="J94" i="9" s="1"/>
  <c r="I61" i="9"/>
  <c r="J61" i="9" s="1"/>
  <c r="G84" i="9"/>
  <c r="I84" i="9" s="1"/>
  <c r="J84" i="9" s="1"/>
  <c r="G92" i="9"/>
  <c r="I92" i="9" s="1"/>
  <c r="J92" i="9" s="1"/>
  <c r="G91" i="9"/>
  <c r="I91" i="9" s="1"/>
  <c r="J91" i="9" s="1"/>
  <c r="G102" i="9"/>
  <c r="G49" i="9"/>
  <c r="I49" i="9" s="1"/>
  <c r="J49" i="9" s="1"/>
  <c r="G111" i="9"/>
  <c r="I111" i="9" s="1"/>
  <c r="J111" i="9" s="1"/>
  <c r="G73" i="9"/>
  <c r="I73" i="9" s="1"/>
  <c r="J73" i="9" s="1"/>
  <c r="G45" i="9"/>
  <c r="G25" i="9"/>
  <c r="G38" i="9"/>
  <c r="I38" i="9" s="1"/>
  <c r="J38" i="9" s="1"/>
  <c r="G31" i="9"/>
  <c r="G96" i="9"/>
  <c r="G30" i="9"/>
  <c r="I30" i="9" s="1"/>
  <c r="J30" i="9" s="1"/>
  <c r="G80" i="9"/>
  <c r="I80" i="9" s="1"/>
  <c r="J80" i="9" s="1"/>
  <c r="G93" i="9"/>
  <c r="I93" i="9" s="1"/>
  <c r="J93" i="9" s="1"/>
  <c r="G55" i="9"/>
  <c r="I55" i="9" s="1"/>
  <c r="J55" i="9" s="1"/>
  <c r="G115" i="9"/>
  <c r="I115" i="9" s="1"/>
  <c r="J115" i="9" s="1"/>
  <c r="I62" i="9"/>
  <c r="J62" i="9" s="1"/>
  <c r="G58" i="10"/>
  <c r="I58" i="10" s="1"/>
  <c r="J58" i="10" s="1"/>
  <c r="G85" i="10"/>
  <c r="I85" i="10" s="1"/>
  <c r="J85" i="10" s="1"/>
  <c r="G90" i="10"/>
  <c r="I90" i="10" s="1"/>
  <c r="J90" i="10" s="1"/>
  <c r="G36" i="10"/>
  <c r="I36" i="10" s="1"/>
  <c r="J36" i="10" s="1"/>
  <c r="G93" i="10"/>
  <c r="I93" i="10" s="1"/>
  <c r="J93" i="10" s="1"/>
  <c r="G69" i="10"/>
  <c r="I69" i="10" s="1"/>
  <c r="J69" i="10" s="1"/>
  <c r="G98" i="10"/>
  <c r="I98" i="10" s="1"/>
  <c r="J98" i="10" s="1"/>
  <c r="G74" i="10"/>
  <c r="I74" i="10" s="1"/>
  <c r="J74" i="10" s="1"/>
  <c r="G24" i="10"/>
  <c r="I24" i="10" s="1"/>
  <c r="J24" i="10" s="1"/>
  <c r="G101" i="10"/>
  <c r="I101" i="10" s="1"/>
  <c r="J101" i="10" s="1"/>
  <c r="G26" i="10"/>
  <c r="I26" i="10" s="1"/>
  <c r="J26" i="10" s="1"/>
  <c r="G47" i="10"/>
  <c r="I47" i="10" s="1"/>
  <c r="J47" i="10" s="1"/>
  <c r="G49" i="10"/>
  <c r="I49" i="10" s="1"/>
  <c r="J49" i="10" s="1"/>
  <c r="G94" i="10"/>
  <c r="I94" i="10" s="1"/>
  <c r="J94" i="10" s="1"/>
  <c r="G54" i="10"/>
  <c r="I54" i="10" s="1"/>
  <c r="J54" i="10" s="1"/>
  <c r="G45" i="10"/>
  <c r="I45" i="10" s="1"/>
  <c r="J45" i="10" s="1"/>
  <c r="G81" i="10"/>
  <c r="I81" i="10" s="1"/>
  <c r="J81" i="10" s="1"/>
  <c r="G50" i="10"/>
  <c r="I50" i="10" s="1"/>
  <c r="J50" i="10" s="1"/>
  <c r="G86" i="10"/>
  <c r="I86" i="10" s="1"/>
  <c r="J86" i="10" s="1"/>
  <c r="G97" i="10"/>
  <c r="I97" i="10" s="1"/>
  <c r="J97" i="10" s="1"/>
  <c r="G102" i="10"/>
  <c r="I102" i="10" s="1"/>
  <c r="J102" i="10" s="1"/>
  <c r="G112" i="10"/>
  <c r="I112" i="10" s="1"/>
  <c r="J112" i="10" s="1"/>
  <c r="G57" i="10"/>
  <c r="I57" i="10" s="1"/>
  <c r="J57" i="10" s="1"/>
  <c r="G77" i="10"/>
  <c r="I77" i="10" s="1"/>
  <c r="J77" i="10" s="1"/>
  <c r="G63" i="10"/>
  <c r="I63" i="10" s="1"/>
  <c r="J63" i="10" s="1"/>
  <c r="G106" i="10"/>
  <c r="I106" i="10" s="1"/>
  <c r="J106" i="10" s="1"/>
  <c r="G82" i="10"/>
  <c r="I82" i="10" s="1"/>
  <c r="J82" i="10" s="1"/>
  <c r="G68" i="10"/>
  <c r="I68" i="10" s="1"/>
  <c r="J68" i="10" s="1"/>
  <c r="G32" i="10"/>
  <c r="I32" i="10" s="1"/>
  <c r="J32" i="10" s="1"/>
  <c r="G109" i="10"/>
  <c r="I109" i="10" s="1"/>
  <c r="J109" i="10" s="1"/>
  <c r="G95" i="10"/>
  <c r="I95" i="10" s="1"/>
  <c r="J95" i="10" s="1"/>
  <c r="G59" i="10"/>
  <c r="I59" i="10" s="1"/>
  <c r="J59" i="10" s="1"/>
  <c r="G79" i="10"/>
  <c r="G100" i="10"/>
  <c r="I100" i="10" s="1"/>
  <c r="J100" i="10" s="1"/>
  <c r="G91" i="10"/>
  <c r="I91" i="10" s="1"/>
  <c r="J91" i="10" s="1"/>
  <c r="G33" i="10"/>
  <c r="I33" i="10" s="1"/>
  <c r="J33" i="10" s="1"/>
  <c r="G88" i="10"/>
  <c r="I88" i="10" s="1"/>
  <c r="J88" i="10" s="1"/>
  <c r="G38" i="10"/>
  <c r="I38" i="10" s="1"/>
  <c r="J38" i="10" s="1"/>
  <c r="G34" i="10"/>
  <c r="I34" i="10" s="1"/>
  <c r="J34" i="10" s="1"/>
  <c r="G65" i="10"/>
  <c r="I65" i="10" s="1"/>
  <c r="J65" i="10" s="1"/>
  <c r="G61" i="10"/>
  <c r="I61" i="10" s="1"/>
  <c r="J61" i="10" s="1"/>
  <c r="G70" i="10"/>
  <c r="I70" i="10" s="1"/>
  <c r="J70" i="10" s="1"/>
  <c r="G66" i="10"/>
  <c r="I66" i="10" s="1"/>
  <c r="J66" i="10" s="1"/>
  <c r="G23" i="10"/>
  <c r="I23" i="10" s="1"/>
  <c r="J23" i="10" s="1"/>
  <c r="G62" i="10"/>
  <c r="I62" i="10" s="1"/>
  <c r="J62" i="10" s="1"/>
  <c r="G41" i="10"/>
  <c r="I41" i="10" s="1"/>
  <c r="J41" i="10" s="1"/>
  <c r="G39" i="10"/>
  <c r="I39" i="10" s="1"/>
  <c r="J39" i="10" s="1"/>
  <c r="G96" i="10"/>
  <c r="I96" i="10" s="1"/>
  <c r="J96" i="10" s="1"/>
  <c r="G114" i="10"/>
  <c r="I114" i="10" s="1"/>
  <c r="J114" i="10" s="1"/>
  <c r="G25" i="10"/>
  <c r="I25" i="10" s="1"/>
  <c r="J25" i="10" s="1"/>
  <c r="G89" i="10"/>
  <c r="I89" i="10" s="1"/>
  <c r="J89" i="10" s="1"/>
  <c r="G73" i="10"/>
  <c r="I73" i="10" s="1"/>
  <c r="J73" i="10" s="1"/>
  <c r="G44" i="10"/>
  <c r="I44" i="10" s="1"/>
  <c r="J44" i="10" s="1"/>
  <c r="G111" i="10"/>
  <c r="I111" i="10" s="1"/>
  <c r="J111" i="10" s="1"/>
  <c r="G35" i="10"/>
  <c r="I35" i="10" s="1"/>
  <c r="J35" i="10" s="1"/>
  <c r="G27" i="10"/>
  <c r="I27" i="10" s="1"/>
  <c r="J27" i="10" s="1"/>
  <c r="G48" i="10"/>
  <c r="I48" i="10" s="1"/>
  <c r="J48" i="10" s="1"/>
  <c r="G78" i="10"/>
  <c r="I78" i="10" s="1"/>
  <c r="J78" i="10" s="1"/>
  <c r="G71" i="10"/>
  <c r="I71" i="10" s="1"/>
  <c r="J71" i="10" s="1"/>
  <c r="G113" i="10"/>
  <c r="I113" i="10" s="1"/>
  <c r="J113" i="10" s="1"/>
  <c r="G40" i="10"/>
  <c r="I40" i="10" s="1"/>
  <c r="J40" i="10" s="1"/>
  <c r="G60" i="10"/>
  <c r="I60" i="10" s="1"/>
  <c r="J60" i="10" s="1"/>
  <c r="G75" i="10"/>
  <c r="I75" i="10" s="1"/>
  <c r="J75" i="10" s="1"/>
  <c r="G105" i="10"/>
  <c r="I105" i="10" s="1"/>
  <c r="J105" i="10" s="1"/>
  <c r="G76" i="10"/>
  <c r="I76" i="10" s="1"/>
  <c r="J76" i="10" s="1"/>
  <c r="G115" i="10"/>
  <c r="I115" i="10" s="1"/>
  <c r="J115" i="10" s="1"/>
  <c r="G72" i="10"/>
  <c r="I72" i="10" s="1"/>
  <c r="J72" i="10" s="1"/>
  <c r="G87" i="10"/>
  <c r="I87" i="10" s="1"/>
  <c r="J87" i="10" s="1"/>
  <c r="G80" i="10"/>
  <c r="I80" i="10" s="1"/>
  <c r="J80" i="10" s="1"/>
  <c r="G110" i="10"/>
  <c r="I110" i="10" s="1"/>
  <c r="J110" i="10" s="1"/>
  <c r="G103" i="10"/>
  <c r="I103" i="10" s="1"/>
  <c r="J103" i="10" s="1"/>
  <c r="G30" i="10"/>
  <c r="I30" i="10" s="1"/>
  <c r="J30" i="10" s="1"/>
  <c r="G99" i="10"/>
  <c r="I99" i="10" s="1"/>
  <c r="J99" i="10" s="1"/>
  <c r="G92" i="10"/>
  <c r="I92" i="10" s="1"/>
  <c r="J92" i="10" s="1"/>
  <c r="G107" i="10"/>
  <c r="I107" i="10" s="1"/>
  <c r="J107" i="10" s="1"/>
  <c r="G51" i="10"/>
  <c r="I51" i="10" s="1"/>
  <c r="J51" i="10" s="1"/>
  <c r="G108" i="10"/>
  <c r="I108" i="10" s="1"/>
  <c r="J108" i="10" s="1"/>
  <c r="G29" i="10"/>
  <c r="I29" i="10" s="1"/>
  <c r="J29" i="10" s="1"/>
  <c r="G104" i="10"/>
  <c r="I104" i="10" s="1"/>
  <c r="J104" i="10" s="1"/>
  <c r="G52" i="10"/>
  <c r="I52" i="10" s="1"/>
  <c r="J52" i="10" s="1"/>
  <c r="G84" i="10"/>
  <c r="I84" i="10" s="1"/>
  <c r="J84" i="10" s="1"/>
  <c r="G56" i="10"/>
  <c r="I56" i="10" s="1"/>
  <c r="J56" i="10" s="1"/>
  <c r="G116" i="10"/>
  <c r="I116" i="10" s="1"/>
  <c r="J116" i="10" s="1"/>
  <c r="G31" i="10"/>
  <c r="I31" i="10" s="1"/>
  <c r="J31" i="10" s="1"/>
  <c r="G37" i="10"/>
  <c r="I37" i="10" s="1"/>
  <c r="J37" i="10" s="1"/>
  <c r="G22" i="10"/>
  <c r="I22" i="10" s="1"/>
  <c r="J22" i="10" s="1"/>
  <c r="G53" i="10"/>
  <c r="I53" i="10" s="1"/>
  <c r="J53" i="10" s="1"/>
  <c r="G83" i="10"/>
  <c r="I83" i="10" s="1"/>
  <c r="J83" i="10" s="1"/>
  <c r="G42" i="10"/>
  <c r="I42" i="10" s="1"/>
  <c r="J42" i="10" s="1"/>
  <c r="I64" i="10"/>
  <c r="J64" i="10" s="1"/>
  <c r="G67" i="10"/>
  <c r="I67" i="10" s="1"/>
  <c r="J67" i="10" s="1"/>
  <c r="G55" i="10"/>
  <c r="I55" i="10" s="1"/>
  <c r="J55" i="10" s="1"/>
  <c r="G43" i="10"/>
  <c r="I43" i="10" s="1"/>
  <c r="J43" i="10" s="1"/>
  <c r="G46" i="10"/>
  <c r="I46" i="10" s="1"/>
  <c r="J46" i="10" s="1"/>
  <c r="G28" i="10"/>
  <c r="I28" i="10" s="1"/>
  <c r="J28" i="10" s="1"/>
  <c r="I79" i="10"/>
  <c r="J79" i="10" s="1"/>
  <c r="G113" i="6"/>
  <c r="I113" i="6" s="1"/>
  <c r="J113" i="6" s="1"/>
  <c r="G115" i="6"/>
  <c r="I115" i="6" s="1"/>
  <c r="J115" i="6" s="1"/>
  <c r="G29" i="6"/>
  <c r="I29" i="6" s="1"/>
  <c r="J29" i="6" s="1"/>
  <c r="G31" i="6"/>
  <c r="I31" i="6" s="1"/>
  <c r="J31" i="6" s="1"/>
  <c r="G111" i="6"/>
  <c r="I111" i="6" s="1"/>
  <c r="J111" i="6" s="1"/>
  <c r="G109" i="6"/>
  <c r="I109" i="6" s="1"/>
  <c r="J109" i="6" s="1"/>
  <c r="G112" i="6"/>
  <c r="I112" i="6" s="1"/>
  <c r="J112" i="6" s="1"/>
  <c r="G66" i="6"/>
  <c r="I66" i="6" s="1"/>
  <c r="J66" i="6" s="1"/>
  <c r="G62" i="6"/>
  <c r="I62" i="6" s="1"/>
  <c r="J62" i="6" s="1"/>
  <c r="G60" i="6"/>
  <c r="I60" i="6" s="1"/>
  <c r="J60" i="6" s="1"/>
  <c r="G48" i="6"/>
  <c r="I48" i="6" s="1"/>
  <c r="J48" i="6" s="1"/>
  <c r="G50" i="6"/>
  <c r="I50" i="6" s="1"/>
  <c r="J50" i="6" s="1"/>
  <c r="G82" i="6"/>
  <c r="I82" i="6" s="1"/>
  <c r="J82" i="6" s="1"/>
  <c r="G22" i="6"/>
  <c r="I22" i="6" s="1"/>
  <c r="J22" i="6" s="1"/>
  <c r="G86" i="6"/>
  <c r="I86" i="6" s="1"/>
  <c r="J86" i="6" s="1"/>
  <c r="G54" i="6"/>
  <c r="I54" i="6" s="1"/>
  <c r="J54" i="6" s="1"/>
  <c r="G28" i="6"/>
  <c r="I28" i="6" s="1"/>
  <c r="J28" i="6" s="1"/>
  <c r="G33" i="6"/>
  <c r="I33" i="6" s="1"/>
  <c r="J33" i="6" s="1"/>
  <c r="G43" i="6"/>
  <c r="I43" i="6" s="1"/>
  <c r="J43" i="6" s="1"/>
  <c r="G45" i="6"/>
  <c r="I45" i="6" s="1"/>
  <c r="J45" i="6" s="1"/>
  <c r="G51" i="6"/>
  <c r="I51" i="6" s="1"/>
  <c r="J51" i="6" s="1"/>
  <c r="G70" i="6"/>
  <c r="I70" i="6" s="1"/>
  <c r="J70" i="6" s="1"/>
  <c r="G53" i="6"/>
  <c r="I53" i="6" s="1"/>
  <c r="J53" i="6" s="1"/>
  <c r="G52" i="6"/>
  <c r="I52" i="6" s="1"/>
  <c r="J52" i="6" s="1"/>
  <c r="G108" i="6"/>
  <c r="I108" i="6" s="1"/>
  <c r="J108" i="6" s="1"/>
  <c r="G55" i="6"/>
  <c r="I55" i="6" s="1"/>
  <c r="J55" i="6" s="1"/>
  <c r="G65" i="6"/>
  <c r="I65" i="6" s="1"/>
  <c r="J65" i="6" s="1"/>
  <c r="G78" i="6"/>
  <c r="I78" i="6" s="1"/>
  <c r="J78" i="6" s="1"/>
  <c r="G110" i="6"/>
  <c r="I110" i="6" s="1"/>
  <c r="J110" i="6" s="1"/>
  <c r="G71" i="6"/>
  <c r="I71" i="6" s="1"/>
  <c r="J71" i="6" s="1"/>
  <c r="G38" i="6"/>
  <c r="I38" i="6" s="1"/>
  <c r="J38" i="6" s="1"/>
  <c r="G73" i="6"/>
  <c r="I73" i="6" s="1"/>
  <c r="J73" i="6" s="1"/>
  <c r="G42" i="6"/>
  <c r="I42" i="6" s="1"/>
  <c r="J42" i="6" s="1"/>
  <c r="G75" i="6"/>
  <c r="I75" i="6" s="1"/>
  <c r="J75" i="6" s="1"/>
  <c r="G77" i="6"/>
  <c r="I77" i="6" s="1"/>
  <c r="J77" i="6" s="1"/>
  <c r="G68" i="6"/>
  <c r="I68" i="6" s="1"/>
  <c r="J68" i="6" s="1"/>
  <c r="G80" i="6"/>
  <c r="I80" i="6" s="1"/>
  <c r="J80" i="6" s="1"/>
  <c r="G100" i="6"/>
  <c r="I100" i="6" s="1"/>
  <c r="J100" i="6" s="1"/>
  <c r="G79" i="6"/>
  <c r="I79" i="6" s="1"/>
  <c r="J79" i="6" s="1"/>
  <c r="G92" i="6"/>
  <c r="I92" i="6" s="1"/>
  <c r="J92" i="6" s="1"/>
  <c r="G34" i="6"/>
  <c r="I34" i="6" s="1"/>
  <c r="J34" i="6" s="1"/>
  <c r="G81" i="6"/>
  <c r="I81" i="6" s="1"/>
  <c r="J81" i="6" s="1"/>
  <c r="G98" i="6"/>
  <c r="I98" i="6" s="1"/>
  <c r="J98" i="6" s="1"/>
  <c r="G94" i="6"/>
  <c r="I94" i="6" s="1"/>
  <c r="J94" i="6" s="1"/>
  <c r="G83" i="6"/>
  <c r="I83" i="6" s="1"/>
  <c r="J83" i="6" s="1"/>
  <c r="G46" i="6"/>
  <c r="I46" i="6" s="1"/>
  <c r="J46" i="6" s="1"/>
  <c r="G26" i="6"/>
  <c r="I26" i="6" s="1"/>
  <c r="J26" i="6" s="1"/>
  <c r="G85" i="6"/>
  <c r="I85" i="6" s="1"/>
  <c r="J85" i="6" s="1"/>
  <c r="G84" i="6"/>
  <c r="I84" i="6" s="1"/>
  <c r="J84" i="6" s="1"/>
  <c r="G87" i="6"/>
  <c r="I87" i="6" s="1"/>
  <c r="J87" i="6" s="1"/>
  <c r="G39" i="6"/>
  <c r="I39" i="6" s="1"/>
  <c r="J39" i="6" s="1"/>
  <c r="G96" i="6"/>
  <c r="I96" i="6" s="1"/>
  <c r="J96" i="6" s="1"/>
  <c r="G41" i="6"/>
  <c r="I41" i="6" s="1"/>
  <c r="J41" i="6" s="1"/>
  <c r="G89" i="6"/>
  <c r="I89" i="6" s="1"/>
  <c r="J89" i="6" s="1"/>
  <c r="G32" i="6"/>
  <c r="I32" i="6" s="1"/>
  <c r="J32" i="6" s="1"/>
  <c r="G114" i="6"/>
  <c r="I114" i="6" s="1"/>
  <c r="J114" i="6" s="1"/>
  <c r="G47" i="6"/>
  <c r="I47" i="6" s="1"/>
  <c r="J47" i="6" s="1"/>
  <c r="G91" i="6"/>
  <c r="I91" i="6" s="1"/>
  <c r="J91" i="6" s="1"/>
  <c r="G36" i="6"/>
  <c r="I36" i="6" s="1"/>
  <c r="J36" i="6" s="1"/>
  <c r="G23" i="6"/>
  <c r="I23" i="6" s="1"/>
  <c r="J23" i="6" s="1"/>
  <c r="G49" i="6"/>
  <c r="I49" i="6" s="1"/>
  <c r="J49" i="6" s="1"/>
  <c r="G93" i="6"/>
  <c r="I93" i="6" s="1"/>
  <c r="J93" i="6" s="1"/>
  <c r="G88" i="6"/>
  <c r="I88" i="6" s="1"/>
  <c r="J88" i="6" s="1"/>
  <c r="G102" i="6"/>
  <c r="I102" i="6" s="1"/>
  <c r="J102" i="6" s="1"/>
  <c r="G57" i="6"/>
  <c r="I57" i="6" s="1"/>
  <c r="J57" i="6" s="1"/>
  <c r="G95" i="6"/>
  <c r="I95" i="6" s="1"/>
  <c r="J95" i="6" s="1"/>
  <c r="G25" i="6"/>
  <c r="I25" i="6" s="1"/>
  <c r="J25" i="6" s="1"/>
  <c r="G104" i="6"/>
  <c r="I104" i="6" s="1"/>
  <c r="J104" i="6" s="1"/>
  <c r="G59" i="6"/>
  <c r="I59" i="6" s="1"/>
  <c r="J59" i="6" s="1"/>
  <c r="G105" i="6"/>
  <c r="I105" i="6" s="1"/>
  <c r="J105" i="6" s="1"/>
  <c r="G72" i="6"/>
  <c r="I72" i="6" s="1"/>
  <c r="J72" i="6" s="1"/>
  <c r="G74" i="6"/>
  <c r="I74" i="6" s="1"/>
  <c r="J74" i="6" s="1"/>
  <c r="G106" i="6"/>
  <c r="I106" i="6" s="1"/>
  <c r="J106" i="6" s="1"/>
  <c r="G64" i="6"/>
  <c r="I64" i="6" s="1"/>
  <c r="J64" i="6" s="1"/>
  <c r="G90" i="6"/>
  <c r="I90" i="6" s="1"/>
  <c r="J90" i="6" s="1"/>
  <c r="G61" i="6"/>
  <c r="I61" i="6" s="1"/>
  <c r="J61" i="6" s="1"/>
  <c r="G107" i="6"/>
  <c r="I107" i="6" s="1"/>
  <c r="J107" i="6" s="1"/>
  <c r="G97" i="6"/>
  <c r="I97" i="6" s="1"/>
  <c r="J97" i="6" s="1"/>
  <c r="G116" i="6"/>
  <c r="I116" i="6" s="1"/>
  <c r="J116" i="6" s="1"/>
  <c r="G27" i="6"/>
  <c r="I27" i="6" s="1"/>
  <c r="J27" i="6" s="1"/>
  <c r="G24" i="6"/>
  <c r="I24" i="6" s="1"/>
  <c r="J24" i="6" s="1"/>
  <c r="G63" i="6"/>
  <c r="I63" i="6" s="1"/>
  <c r="J63" i="6" s="1"/>
  <c r="G103" i="6"/>
  <c r="I103" i="6" s="1"/>
  <c r="J103" i="6" s="1"/>
  <c r="I101" i="6"/>
  <c r="J101" i="6" s="1"/>
  <c r="G30" i="6"/>
  <c r="I30" i="6" s="1"/>
  <c r="J30" i="6" s="1"/>
  <c r="G58" i="6"/>
  <c r="I58" i="6" s="1"/>
  <c r="J58" i="6" s="1"/>
  <c r="G44" i="6"/>
  <c r="I44" i="6" s="1"/>
  <c r="J44" i="6" s="1"/>
  <c r="G35" i="6"/>
  <c r="I35" i="6" s="1"/>
  <c r="J35" i="6" s="1"/>
  <c r="G67" i="6"/>
  <c r="I67" i="6" s="1"/>
  <c r="J67" i="6" s="1"/>
  <c r="G99" i="6"/>
  <c r="I99" i="6" s="1"/>
  <c r="J99" i="6" s="1"/>
  <c r="G56" i="6"/>
  <c r="I56" i="6" s="1"/>
  <c r="J56" i="6" s="1"/>
  <c r="G76" i="6"/>
  <c r="I76" i="6" s="1"/>
  <c r="J76" i="6" s="1"/>
  <c r="G40" i="6"/>
  <c r="I40" i="6" s="1"/>
  <c r="J40" i="6" s="1"/>
  <c r="G37" i="6"/>
  <c r="I37" i="6" s="1"/>
  <c r="J37" i="6" s="1"/>
  <c r="G69" i="6"/>
  <c r="I69" i="6" s="1"/>
  <c r="J69" i="6" s="1"/>
  <c r="I47" i="9"/>
  <c r="J47" i="9" s="1"/>
  <c r="I79" i="9"/>
  <c r="J79" i="9" s="1"/>
  <c r="G110" i="5"/>
  <c r="I110" i="5" s="1"/>
  <c r="J110" i="5" s="1"/>
  <c r="G53" i="5"/>
  <c r="I53" i="5" s="1"/>
  <c r="J53" i="5" s="1"/>
  <c r="G25" i="5"/>
  <c r="I25" i="5" s="1"/>
  <c r="J25" i="5" s="1"/>
  <c r="G78" i="5"/>
  <c r="I78" i="5" s="1"/>
  <c r="J78" i="5" s="1"/>
  <c r="G80" i="5"/>
  <c r="I80" i="5" s="1"/>
  <c r="J80" i="5" s="1"/>
  <c r="I90" i="5"/>
  <c r="J90" i="5" s="1"/>
  <c r="G85" i="5"/>
  <c r="I85" i="5" s="1"/>
  <c r="J85" i="5" s="1"/>
  <c r="G46" i="5"/>
  <c r="I46" i="5" s="1"/>
  <c r="J46" i="5" s="1"/>
  <c r="G22" i="5"/>
  <c r="I22" i="5" s="1"/>
  <c r="J22" i="5" s="1"/>
  <c r="G101" i="5"/>
  <c r="I101" i="5" s="1"/>
  <c r="J101" i="5" s="1"/>
  <c r="G42" i="5"/>
  <c r="I42" i="5" s="1"/>
  <c r="J42" i="5" s="1"/>
  <c r="G103" i="5"/>
  <c r="I103" i="5" s="1"/>
  <c r="J103" i="5" s="1"/>
  <c r="G64" i="5"/>
  <c r="I64" i="5" s="1"/>
  <c r="J64" i="5" s="1"/>
  <c r="G96" i="5"/>
  <c r="I96" i="5" s="1"/>
  <c r="J96" i="5" s="1"/>
  <c r="G23" i="5"/>
  <c r="I23" i="5" s="1"/>
  <c r="J23" i="5" s="1"/>
  <c r="G41" i="5"/>
  <c r="I41" i="5" s="1"/>
  <c r="J41" i="5" s="1"/>
  <c r="G73" i="5"/>
  <c r="I73" i="5" s="1"/>
  <c r="J73" i="5" s="1"/>
  <c r="G105" i="5"/>
  <c r="I105" i="5" s="1"/>
  <c r="J105" i="5" s="1"/>
  <c r="G66" i="5"/>
  <c r="I66" i="5" s="1"/>
  <c r="J66" i="5" s="1"/>
  <c r="G98" i="5"/>
  <c r="I98" i="5" s="1"/>
  <c r="J98" i="5" s="1"/>
  <c r="G35" i="5"/>
  <c r="I35" i="5" s="1"/>
  <c r="J35" i="5" s="1"/>
  <c r="G92" i="5"/>
  <c r="I92" i="5" s="1"/>
  <c r="J92" i="5" s="1"/>
  <c r="G37" i="5"/>
  <c r="I37" i="5" s="1"/>
  <c r="J37" i="5" s="1"/>
  <c r="G43" i="5"/>
  <c r="I43" i="5" s="1"/>
  <c r="J43" i="5" s="1"/>
  <c r="G75" i="5"/>
  <c r="I75" i="5" s="1"/>
  <c r="J75" i="5" s="1"/>
  <c r="G100" i="5"/>
  <c r="I100" i="5" s="1"/>
  <c r="J100" i="5" s="1"/>
  <c r="G99" i="5"/>
  <c r="I99" i="5" s="1"/>
  <c r="J99" i="5" s="1"/>
  <c r="G40" i="5"/>
  <c r="I40" i="5" s="1"/>
  <c r="J40" i="5" s="1"/>
  <c r="G62" i="5"/>
  <c r="I62" i="5" s="1"/>
  <c r="J62" i="5" s="1"/>
  <c r="G39" i="5"/>
  <c r="I39" i="5" s="1"/>
  <c r="J39" i="5" s="1"/>
  <c r="G107" i="5"/>
  <c r="I107" i="5" s="1"/>
  <c r="J107" i="5" s="1"/>
  <c r="G27" i="5"/>
  <c r="I27" i="5" s="1"/>
  <c r="J27" i="5" s="1"/>
  <c r="G45" i="5"/>
  <c r="I45" i="5" s="1"/>
  <c r="J45" i="5" s="1"/>
  <c r="G77" i="5"/>
  <c r="I77" i="5" s="1"/>
  <c r="J77" i="5" s="1"/>
  <c r="G109" i="5"/>
  <c r="I109" i="5" s="1"/>
  <c r="J109" i="5" s="1"/>
  <c r="G70" i="5"/>
  <c r="I70" i="5" s="1"/>
  <c r="J70" i="5" s="1"/>
  <c r="G102" i="5"/>
  <c r="I102" i="5" s="1"/>
  <c r="J102" i="5" s="1"/>
  <c r="G67" i="5"/>
  <c r="I67" i="5" s="1"/>
  <c r="J67" i="5" s="1"/>
  <c r="G69" i="5"/>
  <c r="I69" i="5" s="1"/>
  <c r="J69" i="5" s="1"/>
  <c r="G94" i="5"/>
  <c r="I94" i="5" s="1"/>
  <c r="J94" i="5" s="1"/>
  <c r="G71" i="5"/>
  <c r="I71" i="5" s="1"/>
  <c r="J71" i="5" s="1"/>
  <c r="G32" i="5"/>
  <c r="I32" i="5" s="1"/>
  <c r="J32" i="5" s="1"/>
  <c r="G68" i="5"/>
  <c r="I68" i="5" s="1"/>
  <c r="J68" i="5" s="1"/>
  <c r="G36" i="5"/>
  <c r="I36" i="5" s="1"/>
  <c r="J36" i="5" s="1"/>
  <c r="G47" i="5"/>
  <c r="I47" i="5" s="1"/>
  <c r="J47" i="5" s="1"/>
  <c r="G79" i="5"/>
  <c r="I79" i="5" s="1"/>
  <c r="J79" i="5" s="1"/>
  <c r="G111" i="5"/>
  <c r="I111" i="5" s="1"/>
  <c r="J111" i="5" s="1"/>
  <c r="G72" i="5"/>
  <c r="I72" i="5" s="1"/>
  <c r="J72" i="5" s="1"/>
  <c r="G104" i="5"/>
  <c r="I104" i="5" s="1"/>
  <c r="J104" i="5" s="1"/>
  <c r="G60" i="5"/>
  <c r="I60" i="5" s="1"/>
  <c r="J60" i="5" s="1"/>
  <c r="G44" i="5"/>
  <c r="I44" i="5" s="1"/>
  <c r="J44" i="5" s="1"/>
  <c r="G49" i="5"/>
  <c r="I49" i="5" s="1"/>
  <c r="J49" i="5" s="1"/>
  <c r="G81" i="5"/>
  <c r="I81" i="5" s="1"/>
  <c r="J81" i="5" s="1"/>
  <c r="G113" i="5"/>
  <c r="I113" i="5" s="1"/>
  <c r="J113" i="5" s="1"/>
  <c r="G74" i="5"/>
  <c r="I74" i="5" s="1"/>
  <c r="J74" i="5" s="1"/>
  <c r="G106" i="5"/>
  <c r="I106" i="5" s="1"/>
  <c r="J106" i="5" s="1"/>
  <c r="G30" i="5"/>
  <c r="I30" i="5" s="1"/>
  <c r="J30" i="5" s="1"/>
  <c r="G51" i="5"/>
  <c r="I51" i="5" s="1"/>
  <c r="J51" i="5" s="1"/>
  <c r="G83" i="5"/>
  <c r="I83" i="5" s="1"/>
  <c r="J83" i="5" s="1"/>
  <c r="G115" i="5"/>
  <c r="I115" i="5" s="1"/>
  <c r="J115" i="5" s="1"/>
  <c r="G76" i="5"/>
  <c r="I76" i="5" s="1"/>
  <c r="J76" i="5" s="1"/>
  <c r="G108" i="5"/>
  <c r="I108" i="5" s="1"/>
  <c r="J108" i="5" s="1"/>
  <c r="G55" i="5"/>
  <c r="I55" i="5" s="1"/>
  <c r="J55" i="5" s="1"/>
  <c r="G48" i="5"/>
  <c r="I48" i="5" s="1"/>
  <c r="J48" i="5" s="1"/>
  <c r="G57" i="5"/>
  <c r="I57" i="5" s="1"/>
  <c r="J57" i="5" s="1"/>
  <c r="G50" i="5"/>
  <c r="I50" i="5" s="1"/>
  <c r="J50" i="5" s="1"/>
  <c r="G114" i="5"/>
  <c r="I114" i="5" s="1"/>
  <c r="J114" i="5" s="1"/>
  <c r="G24" i="5"/>
  <c r="I24" i="5" s="1"/>
  <c r="J24" i="5" s="1"/>
  <c r="G91" i="5"/>
  <c r="I91" i="5" s="1"/>
  <c r="J91" i="5" s="1"/>
  <c r="G84" i="5"/>
  <c r="I84" i="5" s="1"/>
  <c r="J84" i="5" s="1"/>
  <c r="G61" i="5"/>
  <c r="I61" i="5" s="1"/>
  <c r="J61" i="5" s="1"/>
  <c r="G93" i="5"/>
  <c r="I93" i="5" s="1"/>
  <c r="J93" i="5" s="1"/>
  <c r="G54" i="5"/>
  <c r="I54" i="5" s="1"/>
  <c r="J54" i="5" s="1"/>
  <c r="G29" i="5"/>
  <c r="I29" i="5" s="1"/>
  <c r="J29" i="5" s="1"/>
  <c r="G28" i="5"/>
  <c r="I28" i="5" s="1"/>
  <c r="J28" i="5" s="1"/>
  <c r="G63" i="5"/>
  <c r="I63" i="5" s="1"/>
  <c r="J63" i="5" s="1"/>
  <c r="G95" i="5"/>
  <c r="I95" i="5" s="1"/>
  <c r="J95" i="5" s="1"/>
  <c r="G56" i="5"/>
  <c r="I56" i="5" s="1"/>
  <c r="J56" i="5" s="1"/>
  <c r="G88" i="5"/>
  <c r="I88" i="5" s="1"/>
  <c r="J88" i="5" s="1"/>
  <c r="G31" i="5"/>
  <c r="I31" i="5" s="1"/>
  <c r="J31" i="5" s="1"/>
  <c r="G34" i="5"/>
  <c r="I34" i="5" s="1"/>
  <c r="J34" i="5" s="1"/>
  <c r="G87" i="5"/>
  <c r="I87" i="5" s="1"/>
  <c r="J87" i="5" s="1"/>
  <c r="G112" i="5"/>
  <c r="I112" i="5" s="1"/>
  <c r="J112" i="5" s="1"/>
  <c r="G38" i="5"/>
  <c r="I38" i="5" s="1"/>
  <c r="J38" i="5" s="1"/>
  <c r="G89" i="5"/>
  <c r="I89" i="5" s="1"/>
  <c r="J89" i="5" s="1"/>
  <c r="G82" i="5"/>
  <c r="I82" i="5" s="1"/>
  <c r="J82" i="5" s="1"/>
  <c r="G59" i="5"/>
  <c r="I59" i="5" s="1"/>
  <c r="J59" i="5" s="1"/>
  <c r="G52" i="5"/>
  <c r="I52" i="5" s="1"/>
  <c r="J52" i="5" s="1"/>
  <c r="G116" i="5"/>
  <c r="I116" i="5" s="1"/>
  <c r="J116" i="5" s="1"/>
  <c r="G26" i="5"/>
  <c r="I26" i="5" s="1"/>
  <c r="J26" i="5" s="1"/>
  <c r="G86" i="5"/>
  <c r="I86" i="5" s="1"/>
  <c r="J86" i="5" s="1"/>
  <c r="G33" i="5"/>
  <c r="I33" i="5" s="1"/>
  <c r="J33" i="5" s="1"/>
  <c r="G65" i="5"/>
  <c r="I65" i="5" s="1"/>
  <c r="J65" i="5" s="1"/>
  <c r="G97" i="5"/>
  <c r="I97" i="5" s="1"/>
  <c r="J97" i="5" s="1"/>
  <c r="G58" i="5"/>
  <c r="I58" i="5" s="1"/>
  <c r="J58" i="5" s="1"/>
  <c r="G30" i="8"/>
  <c r="G114" i="8"/>
  <c r="G99" i="8"/>
  <c r="G82" i="8"/>
  <c r="G67" i="8"/>
  <c r="G50" i="8"/>
  <c r="G35" i="8"/>
  <c r="G47" i="8"/>
  <c r="G104" i="8"/>
  <c r="G89" i="8"/>
  <c r="I89" i="8" s="1"/>
  <c r="J89" i="8" s="1"/>
  <c r="G72" i="8"/>
  <c r="G57" i="8"/>
  <c r="G40" i="8"/>
  <c r="G111" i="8"/>
  <c r="G94" i="8"/>
  <c r="G79" i="8"/>
  <c r="G62" i="8"/>
  <c r="G116" i="8"/>
  <c r="G101" i="8"/>
  <c r="G84" i="8"/>
  <c r="G69" i="8"/>
  <c r="G52" i="8"/>
  <c r="G37" i="8"/>
  <c r="G106" i="8"/>
  <c r="G91" i="8"/>
  <c r="G74" i="8"/>
  <c r="G59" i="8"/>
  <c r="G42" i="8"/>
  <c r="G113" i="8"/>
  <c r="G96" i="8"/>
  <c r="G81" i="8"/>
  <c r="G64" i="8"/>
  <c r="G49" i="8"/>
  <c r="G32" i="8"/>
  <c r="G22" i="8"/>
  <c r="G80" i="8"/>
  <c r="G103" i="8"/>
  <c r="G86" i="8"/>
  <c r="G71" i="8"/>
  <c r="G54" i="8"/>
  <c r="G39" i="8"/>
  <c r="G24" i="8"/>
  <c r="G43" i="8"/>
  <c r="G33" i="8"/>
  <c r="G108" i="8"/>
  <c r="G93" i="8"/>
  <c r="G76" i="8"/>
  <c r="G61" i="8"/>
  <c r="G44" i="8"/>
  <c r="G26" i="8"/>
  <c r="G68" i="8"/>
  <c r="G53" i="8"/>
  <c r="G107" i="8"/>
  <c r="G90" i="8"/>
  <c r="G65" i="8"/>
  <c r="G115" i="8"/>
  <c r="G98" i="8"/>
  <c r="G83" i="8"/>
  <c r="I83" i="8" s="1"/>
  <c r="J83" i="8" s="1"/>
  <c r="G66" i="8"/>
  <c r="I66" i="8" s="1"/>
  <c r="J66" i="8" s="1"/>
  <c r="G51" i="8"/>
  <c r="G34" i="8"/>
  <c r="G28" i="8"/>
  <c r="G100" i="8"/>
  <c r="G75" i="8"/>
  <c r="G58" i="8"/>
  <c r="G112" i="8"/>
  <c r="G105" i="8"/>
  <c r="G88" i="8"/>
  <c r="G73" i="8"/>
  <c r="G56" i="8"/>
  <c r="G41" i="8"/>
  <c r="G29" i="8"/>
  <c r="G23" i="8"/>
  <c r="G110" i="8"/>
  <c r="I110" i="8" s="1"/>
  <c r="J110" i="8" s="1"/>
  <c r="G95" i="8"/>
  <c r="I95" i="8" s="1"/>
  <c r="J95" i="8" s="1"/>
  <c r="G78" i="8"/>
  <c r="I78" i="8" s="1"/>
  <c r="J78" i="8" s="1"/>
  <c r="G63" i="8"/>
  <c r="G46" i="8"/>
  <c r="G85" i="8"/>
  <c r="G36" i="8"/>
  <c r="G48" i="8"/>
  <c r="G102" i="8"/>
  <c r="G97" i="8"/>
  <c r="G60" i="8"/>
  <c r="G55" i="8"/>
  <c r="G87" i="8"/>
  <c r="G92" i="8"/>
  <c r="G45" i="8"/>
  <c r="G27" i="8"/>
  <c r="G31" i="8"/>
  <c r="G38" i="8"/>
  <c r="I38" i="8" s="1"/>
  <c r="J38" i="8" s="1"/>
  <c r="G70" i="8"/>
  <c r="G77" i="8"/>
  <c r="G25" i="8"/>
  <c r="G109" i="8"/>
  <c r="H27" i="8"/>
  <c r="H25" i="8"/>
  <c r="H23" i="8"/>
  <c r="H104" i="8"/>
  <c r="H89" i="8"/>
  <c r="H72" i="8"/>
  <c r="H57" i="8"/>
  <c r="H40" i="8"/>
  <c r="H111" i="8"/>
  <c r="H94" i="8"/>
  <c r="H79" i="8"/>
  <c r="H62" i="8"/>
  <c r="H47" i="8"/>
  <c r="H52" i="8"/>
  <c r="H116" i="8"/>
  <c r="H101" i="8"/>
  <c r="H84" i="8"/>
  <c r="H69" i="8"/>
  <c r="H37" i="8"/>
  <c r="H106" i="8"/>
  <c r="H91" i="8"/>
  <c r="H74" i="8"/>
  <c r="H59" i="8"/>
  <c r="H42" i="8"/>
  <c r="H113" i="8"/>
  <c r="H96" i="8"/>
  <c r="H81" i="8"/>
  <c r="H64" i="8"/>
  <c r="H49" i="8"/>
  <c r="H32" i="8"/>
  <c r="H103" i="8"/>
  <c r="H86" i="8"/>
  <c r="H71" i="8"/>
  <c r="H54" i="8"/>
  <c r="H39" i="8"/>
  <c r="H24" i="8"/>
  <c r="H75" i="8"/>
  <c r="H29" i="8"/>
  <c r="H108" i="8"/>
  <c r="H93" i="8"/>
  <c r="H76" i="8"/>
  <c r="H61" i="8"/>
  <c r="H44" i="8"/>
  <c r="H30" i="8"/>
  <c r="H26" i="8"/>
  <c r="H43" i="8"/>
  <c r="H97" i="8"/>
  <c r="H102" i="8"/>
  <c r="H115" i="8"/>
  <c r="H98" i="8"/>
  <c r="H83" i="8"/>
  <c r="H66" i="8"/>
  <c r="H51" i="8"/>
  <c r="H34" i="8"/>
  <c r="H28" i="8"/>
  <c r="H107" i="8"/>
  <c r="H105" i="8"/>
  <c r="I105" i="8" s="1"/>
  <c r="J105" i="8" s="1"/>
  <c r="H88" i="8"/>
  <c r="H73" i="8"/>
  <c r="H56" i="8"/>
  <c r="H41" i="8"/>
  <c r="H80" i="8"/>
  <c r="H65" i="8"/>
  <c r="H48" i="8"/>
  <c r="H33" i="8"/>
  <c r="H70" i="8"/>
  <c r="H38" i="8"/>
  <c r="H110" i="8"/>
  <c r="H95" i="8"/>
  <c r="H78" i="8"/>
  <c r="H63" i="8"/>
  <c r="H46" i="8"/>
  <c r="O31" i="8"/>
  <c r="H58" i="8"/>
  <c r="H112" i="8"/>
  <c r="H87" i="8"/>
  <c r="H55" i="8"/>
  <c r="H100" i="8"/>
  <c r="I100" i="8" s="1"/>
  <c r="J100" i="8" s="1"/>
  <c r="H85" i="8"/>
  <c r="H68" i="8"/>
  <c r="H53" i="8"/>
  <c r="H36" i="8"/>
  <c r="H22" i="8"/>
  <c r="H90" i="8"/>
  <c r="H60" i="8"/>
  <c r="H92" i="8"/>
  <c r="H50" i="8"/>
  <c r="H45" i="8"/>
  <c r="H31" i="8"/>
  <c r="H82" i="8"/>
  <c r="H77" i="8"/>
  <c r="H114" i="8"/>
  <c r="H109" i="8"/>
  <c r="H35" i="8"/>
  <c r="H67" i="8"/>
  <c r="H99" i="8"/>
  <c r="H116" i="7"/>
  <c r="H113" i="7"/>
  <c r="H98" i="7"/>
  <c r="H81" i="7"/>
  <c r="H66" i="7"/>
  <c r="H49" i="7"/>
  <c r="H85" i="7"/>
  <c r="H70" i="7"/>
  <c r="H115" i="7"/>
  <c r="H100" i="7"/>
  <c r="H83" i="7"/>
  <c r="H68" i="7"/>
  <c r="H51" i="7"/>
  <c r="H31" i="7"/>
  <c r="H29" i="7"/>
  <c r="H102" i="7"/>
  <c r="H53" i="7"/>
  <c r="H104" i="7"/>
  <c r="H87" i="7"/>
  <c r="H72" i="7"/>
  <c r="H55" i="7"/>
  <c r="H57" i="7"/>
  <c r="H106" i="7"/>
  <c r="I106" i="7" s="1"/>
  <c r="J106" i="7" s="1"/>
  <c r="H89" i="7"/>
  <c r="H74" i="7"/>
  <c r="H42" i="7"/>
  <c r="H40" i="7"/>
  <c r="H38" i="7"/>
  <c r="H36" i="7"/>
  <c r="H34" i="7"/>
  <c r="H32" i="7"/>
  <c r="H108" i="7"/>
  <c r="H91" i="7"/>
  <c r="H76" i="7"/>
  <c r="H59" i="7"/>
  <c r="H44" i="7"/>
  <c r="H41" i="7"/>
  <c r="H60" i="7"/>
  <c r="H110" i="7"/>
  <c r="H93" i="7"/>
  <c r="H78" i="7"/>
  <c r="H61" i="7"/>
  <c r="H46" i="7"/>
  <c r="H27" i="7"/>
  <c r="H25" i="7"/>
  <c r="H23" i="7"/>
  <c r="O31" i="7"/>
  <c r="H112" i="7"/>
  <c r="H95" i="7"/>
  <c r="H80" i="7"/>
  <c r="H63" i="7"/>
  <c r="H48" i="7"/>
  <c r="H105" i="7"/>
  <c r="H58" i="7"/>
  <c r="H39" i="7"/>
  <c r="H37" i="7"/>
  <c r="H35" i="7"/>
  <c r="H92" i="7"/>
  <c r="H114" i="7"/>
  <c r="H97" i="7"/>
  <c r="H82" i="7"/>
  <c r="H65" i="7"/>
  <c r="H50" i="7"/>
  <c r="H22" i="7"/>
  <c r="H73" i="7"/>
  <c r="H33" i="7"/>
  <c r="H107" i="7"/>
  <c r="H99" i="7"/>
  <c r="H84" i="7"/>
  <c r="H67" i="7"/>
  <c r="H52" i="7"/>
  <c r="H30" i="7"/>
  <c r="H103" i="7"/>
  <c r="H88" i="7"/>
  <c r="H71" i="7"/>
  <c r="H56" i="7"/>
  <c r="H90" i="7"/>
  <c r="H101" i="7"/>
  <c r="H86" i="7"/>
  <c r="H69" i="7"/>
  <c r="H54" i="7"/>
  <c r="H75" i="7"/>
  <c r="H62" i="7"/>
  <c r="H45" i="7"/>
  <c r="H26" i="7"/>
  <c r="H111" i="7"/>
  <c r="H79" i="7"/>
  <c r="H64" i="7"/>
  <c r="H96" i="7"/>
  <c r="H28" i="7"/>
  <c r="H77" i="7"/>
  <c r="H47" i="7"/>
  <c r="H43" i="7"/>
  <c r="H24" i="7"/>
  <c r="H94" i="7"/>
  <c r="H109" i="7"/>
  <c r="I85" i="8"/>
  <c r="J85" i="8" s="1"/>
  <c r="G111" i="7"/>
  <c r="G96" i="7"/>
  <c r="G79" i="7"/>
  <c r="G64" i="7"/>
  <c r="G47" i="7"/>
  <c r="G29" i="7"/>
  <c r="G113" i="7"/>
  <c r="G98" i="7"/>
  <c r="G81" i="7"/>
  <c r="G66" i="7"/>
  <c r="G49" i="7"/>
  <c r="G68" i="7"/>
  <c r="G51" i="7"/>
  <c r="G115" i="7"/>
  <c r="G100" i="7"/>
  <c r="G83" i="7"/>
  <c r="G31" i="7"/>
  <c r="G88" i="7"/>
  <c r="G102" i="7"/>
  <c r="G85" i="7"/>
  <c r="G70" i="7"/>
  <c r="G53" i="7"/>
  <c r="G103" i="7"/>
  <c r="G104" i="7"/>
  <c r="G87" i="7"/>
  <c r="G72" i="7"/>
  <c r="G55" i="7"/>
  <c r="G106" i="7"/>
  <c r="G89" i="7"/>
  <c r="G74" i="7"/>
  <c r="G57" i="7"/>
  <c r="G42" i="7"/>
  <c r="G40" i="7"/>
  <c r="G38" i="7"/>
  <c r="G36" i="7"/>
  <c r="G34" i="7"/>
  <c r="G32" i="7"/>
  <c r="G56" i="7"/>
  <c r="G105" i="7"/>
  <c r="G108" i="7"/>
  <c r="G91" i="7"/>
  <c r="G76" i="7"/>
  <c r="G59" i="7"/>
  <c r="G44" i="7"/>
  <c r="G86" i="7"/>
  <c r="G54" i="7"/>
  <c r="G110" i="7"/>
  <c r="G93" i="7"/>
  <c r="G78" i="7"/>
  <c r="G61" i="7"/>
  <c r="G46" i="7"/>
  <c r="G27" i="7"/>
  <c r="G25" i="7"/>
  <c r="G23" i="7"/>
  <c r="G69" i="7"/>
  <c r="G112" i="7"/>
  <c r="G95" i="7"/>
  <c r="G80" i="7"/>
  <c r="G63" i="7"/>
  <c r="G48" i="7"/>
  <c r="G90" i="7"/>
  <c r="G58" i="7"/>
  <c r="G114" i="7"/>
  <c r="G97" i="7"/>
  <c r="G82" i="7"/>
  <c r="G65" i="7"/>
  <c r="G50" i="7"/>
  <c r="G22" i="7"/>
  <c r="G101" i="7"/>
  <c r="G73" i="7"/>
  <c r="G116" i="7"/>
  <c r="G99" i="7"/>
  <c r="G84" i="7"/>
  <c r="G67" i="7"/>
  <c r="G52" i="7"/>
  <c r="G30" i="7"/>
  <c r="G71" i="7"/>
  <c r="G107" i="7"/>
  <c r="G62" i="7"/>
  <c r="G45" i="7"/>
  <c r="G41" i="7"/>
  <c r="G37" i="7"/>
  <c r="G33" i="7"/>
  <c r="G26" i="7"/>
  <c r="G75" i="7"/>
  <c r="G92" i="7"/>
  <c r="G24" i="7"/>
  <c r="G94" i="7"/>
  <c r="G109" i="7"/>
  <c r="G77" i="7"/>
  <c r="G60" i="7"/>
  <c r="G28" i="7"/>
  <c r="G43" i="7"/>
  <c r="G39" i="7"/>
  <c r="G35" i="7"/>
  <c r="I96" i="4"/>
  <c r="J96" i="4" s="1"/>
  <c r="I64" i="4"/>
  <c r="J64" i="4" s="1"/>
  <c r="I61" i="4"/>
  <c r="J61" i="4" s="1"/>
  <c r="I91" i="4"/>
  <c r="J91" i="4" s="1"/>
  <c r="I59" i="4"/>
  <c r="J59" i="4" s="1"/>
  <c r="I28" i="4"/>
  <c r="J28" i="4" s="1"/>
  <c r="I26" i="4"/>
  <c r="J26" i="4" s="1"/>
  <c r="I75" i="4"/>
  <c r="J75" i="4" s="1"/>
  <c r="I32" i="4"/>
  <c r="J32" i="4" s="1"/>
  <c r="I34" i="4"/>
  <c r="J34" i="4" s="1"/>
  <c r="I48" i="4"/>
  <c r="J48" i="4" s="1"/>
  <c r="I80" i="4"/>
  <c r="J80" i="4" s="1"/>
  <c r="I112" i="4"/>
  <c r="J112" i="4" s="1"/>
  <c r="I93" i="4"/>
  <c r="J93" i="4" s="1"/>
  <c r="I52" i="4"/>
  <c r="J52" i="4" s="1"/>
  <c r="I84" i="4"/>
  <c r="J84" i="4" s="1"/>
  <c r="I116" i="4"/>
  <c r="J116" i="4" s="1"/>
  <c r="I39" i="4"/>
  <c r="J39" i="4" s="1"/>
  <c r="I43" i="4"/>
  <c r="J43" i="4" s="1"/>
  <c r="I46" i="4"/>
  <c r="J46" i="4" s="1"/>
  <c r="I40" i="4"/>
  <c r="J40" i="4" s="1"/>
  <c r="I55" i="4"/>
  <c r="J55" i="4" s="1"/>
  <c r="I87" i="4"/>
  <c r="J87" i="4" s="1"/>
  <c r="I22" i="4"/>
  <c r="J22" i="4" s="1"/>
  <c r="I66" i="4"/>
  <c r="J66" i="4" s="1"/>
  <c r="I29" i="4"/>
  <c r="J29" i="4" s="1"/>
  <c r="I58" i="4"/>
  <c r="J58" i="4" s="1"/>
  <c r="I90" i="4"/>
  <c r="J90" i="4" s="1"/>
  <c r="I103" i="4"/>
  <c r="J103" i="4" s="1"/>
  <c r="I41" i="4"/>
  <c r="J41" i="4" s="1"/>
  <c r="I70" i="4"/>
  <c r="J70" i="4" s="1"/>
  <c r="I62" i="4"/>
  <c r="J62" i="4" s="1"/>
  <c r="I94" i="4"/>
  <c r="J94" i="4" s="1"/>
  <c r="I72" i="4"/>
  <c r="J72" i="4" s="1"/>
  <c r="I104" i="4"/>
  <c r="J104" i="4" s="1"/>
  <c r="I24" i="4"/>
  <c r="J24" i="4" s="1"/>
  <c r="I37" i="4"/>
  <c r="J37" i="4" s="1"/>
  <c r="I69" i="4"/>
  <c r="J69" i="4" s="1"/>
  <c r="I101" i="4"/>
  <c r="J101" i="4" s="1"/>
  <c r="I71" i="4"/>
  <c r="J71" i="4" s="1"/>
  <c r="I105" i="4"/>
  <c r="J105" i="4" s="1"/>
  <c r="I107" i="4"/>
  <c r="J107" i="4" s="1"/>
  <c r="I73" i="4"/>
  <c r="J73" i="4" s="1"/>
  <c r="I54" i="4"/>
  <c r="J54" i="4" s="1"/>
  <c r="I86" i="4"/>
  <c r="J86" i="4" s="1"/>
  <c r="I27" i="4"/>
  <c r="J27" i="4" s="1"/>
  <c r="I31" i="4"/>
  <c r="J31" i="4" s="1"/>
  <c r="I114" i="4"/>
  <c r="J114" i="4" s="1"/>
  <c r="I77" i="4"/>
  <c r="J77" i="4" s="1"/>
  <c r="I50" i="4"/>
  <c r="J50" i="4" s="1"/>
  <c r="I47" i="4"/>
  <c r="J47" i="4" s="1"/>
  <c r="I79" i="4"/>
  <c r="J79" i="4" s="1"/>
  <c r="I111" i="4"/>
  <c r="J111" i="4" s="1"/>
  <c r="I42" i="4"/>
  <c r="J42" i="4" s="1"/>
  <c r="I45" i="4"/>
  <c r="J45" i="4" s="1"/>
  <c r="I85" i="4"/>
  <c r="J85" i="4" s="1"/>
  <c r="I49" i="4"/>
  <c r="J49" i="4" s="1"/>
  <c r="I81" i="4"/>
  <c r="J81" i="4" s="1"/>
  <c r="I60" i="4"/>
  <c r="J60" i="4" s="1"/>
  <c r="I92" i="4"/>
  <c r="J92" i="4" s="1"/>
  <c r="I23" i="4"/>
  <c r="J23" i="4" s="1"/>
  <c r="I82" i="4"/>
  <c r="J82" i="4" s="1"/>
  <c r="I109" i="4"/>
  <c r="J109" i="4" s="1"/>
  <c r="I53" i="4"/>
  <c r="J53" i="4" s="1"/>
  <c r="I30" i="4"/>
  <c r="J30" i="4" s="1"/>
  <c r="I113" i="4"/>
  <c r="J113" i="4" s="1"/>
  <c r="I56" i="4"/>
  <c r="J56" i="4" s="1"/>
  <c r="I88" i="4"/>
  <c r="J88" i="4" s="1"/>
  <c r="I51" i="4"/>
  <c r="J51" i="4" s="1"/>
  <c r="I83" i="4"/>
  <c r="J83" i="4" s="1"/>
  <c r="I115" i="4"/>
  <c r="J115" i="4" s="1"/>
  <c r="I57" i="4"/>
  <c r="J57" i="4" s="1"/>
  <c r="I89" i="4"/>
  <c r="J89" i="4" s="1"/>
  <c r="I25" i="4"/>
  <c r="J25" i="4" s="1"/>
  <c r="I98" i="4"/>
  <c r="J98" i="4" s="1"/>
  <c r="I68" i="4"/>
  <c r="J68" i="4" s="1"/>
  <c r="I100" i="4"/>
  <c r="J100" i="4" s="1"/>
  <c r="I63" i="4"/>
  <c r="J63" i="4" s="1"/>
  <c r="I95" i="4"/>
  <c r="J95" i="4" s="1"/>
  <c r="I36" i="4"/>
  <c r="J36" i="4" s="1"/>
  <c r="I74" i="4"/>
  <c r="J74" i="4" s="1"/>
  <c r="I106" i="4"/>
  <c r="J106" i="4" s="1"/>
  <c r="I102" i="4"/>
  <c r="J102" i="4" s="1"/>
  <c r="I33" i="4"/>
  <c r="J33" i="4" s="1"/>
  <c r="I65" i="4"/>
  <c r="J65" i="4" s="1"/>
  <c r="I97" i="4"/>
  <c r="J97" i="4" s="1"/>
  <c r="I38" i="4"/>
  <c r="J38" i="4" s="1"/>
  <c r="I76" i="4"/>
  <c r="J76" i="4" s="1"/>
  <c r="I108" i="4"/>
  <c r="J108" i="4" s="1"/>
  <c r="I35" i="4"/>
  <c r="J35" i="4" s="1"/>
  <c r="I67" i="4"/>
  <c r="J67" i="4" s="1"/>
  <c r="I99" i="4"/>
  <c r="J99" i="4" s="1"/>
  <c r="I44" i="4"/>
  <c r="J44" i="4" s="1"/>
  <c r="I78" i="4"/>
  <c r="J78" i="4" s="1"/>
  <c r="I110" i="4"/>
  <c r="J110" i="4" s="1"/>
  <c r="G37" i="2"/>
  <c r="G29" i="2"/>
  <c r="G109" i="2"/>
  <c r="G56" i="2"/>
  <c r="G51" i="2"/>
  <c r="G105" i="2"/>
  <c r="H28" i="2"/>
  <c r="H40" i="2"/>
  <c r="G71" i="2"/>
  <c r="G88" i="2"/>
  <c r="G45" i="2"/>
  <c r="G90" i="2"/>
  <c r="H58" i="2"/>
  <c r="G52" i="2"/>
  <c r="G113" i="2"/>
  <c r="G47" i="2"/>
  <c r="H93" i="2"/>
  <c r="G23" i="2"/>
  <c r="G94" i="2"/>
  <c r="G25" i="2"/>
  <c r="G27" i="2"/>
  <c r="G86" i="2"/>
  <c r="G54" i="2"/>
  <c r="H59" i="2"/>
  <c r="G115" i="2"/>
  <c r="G83" i="2"/>
  <c r="G85" i="2"/>
  <c r="G55" i="2"/>
  <c r="G91" i="2"/>
  <c r="G50" i="2"/>
  <c r="G73" i="2"/>
  <c r="G77" i="2"/>
  <c r="G58" i="2"/>
  <c r="G49" i="2"/>
  <c r="G62" i="2"/>
  <c r="G53" i="2"/>
  <c r="G64" i="2"/>
  <c r="G32" i="2"/>
  <c r="G100" i="2"/>
  <c r="G57" i="2"/>
  <c r="G68" i="2"/>
  <c r="I68" i="2" s="1"/>
  <c r="J68" i="2" s="1"/>
  <c r="G93" i="2"/>
  <c r="G104" i="2"/>
  <c r="I104" i="2" s="1"/>
  <c r="J104" i="2" s="1"/>
  <c r="G26" i="2"/>
  <c r="G38" i="2"/>
  <c r="G106" i="2"/>
  <c r="G63" i="2"/>
  <c r="G74" i="2"/>
  <c r="G99" i="2"/>
  <c r="G44" i="2"/>
  <c r="G114" i="2"/>
  <c r="G84" i="2"/>
  <c r="G39" i="2"/>
  <c r="G31" i="2"/>
  <c r="G41" i="2"/>
  <c r="G111" i="2"/>
  <c r="G79" i="2"/>
  <c r="G81" i="2"/>
  <c r="G92" i="2"/>
  <c r="G60" i="2"/>
  <c r="G96" i="2"/>
  <c r="G87" i="2"/>
  <c r="G98" i="2"/>
  <c r="H100" i="2"/>
  <c r="G89" i="2"/>
  <c r="G66" i="2"/>
  <c r="G22" i="2"/>
  <c r="G34" i="2"/>
  <c r="G102" i="2"/>
  <c r="G30" i="2"/>
  <c r="G59" i="2"/>
  <c r="G36" i="2"/>
  <c r="G70" i="2"/>
  <c r="G61" i="2"/>
  <c r="G95" i="2"/>
  <c r="G72" i="2"/>
  <c r="G28" i="2"/>
  <c r="G97" i="2"/>
  <c r="G40" i="2"/>
  <c r="G108" i="2"/>
  <c r="G24" i="2"/>
  <c r="G65" i="2"/>
  <c r="G42" i="2"/>
  <c r="G76" i="2"/>
  <c r="G110" i="2"/>
  <c r="G33" i="2"/>
  <c r="G67" i="2"/>
  <c r="G101" i="2"/>
  <c r="G78" i="2"/>
  <c r="G35" i="2"/>
  <c r="G69" i="2"/>
  <c r="G103" i="2"/>
  <c r="G46" i="2"/>
  <c r="G82" i="2"/>
  <c r="G116" i="2"/>
  <c r="H64" i="2"/>
  <c r="H66" i="2"/>
  <c r="H102" i="2"/>
  <c r="H99" i="2"/>
  <c r="H101" i="2"/>
  <c r="H63" i="2"/>
  <c r="O31" i="2"/>
  <c r="H35" i="2"/>
  <c r="H80" i="2"/>
  <c r="H43" i="2"/>
  <c r="H77" i="2"/>
  <c r="H111" i="2"/>
  <c r="I111" i="2" s="1"/>
  <c r="J111" i="2" s="1"/>
  <c r="H32" i="2"/>
  <c r="I32" i="2" s="1"/>
  <c r="J32" i="2" s="1"/>
  <c r="H84" i="2"/>
  <c r="H106" i="2"/>
  <c r="H105" i="2"/>
  <c r="H24" i="2"/>
  <c r="H26" i="2"/>
  <c r="H62" i="2"/>
  <c r="H73" i="2"/>
  <c r="H88" i="2"/>
  <c r="H56" i="2"/>
  <c r="H69" i="2"/>
  <c r="H107" i="2"/>
  <c r="H82" i="2"/>
  <c r="H30" i="2"/>
  <c r="I30" i="2" s="1"/>
  <c r="J30" i="2" s="1"/>
  <c r="H44" i="2"/>
  <c r="H97" i="2"/>
  <c r="I59" i="2"/>
  <c r="J59" i="2" s="1"/>
  <c r="H74" i="2"/>
  <c r="H109" i="2"/>
  <c r="H86" i="2"/>
  <c r="H92" i="2"/>
  <c r="H61" i="2"/>
  <c r="H65" i="2"/>
  <c r="H110" i="2"/>
  <c r="H76" i="2"/>
  <c r="I76" i="2" s="1"/>
  <c r="J76" i="2" s="1"/>
  <c r="H116" i="2"/>
  <c r="H41" i="2"/>
  <c r="H45" i="2"/>
  <c r="H34" i="2"/>
  <c r="H115" i="2"/>
  <c r="H83" i="2"/>
  <c r="H51" i="2"/>
  <c r="I51" i="2" s="1"/>
  <c r="J51" i="2" s="1"/>
  <c r="H46" i="2"/>
  <c r="H31" i="2"/>
  <c r="H53" i="2"/>
  <c r="H87" i="2"/>
  <c r="H25" i="2"/>
  <c r="H50" i="2"/>
  <c r="H94" i="2"/>
  <c r="H48" i="2"/>
  <c r="H108" i="2"/>
  <c r="H67" i="2"/>
  <c r="H68" i="2"/>
  <c r="H78" i="2"/>
  <c r="H79" i="2"/>
  <c r="H47" i="2"/>
  <c r="H42" i="2"/>
  <c r="H23" i="2"/>
  <c r="H29" i="2"/>
  <c r="H55" i="2"/>
  <c r="H89" i="2"/>
  <c r="H27" i="2"/>
  <c r="H52" i="2"/>
  <c r="H96" i="2"/>
  <c r="H95" i="2"/>
  <c r="H72" i="2"/>
  <c r="H33" i="2"/>
  <c r="H112" i="2"/>
  <c r="I112" i="2" s="1"/>
  <c r="J112" i="2" s="1"/>
  <c r="H37" i="2"/>
  <c r="H75" i="2"/>
  <c r="H114" i="2"/>
  <c r="H113" i="2"/>
  <c r="H81" i="2"/>
  <c r="H38" i="2"/>
  <c r="H49" i="2"/>
  <c r="H90" i="2"/>
  <c r="H85" i="2"/>
  <c r="H22" i="2"/>
  <c r="H57" i="2"/>
  <c r="H91" i="2"/>
  <c r="H36" i="2"/>
  <c r="H54" i="2"/>
  <c r="H98" i="2"/>
  <c r="G43" i="2"/>
  <c r="G75" i="2"/>
  <c r="G107" i="2"/>
  <c r="G48" i="2"/>
  <c r="G80" i="2"/>
  <c r="H39" i="2"/>
  <c r="I39" i="2" s="1"/>
  <c r="J39" i="2" s="1"/>
  <c r="H71" i="2"/>
  <c r="H103" i="2"/>
  <c r="H60" i="2"/>
  <c r="H70" i="2"/>
  <c r="I98" i="40" l="1"/>
  <c r="J98" i="40" s="1"/>
  <c r="I66" i="40"/>
  <c r="J66" i="40" s="1"/>
  <c r="I77" i="40"/>
  <c r="J77" i="40" s="1"/>
  <c r="I88" i="40"/>
  <c r="J88" i="40" s="1"/>
  <c r="I81" i="40"/>
  <c r="J81" i="40" s="1"/>
  <c r="I53" i="40"/>
  <c r="J53" i="40" s="1"/>
  <c r="I63" i="40"/>
  <c r="J63" i="40" s="1"/>
  <c r="I112" i="40"/>
  <c r="J112" i="40" s="1"/>
  <c r="I100" i="40"/>
  <c r="J100" i="40" s="1"/>
  <c r="I70" i="40"/>
  <c r="J70" i="40" s="1"/>
  <c r="I76" i="40"/>
  <c r="J76" i="40" s="1"/>
  <c r="I23" i="40"/>
  <c r="J23" i="40" s="1"/>
  <c r="I82" i="40"/>
  <c r="J82" i="40" s="1"/>
  <c r="I92" i="40"/>
  <c r="J92" i="40" s="1"/>
  <c r="I35" i="40"/>
  <c r="J35" i="40" s="1"/>
  <c r="I97" i="40"/>
  <c r="J97" i="40" s="1"/>
  <c r="I64" i="40"/>
  <c r="J64" i="40" s="1"/>
  <c r="I38" i="40"/>
  <c r="J38" i="40" s="1"/>
  <c r="I69" i="40"/>
  <c r="J69" i="40" s="1"/>
  <c r="I87" i="40"/>
  <c r="J87" i="40" s="1"/>
  <c r="I83" i="40"/>
  <c r="J83" i="40" s="1"/>
  <c r="I56" i="40"/>
  <c r="J56" i="40" s="1"/>
  <c r="I90" i="40"/>
  <c r="J90" i="40" s="1"/>
  <c r="I41" i="40"/>
  <c r="J41" i="40" s="1"/>
  <c r="I106" i="40"/>
  <c r="J106" i="40" s="1"/>
  <c r="I109" i="40"/>
  <c r="J109" i="40" s="1"/>
  <c r="I101" i="40"/>
  <c r="J101" i="40" s="1"/>
  <c r="I28" i="40"/>
  <c r="J28" i="40" s="1"/>
  <c r="I46" i="40"/>
  <c r="J46" i="40" s="1"/>
  <c r="I111" i="40"/>
  <c r="J111" i="40" s="1"/>
  <c r="I110" i="40"/>
  <c r="J110" i="40" s="1"/>
  <c r="I94" i="39"/>
  <c r="J94" i="39" s="1"/>
  <c r="I88" i="39"/>
  <c r="J88" i="39" s="1"/>
  <c r="I53" i="39"/>
  <c r="J53" i="39" s="1"/>
  <c r="I80" i="39"/>
  <c r="J80" i="39" s="1"/>
  <c r="I27" i="39"/>
  <c r="J27" i="39" s="1"/>
  <c r="I87" i="39"/>
  <c r="J87" i="39" s="1"/>
  <c r="I29" i="39"/>
  <c r="J29" i="39" s="1"/>
  <c r="I66" i="39"/>
  <c r="J66" i="39" s="1"/>
  <c r="I31" i="39"/>
  <c r="J31" i="39" s="1"/>
  <c r="I36" i="39"/>
  <c r="J36" i="39" s="1"/>
  <c r="I85" i="39"/>
  <c r="J85" i="39" s="1"/>
  <c r="I73" i="39"/>
  <c r="J73" i="39" s="1"/>
  <c r="I43" i="39"/>
  <c r="J43" i="39" s="1"/>
  <c r="I78" i="39"/>
  <c r="J78" i="39" s="1"/>
  <c r="I75" i="39"/>
  <c r="J75" i="39" s="1"/>
  <c r="I64" i="39"/>
  <c r="J64" i="39" s="1"/>
  <c r="I46" i="39"/>
  <c r="J46" i="39" s="1"/>
  <c r="I115" i="39"/>
  <c r="J115" i="39" s="1"/>
  <c r="I96" i="39"/>
  <c r="J96" i="39" s="1"/>
  <c r="I72" i="39"/>
  <c r="J72" i="39" s="1"/>
  <c r="I113" i="39"/>
  <c r="J113" i="39" s="1"/>
  <c r="I90" i="39"/>
  <c r="J90" i="39" s="1"/>
  <c r="I30" i="39"/>
  <c r="J30" i="39" s="1"/>
  <c r="I34" i="39"/>
  <c r="J34" i="39" s="1"/>
  <c r="I26" i="39"/>
  <c r="J26" i="39" s="1"/>
  <c r="I84" i="39"/>
  <c r="J84" i="39" s="1"/>
  <c r="I89" i="39"/>
  <c r="J89" i="39" s="1"/>
  <c r="I32" i="39"/>
  <c r="J32" i="39" s="1"/>
  <c r="I23" i="39"/>
  <c r="J23" i="39" s="1"/>
  <c r="I28" i="39"/>
  <c r="J28" i="39" s="1"/>
  <c r="I55" i="39"/>
  <c r="J55" i="39" s="1"/>
  <c r="I95" i="39"/>
  <c r="J95" i="39" s="1"/>
  <c r="I33" i="39"/>
  <c r="J33" i="39" s="1"/>
  <c r="I49" i="39"/>
  <c r="J49" i="39" s="1"/>
  <c r="I110" i="39"/>
  <c r="J110" i="39" s="1"/>
  <c r="I47" i="39"/>
  <c r="J47" i="39" s="1"/>
  <c r="I103" i="39"/>
  <c r="J103" i="39" s="1"/>
  <c r="I50" i="39"/>
  <c r="J50" i="39" s="1"/>
  <c r="I77" i="39"/>
  <c r="J77" i="39" s="1"/>
  <c r="I86" i="39"/>
  <c r="J86" i="39" s="1"/>
  <c r="I112" i="39"/>
  <c r="J112" i="39" s="1"/>
  <c r="I63" i="39"/>
  <c r="J63" i="39" s="1"/>
  <c r="I68" i="39"/>
  <c r="J68" i="39" s="1"/>
  <c r="I81" i="39"/>
  <c r="J81" i="39" s="1"/>
  <c r="I116" i="39"/>
  <c r="J116" i="39" s="1"/>
  <c r="I99" i="39"/>
  <c r="J99" i="39" s="1"/>
  <c r="I83" i="39"/>
  <c r="J83" i="39" s="1"/>
  <c r="I100" i="39"/>
  <c r="J100" i="39" s="1"/>
  <c r="I98" i="39"/>
  <c r="J98" i="39" s="1"/>
  <c r="I92" i="39"/>
  <c r="J92" i="39" s="1"/>
  <c r="I93" i="39"/>
  <c r="J93" i="39" s="1"/>
  <c r="I45" i="39"/>
  <c r="J45" i="39" s="1"/>
  <c r="I109" i="39"/>
  <c r="J109" i="39" s="1"/>
  <c r="I54" i="39"/>
  <c r="J54" i="39" s="1"/>
  <c r="I41" i="39"/>
  <c r="J41" i="39" s="1"/>
  <c r="I56" i="39"/>
  <c r="J56" i="39" s="1"/>
  <c r="I58" i="39"/>
  <c r="J58" i="39" s="1"/>
  <c r="I35" i="39"/>
  <c r="J35" i="39" s="1"/>
  <c r="I108" i="39"/>
  <c r="J108" i="39" s="1"/>
  <c r="I25" i="39"/>
  <c r="J25" i="39" s="1"/>
  <c r="I24" i="39"/>
  <c r="J24" i="39" s="1"/>
  <c r="I97" i="39"/>
  <c r="J97" i="39" s="1"/>
  <c r="I106" i="39"/>
  <c r="J106" i="39" s="1"/>
  <c r="I74" i="39"/>
  <c r="J74" i="39" s="1"/>
  <c r="I104" i="39"/>
  <c r="J104" i="39" s="1"/>
  <c r="I65" i="39"/>
  <c r="J65" i="39" s="1"/>
  <c r="I67" i="39"/>
  <c r="J67" i="39" s="1"/>
  <c r="I70" i="39"/>
  <c r="J70" i="39" s="1"/>
  <c r="I60" i="39"/>
  <c r="J60" i="39" s="1"/>
  <c r="I105" i="39"/>
  <c r="J105" i="39" s="1"/>
  <c r="I71" i="39"/>
  <c r="J71" i="39" s="1"/>
  <c r="I102" i="39"/>
  <c r="J102" i="39" s="1"/>
  <c r="I79" i="39"/>
  <c r="J79" i="39" s="1"/>
  <c r="I111" i="39"/>
  <c r="J111" i="39" s="1"/>
  <c r="I107" i="39"/>
  <c r="J107" i="39" s="1"/>
  <c r="I37" i="39"/>
  <c r="J37" i="39" s="1"/>
  <c r="I101" i="39"/>
  <c r="J101" i="39" s="1"/>
  <c r="I69" i="39"/>
  <c r="J69" i="39" s="1"/>
  <c r="I82" i="39"/>
  <c r="J82" i="39" s="1"/>
  <c r="I44" i="39"/>
  <c r="J44" i="39" s="1"/>
  <c r="I114" i="39"/>
  <c r="J114" i="39" s="1"/>
  <c r="I52" i="39"/>
  <c r="J52" i="39" s="1"/>
  <c r="I62" i="39"/>
  <c r="J62" i="39" s="1"/>
  <c r="I57" i="39"/>
  <c r="J57" i="39" s="1"/>
  <c r="I48" i="39"/>
  <c r="J48" i="39" s="1"/>
  <c r="I61" i="39"/>
  <c r="J61" i="39" s="1"/>
  <c r="I51" i="39"/>
  <c r="J51" i="39" s="1"/>
  <c r="I76" i="39"/>
  <c r="J76" i="39" s="1"/>
  <c r="I59" i="39"/>
  <c r="J59" i="39" s="1"/>
  <c r="I91" i="39"/>
  <c r="J91" i="39" s="1"/>
  <c r="I106" i="38"/>
  <c r="J106" i="38" s="1"/>
  <c r="I55" i="38"/>
  <c r="J55" i="38" s="1"/>
  <c r="I87" i="38"/>
  <c r="J87" i="38" s="1"/>
  <c r="I28" i="38"/>
  <c r="J28" i="38" s="1"/>
  <c r="I80" i="38"/>
  <c r="J80" i="38" s="1"/>
  <c r="I49" i="38"/>
  <c r="J49" i="38" s="1"/>
  <c r="I69" i="38"/>
  <c r="J69" i="38" s="1"/>
  <c r="I74" i="38"/>
  <c r="J74" i="38" s="1"/>
  <c r="I102" i="38"/>
  <c r="J102" i="38" s="1"/>
  <c r="I22" i="38"/>
  <c r="J22" i="38" s="1"/>
  <c r="I47" i="38"/>
  <c r="J47" i="38" s="1"/>
  <c r="I108" i="38"/>
  <c r="J108" i="38" s="1"/>
  <c r="I36" i="38"/>
  <c r="J36" i="38" s="1"/>
  <c r="I26" i="38"/>
  <c r="J26" i="38" s="1"/>
  <c r="I57" i="38"/>
  <c r="J57" i="38" s="1"/>
  <c r="I89" i="38"/>
  <c r="J89" i="38" s="1"/>
  <c r="I91" i="38"/>
  <c r="J91" i="38" s="1"/>
  <c r="I33" i="38"/>
  <c r="J33" i="38" s="1"/>
  <c r="I43" i="38"/>
  <c r="J43" i="38" s="1"/>
  <c r="I46" i="38"/>
  <c r="J46" i="38" s="1"/>
  <c r="I44" i="38"/>
  <c r="J44" i="38" s="1"/>
  <c r="I62" i="38"/>
  <c r="J62" i="38" s="1"/>
  <c r="I95" i="38"/>
  <c r="J95" i="38" s="1"/>
  <c r="I70" i="38"/>
  <c r="J70" i="38" s="1"/>
  <c r="I104" i="38"/>
  <c r="J104" i="38" s="1"/>
  <c r="I116" i="38"/>
  <c r="J116" i="38" s="1"/>
  <c r="I75" i="38"/>
  <c r="J75" i="38" s="1"/>
  <c r="I107" i="38"/>
  <c r="J107" i="38" s="1"/>
  <c r="I100" i="38"/>
  <c r="J100" i="38" s="1"/>
  <c r="I40" i="38"/>
  <c r="J40" i="38" s="1"/>
  <c r="I41" i="38"/>
  <c r="J41" i="38" s="1"/>
  <c r="I81" i="38"/>
  <c r="J81" i="38" s="1"/>
  <c r="I113" i="38"/>
  <c r="J113" i="38" s="1"/>
  <c r="I77" i="38"/>
  <c r="J77" i="38" s="1"/>
  <c r="I101" i="38"/>
  <c r="J101" i="38" s="1"/>
  <c r="I34" i="38"/>
  <c r="J34" i="38" s="1"/>
  <c r="I73" i="38"/>
  <c r="J73" i="38" s="1"/>
  <c r="I79" i="38"/>
  <c r="J79" i="38" s="1"/>
  <c r="I48" i="38"/>
  <c r="J48" i="38" s="1"/>
  <c r="I78" i="38"/>
  <c r="J78" i="38" s="1"/>
  <c r="I83" i="38"/>
  <c r="J83" i="38" s="1"/>
  <c r="I115" i="38"/>
  <c r="J115" i="38" s="1"/>
  <c r="I30" i="38"/>
  <c r="J30" i="38" s="1"/>
  <c r="I25" i="38"/>
  <c r="J25" i="38" s="1"/>
  <c r="I58" i="38"/>
  <c r="J58" i="38" s="1"/>
  <c r="I68" i="38"/>
  <c r="J68" i="38" s="1"/>
  <c r="I45" i="38"/>
  <c r="J45" i="38" s="1"/>
  <c r="I52" i="38"/>
  <c r="J52" i="38" s="1"/>
  <c r="I54" i="38"/>
  <c r="J54" i="38" s="1"/>
  <c r="I92" i="38"/>
  <c r="J92" i="38" s="1"/>
  <c r="I59" i="38"/>
  <c r="J59" i="38" s="1"/>
  <c r="I24" i="38"/>
  <c r="J24" i="38" s="1"/>
  <c r="I60" i="38"/>
  <c r="J60" i="38" s="1"/>
  <c r="I61" i="38"/>
  <c r="J61" i="38" s="1"/>
  <c r="I93" i="38"/>
  <c r="J93" i="38" s="1"/>
  <c r="I66" i="38"/>
  <c r="J66" i="38" s="1"/>
  <c r="I110" i="38"/>
  <c r="J110" i="38" s="1"/>
  <c r="I96" i="38"/>
  <c r="J96" i="38" s="1"/>
  <c r="I94" i="38"/>
  <c r="J94" i="38" s="1"/>
  <c r="I23" i="38"/>
  <c r="J23" i="38" s="1"/>
  <c r="I29" i="38"/>
  <c r="J29" i="38" s="1"/>
  <c r="I64" i="38"/>
  <c r="J64" i="38" s="1"/>
  <c r="I86" i="38"/>
  <c r="J86" i="38" s="1"/>
  <c r="I35" i="38"/>
  <c r="J35" i="38" s="1"/>
  <c r="I98" i="38"/>
  <c r="J98" i="38" s="1"/>
  <c r="I63" i="38"/>
  <c r="J63" i="38" s="1"/>
  <c r="I38" i="38"/>
  <c r="J38" i="38" s="1"/>
  <c r="I112" i="38"/>
  <c r="J112" i="38" s="1"/>
  <c r="I114" i="38"/>
  <c r="J114" i="38" s="1"/>
  <c r="I42" i="38"/>
  <c r="J42" i="38" s="1"/>
  <c r="I72" i="38"/>
  <c r="J72" i="38" s="1"/>
  <c r="I53" i="38"/>
  <c r="J53" i="38" s="1"/>
  <c r="I85" i="38"/>
  <c r="J85" i="38" s="1"/>
  <c r="I76" i="38"/>
  <c r="J76" i="38" s="1"/>
  <c r="I71" i="38"/>
  <c r="J71" i="38" s="1"/>
  <c r="I103" i="38"/>
  <c r="J103" i="38" s="1"/>
  <c r="I37" i="38"/>
  <c r="J37" i="38" s="1"/>
  <c r="I82" i="38"/>
  <c r="J82" i="38" s="1"/>
  <c r="I65" i="38"/>
  <c r="J65" i="38" s="1"/>
  <c r="I97" i="38"/>
  <c r="J97" i="38" s="1"/>
  <c r="I88" i="38"/>
  <c r="J88" i="38" s="1"/>
  <c r="I67" i="38"/>
  <c r="J67" i="38" s="1"/>
  <c r="I99" i="38"/>
  <c r="J99" i="38" s="1"/>
  <c r="I84" i="38"/>
  <c r="J84" i="38" s="1"/>
  <c r="I90" i="38"/>
  <c r="J90" i="38" s="1"/>
  <c r="I105" i="38"/>
  <c r="J105" i="38" s="1"/>
  <c r="I56" i="38"/>
  <c r="J56" i="38" s="1"/>
  <c r="I31" i="38"/>
  <c r="J31" i="38" s="1"/>
  <c r="I39" i="38"/>
  <c r="J39" i="38" s="1"/>
  <c r="I109" i="38"/>
  <c r="J109" i="38" s="1"/>
  <c r="I32" i="38"/>
  <c r="J32" i="38" s="1"/>
  <c r="I60" i="37"/>
  <c r="J60" i="37" s="1"/>
  <c r="I90" i="37"/>
  <c r="J90" i="37" s="1"/>
  <c r="I25" i="37"/>
  <c r="J25" i="37" s="1"/>
  <c r="I111" i="37"/>
  <c r="J111" i="37" s="1"/>
  <c r="I41" i="37"/>
  <c r="J41" i="37" s="1"/>
  <c r="I46" i="37"/>
  <c r="J46" i="37" s="1"/>
  <c r="I114" i="37"/>
  <c r="J114" i="37" s="1"/>
  <c r="I116" i="37"/>
  <c r="J116" i="37" s="1"/>
  <c r="I109" i="37"/>
  <c r="J109" i="37" s="1"/>
  <c r="I55" i="37"/>
  <c r="J55" i="37" s="1"/>
  <c r="I79" i="37"/>
  <c r="J79" i="37" s="1"/>
  <c r="I91" i="37"/>
  <c r="J91" i="37" s="1"/>
  <c r="I31" i="37"/>
  <c r="J31" i="37" s="1"/>
  <c r="I45" i="37"/>
  <c r="J45" i="37" s="1"/>
  <c r="I83" i="37"/>
  <c r="J83" i="37" s="1"/>
  <c r="I36" i="37"/>
  <c r="J36" i="37" s="1"/>
  <c r="I104" i="37"/>
  <c r="J104" i="37" s="1"/>
  <c r="I71" i="37"/>
  <c r="J71" i="37" s="1"/>
  <c r="I30" i="37"/>
  <c r="J30" i="37" s="1"/>
  <c r="I76" i="37"/>
  <c r="J76" i="37" s="1"/>
  <c r="I22" i="37"/>
  <c r="J22" i="37" s="1"/>
  <c r="I103" i="37"/>
  <c r="J103" i="37" s="1"/>
  <c r="I44" i="37"/>
  <c r="J44" i="37" s="1"/>
  <c r="I67" i="37"/>
  <c r="J67" i="37" s="1"/>
  <c r="I51" i="37"/>
  <c r="J51" i="37" s="1"/>
  <c r="I29" i="37"/>
  <c r="J29" i="37" s="1"/>
  <c r="I81" i="37"/>
  <c r="J81" i="37" s="1"/>
  <c r="I108" i="37"/>
  <c r="J108" i="37" s="1"/>
  <c r="I113" i="37"/>
  <c r="J113" i="37" s="1"/>
  <c r="I40" i="37"/>
  <c r="J40" i="37" s="1"/>
  <c r="I27" i="37"/>
  <c r="J27" i="37" s="1"/>
  <c r="I66" i="37"/>
  <c r="J66" i="37" s="1"/>
  <c r="I58" i="37"/>
  <c r="J58" i="37" s="1"/>
  <c r="I47" i="37"/>
  <c r="J47" i="37" s="1"/>
  <c r="I48" i="37"/>
  <c r="J48" i="37" s="1"/>
  <c r="I74" i="37"/>
  <c r="J74" i="37" s="1"/>
  <c r="I26" i="37"/>
  <c r="J26" i="37" s="1"/>
  <c r="I99" i="37"/>
  <c r="J99" i="37" s="1"/>
  <c r="I102" i="37"/>
  <c r="J102" i="37" s="1"/>
  <c r="I115" i="37"/>
  <c r="J115" i="37" s="1"/>
  <c r="I37" i="37"/>
  <c r="J37" i="37" s="1"/>
  <c r="I93" i="37"/>
  <c r="J93" i="37" s="1"/>
  <c r="I32" i="37"/>
  <c r="J32" i="37" s="1"/>
  <c r="I101" i="37"/>
  <c r="J101" i="37" s="1"/>
  <c r="I110" i="37"/>
  <c r="J110" i="37" s="1"/>
  <c r="I28" i="37"/>
  <c r="J28" i="37" s="1"/>
  <c r="I85" i="37"/>
  <c r="J85" i="37" s="1"/>
  <c r="I35" i="37"/>
  <c r="J35" i="37" s="1"/>
  <c r="I38" i="37"/>
  <c r="J38" i="37" s="1"/>
  <c r="I43" i="37"/>
  <c r="J43" i="37" s="1"/>
  <c r="I107" i="37"/>
  <c r="J107" i="37" s="1"/>
  <c r="I88" i="37"/>
  <c r="J88" i="37" s="1"/>
  <c r="I63" i="37"/>
  <c r="J63" i="37" s="1"/>
  <c r="I24" i="37"/>
  <c r="J24" i="37" s="1"/>
  <c r="I100" i="37"/>
  <c r="J100" i="37" s="1"/>
  <c r="I95" i="37"/>
  <c r="J95" i="37" s="1"/>
  <c r="I78" i="37"/>
  <c r="J78" i="37" s="1"/>
  <c r="I61" i="37"/>
  <c r="J61" i="37" s="1"/>
  <c r="I98" i="37"/>
  <c r="J98" i="37" s="1"/>
  <c r="I87" i="37"/>
  <c r="J87" i="37" s="1"/>
  <c r="I72" i="37"/>
  <c r="J72" i="37" s="1"/>
  <c r="I49" i="37"/>
  <c r="J49" i="37" s="1"/>
  <c r="I75" i="37"/>
  <c r="J75" i="37" s="1"/>
  <c r="I42" i="37"/>
  <c r="J42" i="37" s="1"/>
  <c r="I62" i="37"/>
  <c r="J62" i="37" s="1"/>
  <c r="I80" i="37"/>
  <c r="J80" i="37" s="1"/>
  <c r="I86" i="37"/>
  <c r="J86" i="37" s="1"/>
  <c r="I65" i="37"/>
  <c r="J65" i="37" s="1"/>
  <c r="I50" i="37"/>
  <c r="J50" i="37" s="1"/>
  <c r="I92" i="37"/>
  <c r="J92" i="37" s="1"/>
  <c r="I39" i="37"/>
  <c r="J39" i="37" s="1"/>
  <c r="I112" i="37"/>
  <c r="J112" i="37" s="1"/>
  <c r="I84" i="37"/>
  <c r="J84" i="37" s="1"/>
  <c r="I52" i="37"/>
  <c r="J52" i="37" s="1"/>
  <c r="I54" i="37"/>
  <c r="J54" i="37" s="1"/>
  <c r="I59" i="37"/>
  <c r="J59" i="37" s="1"/>
  <c r="I82" i="37"/>
  <c r="J82" i="37" s="1"/>
  <c r="I53" i="37"/>
  <c r="J53" i="37" s="1"/>
  <c r="I57" i="37"/>
  <c r="J57" i="37" s="1"/>
  <c r="I94" i="37"/>
  <c r="J94" i="37" s="1"/>
  <c r="I73" i="37"/>
  <c r="J73" i="37" s="1"/>
  <c r="I23" i="37"/>
  <c r="J23" i="37" s="1"/>
  <c r="I106" i="37"/>
  <c r="J106" i="37" s="1"/>
  <c r="I56" i="37"/>
  <c r="J56" i="37" s="1"/>
  <c r="I34" i="37"/>
  <c r="J34" i="37" s="1"/>
  <c r="I33" i="37"/>
  <c r="J33" i="37" s="1"/>
  <c r="I69" i="37"/>
  <c r="J69" i="37" s="1"/>
  <c r="I68" i="37"/>
  <c r="J68" i="37" s="1"/>
  <c r="I64" i="37"/>
  <c r="J64" i="37" s="1"/>
  <c r="I89" i="37"/>
  <c r="J89" i="37" s="1"/>
  <c r="I77" i="37"/>
  <c r="J77" i="37" s="1"/>
  <c r="I96" i="37"/>
  <c r="J96" i="37" s="1"/>
  <c r="I92" i="36"/>
  <c r="J92" i="36" s="1"/>
  <c r="I60" i="36"/>
  <c r="J60" i="36" s="1"/>
  <c r="I83" i="36"/>
  <c r="J83" i="36" s="1"/>
  <c r="I53" i="36"/>
  <c r="J53" i="36" s="1"/>
  <c r="I74" i="36"/>
  <c r="J74" i="36" s="1"/>
  <c r="I52" i="36"/>
  <c r="J52" i="36" s="1"/>
  <c r="I44" i="36"/>
  <c r="J44" i="36" s="1"/>
  <c r="I69" i="36"/>
  <c r="J69" i="36" s="1"/>
  <c r="I108" i="36"/>
  <c r="J108" i="36" s="1"/>
  <c r="I114" i="36"/>
  <c r="J114" i="36" s="1"/>
  <c r="I33" i="36"/>
  <c r="J33" i="36" s="1"/>
  <c r="I29" i="36"/>
  <c r="J29" i="36" s="1"/>
  <c r="I113" i="36"/>
  <c r="J113" i="36" s="1"/>
  <c r="I102" i="36"/>
  <c r="J102" i="36" s="1"/>
  <c r="I111" i="36"/>
  <c r="J111" i="36" s="1"/>
  <c r="I104" i="36"/>
  <c r="J104" i="36" s="1"/>
  <c r="I32" i="36"/>
  <c r="J32" i="36" s="1"/>
  <c r="I100" i="36"/>
  <c r="J100" i="36" s="1"/>
  <c r="I38" i="36"/>
  <c r="J38" i="36" s="1"/>
  <c r="I106" i="36"/>
  <c r="J106" i="36" s="1"/>
  <c r="I72" i="36"/>
  <c r="J72" i="36" s="1"/>
  <c r="I71" i="36"/>
  <c r="J71" i="36" s="1"/>
  <c r="I64" i="36"/>
  <c r="J64" i="36" s="1"/>
  <c r="I78" i="36"/>
  <c r="J78" i="36" s="1"/>
  <c r="I48" i="36"/>
  <c r="J48" i="36" s="1"/>
  <c r="I43" i="36"/>
  <c r="J43" i="36" s="1"/>
  <c r="I90" i="36"/>
  <c r="J90" i="36" s="1"/>
  <c r="I105" i="36"/>
  <c r="J105" i="36" s="1"/>
  <c r="I93" i="36"/>
  <c r="J93" i="36" s="1"/>
  <c r="I101" i="36"/>
  <c r="J101" i="36" s="1"/>
  <c r="I27" i="36"/>
  <c r="J27" i="36" s="1"/>
  <c r="I54" i="36"/>
  <c r="J54" i="36" s="1"/>
  <c r="I24" i="36"/>
  <c r="J24" i="36" s="1"/>
  <c r="I95" i="36"/>
  <c r="J95" i="36" s="1"/>
  <c r="I23" i="36"/>
  <c r="J23" i="36" s="1"/>
  <c r="I62" i="36"/>
  <c r="J62" i="36" s="1"/>
  <c r="I70" i="36"/>
  <c r="J70" i="36" s="1"/>
  <c r="I59" i="36"/>
  <c r="J59" i="36" s="1"/>
  <c r="I84" i="36"/>
  <c r="J84" i="36" s="1"/>
  <c r="I65" i="36"/>
  <c r="J65" i="36" s="1"/>
  <c r="I55" i="36"/>
  <c r="J55" i="36" s="1"/>
  <c r="I79" i="36"/>
  <c r="J79" i="36" s="1"/>
  <c r="I35" i="36"/>
  <c r="J35" i="36" s="1"/>
  <c r="I86" i="36"/>
  <c r="J86" i="36" s="1"/>
  <c r="I73" i="36"/>
  <c r="J73" i="36" s="1"/>
  <c r="I49" i="36"/>
  <c r="J49" i="36" s="1"/>
  <c r="I67" i="36"/>
  <c r="J67" i="36" s="1"/>
  <c r="I77" i="36"/>
  <c r="J77" i="36" s="1"/>
  <c r="I89" i="36"/>
  <c r="J89" i="36" s="1"/>
  <c r="I75" i="36"/>
  <c r="J75" i="36" s="1"/>
  <c r="I88" i="36"/>
  <c r="J88" i="36" s="1"/>
  <c r="I112" i="36"/>
  <c r="J112" i="36" s="1"/>
  <c r="I103" i="36"/>
  <c r="J103" i="36" s="1"/>
  <c r="I51" i="36"/>
  <c r="J51" i="36" s="1"/>
  <c r="I109" i="36"/>
  <c r="J109" i="36" s="1"/>
  <c r="I97" i="36"/>
  <c r="J97" i="36" s="1"/>
  <c r="I82" i="36"/>
  <c r="J82" i="36" s="1"/>
  <c r="I85" i="36"/>
  <c r="J85" i="36" s="1"/>
  <c r="I99" i="36"/>
  <c r="J99" i="36" s="1"/>
  <c r="I28" i="36"/>
  <c r="J28" i="36" s="1"/>
  <c r="I50" i="36"/>
  <c r="J50" i="36" s="1"/>
  <c r="I36" i="36"/>
  <c r="J36" i="36" s="1"/>
  <c r="I110" i="36"/>
  <c r="J110" i="36" s="1"/>
  <c r="I87" i="36"/>
  <c r="J87" i="36" s="1"/>
  <c r="I80" i="36"/>
  <c r="J80" i="36" s="1"/>
  <c r="I46" i="36"/>
  <c r="J46" i="36" s="1"/>
  <c r="I25" i="36"/>
  <c r="J25" i="36" s="1"/>
  <c r="I68" i="36"/>
  <c r="J68" i="36" s="1"/>
  <c r="I91" i="36"/>
  <c r="J91" i="36" s="1"/>
  <c r="I47" i="36"/>
  <c r="J47" i="36" s="1"/>
  <c r="I94" i="36"/>
  <c r="J94" i="36" s="1"/>
  <c r="I115" i="36"/>
  <c r="J115" i="36" s="1"/>
  <c r="I66" i="36"/>
  <c r="J66" i="36" s="1"/>
  <c r="I22" i="36"/>
  <c r="J22" i="36" s="1"/>
  <c r="I107" i="36"/>
  <c r="J107" i="36" s="1"/>
  <c r="I96" i="36"/>
  <c r="J96" i="36" s="1"/>
  <c r="I31" i="36"/>
  <c r="J31" i="36" s="1"/>
  <c r="I61" i="36"/>
  <c r="J61" i="36" s="1"/>
  <c r="I45" i="36"/>
  <c r="J45" i="36" s="1"/>
  <c r="I116" i="36"/>
  <c r="J116" i="36" s="1"/>
  <c r="I34" i="36"/>
  <c r="J34" i="36" s="1"/>
  <c r="I26" i="36"/>
  <c r="J26" i="36" s="1"/>
  <c r="I30" i="36"/>
  <c r="J30" i="36" s="1"/>
  <c r="I37" i="36"/>
  <c r="J37" i="36" s="1"/>
  <c r="I81" i="36"/>
  <c r="J81" i="36" s="1"/>
  <c r="I39" i="36"/>
  <c r="J39" i="36" s="1"/>
  <c r="I98" i="36"/>
  <c r="J98" i="36" s="1"/>
  <c r="I63" i="36"/>
  <c r="J63" i="36" s="1"/>
  <c r="I76" i="36"/>
  <c r="J76" i="36" s="1"/>
  <c r="I40" i="35"/>
  <c r="J40" i="35" s="1"/>
  <c r="I34" i="35"/>
  <c r="J34" i="35" s="1"/>
  <c r="I71" i="35"/>
  <c r="J71" i="35" s="1"/>
  <c r="I41" i="35"/>
  <c r="J41" i="35" s="1"/>
  <c r="I87" i="35"/>
  <c r="J87" i="35" s="1"/>
  <c r="I61" i="35"/>
  <c r="J61" i="35" s="1"/>
  <c r="I73" i="35"/>
  <c r="J73" i="35" s="1"/>
  <c r="I23" i="35"/>
  <c r="J23" i="35" s="1"/>
  <c r="I111" i="35"/>
  <c r="J111" i="35" s="1"/>
  <c r="I56" i="35"/>
  <c r="J56" i="35" s="1"/>
  <c r="I115" i="35"/>
  <c r="J115" i="35" s="1"/>
  <c r="I37" i="35"/>
  <c r="J37" i="35" s="1"/>
  <c r="I81" i="35"/>
  <c r="J81" i="35" s="1"/>
  <c r="I89" i="35"/>
  <c r="J89" i="35" s="1"/>
  <c r="I86" i="35"/>
  <c r="J86" i="35" s="1"/>
  <c r="I106" i="35"/>
  <c r="J106" i="35" s="1"/>
  <c r="I78" i="35"/>
  <c r="J78" i="35" s="1"/>
  <c r="I85" i="35"/>
  <c r="J85" i="35" s="1"/>
  <c r="I24" i="35"/>
  <c r="J24" i="35" s="1"/>
  <c r="I47" i="35"/>
  <c r="J47" i="35" s="1"/>
  <c r="I42" i="35"/>
  <c r="J42" i="35" s="1"/>
  <c r="I53" i="35"/>
  <c r="J53" i="35" s="1"/>
  <c r="I114" i="35"/>
  <c r="J114" i="35" s="1"/>
  <c r="I99" i="35"/>
  <c r="J99" i="35" s="1"/>
  <c r="I29" i="35"/>
  <c r="J29" i="35" s="1"/>
  <c r="I27" i="35"/>
  <c r="J27" i="35" s="1"/>
  <c r="I62" i="35"/>
  <c r="J62" i="35" s="1"/>
  <c r="I116" i="35"/>
  <c r="J116" i="35" s="1"/>
  <c r="I68" i="35"/>
  <c r="J68" i="35" s="1"/>
  <c r="I50" i="35"/>
  <c r="J50" i="35" s="1"/>
  <c r="I52" i="35"/>
  <c r="J52" i="35" s="1"/>
  <c r="I76" i="35"/>
  <c r="J76" i="35" s="1"/>
  <c r="I60" i="35"/>
  <c r="J60" i="35" s="1"/>
  <c r="I94" i="35"/>
  <c r="J94" i="35" s="1"/>
  <c r="I54" i="35"/>
  <c r="J54" i="35" s="1"/>
  <c r="I112" i="35"/>
  <c r="J112" i="35" s="1"/>
  <c r="I75" i="35"/>
  <c r="J75" i="35" s="1"/>
  <c r="I64" i="35"/>
  <c r="J64" i="35" s="1"/>
  <c r="I102" i="35"/>
  <c r="J102" i="35" s="1"/>
  <c r="I96" i="35"/>
  <c r="J96" i="35" s="1"/>
  <c r="I74" i="35"/>
  <c r="J74" i="35" s="1"/>
  <c r="I79" i="35"/>
  <c r="J79" i="35" s="1"/>
  <c r="I63" i="35"/>
  <c r="J63" i="35" s="1"/>
  <c r="I109" i="35"/>
  <c r="J109" i="35" s="1"/>
  <c r="I84" i="35"/>
  <c r="J84" i="35" s="1"/>
  <c r="I92" i="35"/>
  <c r="J92" i="35" s="1"/>
  <c r="I69" i="35"/>
  <c r="J69" i="35" s="1"/>
  <c r="I31" i="35"/>
  <c r="J31" i="35" s="1"/>
  <c r="I98" i="35"/>
  <c r="J98" i="35" s="1"/>
  <c r="I36" i="35"/>
  <c r="J36" i="35" s="1"/>
  <c r="I39" i="35"/>
  <c r="J39" i="35" s="1"/>
  <c r="I46" i="35"/>
  <c r="J46" i="35" s="1"/>
  <c r="I110" i="35"/>
  <c r="J110" i="35" s="1"/>
  <c r="I44" i="35"/>
  <c r="J44" i="35" s="1"/>
  <c r="I35" i="35"/>
  <c r="J35" i="35" s="1"/>
  <c r="I105" i="35"/>
  <c r="J105" i="35" s="1"/>
  <c r="I101" i="35"/>
  <c r="J101" i="35" s="1"/>
  <c r="I77" i="35"/>
  <c r="J77" i="35" s="1"/>
  <c r="I104" i="35"/>
  <c r="J104" i="35" s="1"/>
  <c r="I70" i="35"/>
  <c r="J70" i="35" s="1"/>
  <c r="I25" i="35"/>
  <c r="J25" i="35" s="1"/>
  <c r="I83" i="35"/>
  <c r="J83" i="35" s="1"/>
  <c r="I91" i="35"/>
  <c r="J91" i="35" s="1"/>
  <c r="I88" i="35"/>
  <c r="J88" i="35" s="1"/>
  <c r="I65" i="35"/>
  <c r="J65" i="35" s="1"/>
  <c r="I28" i="35"/>
  <c r="J28" i="35" s="1"/>
  <c r="I107" i="35"/>
  <c r="J107" i="35" s="1"/>
  <c r="I58" i="35"/>
  <c r="J58" i="35" s="1"/>
  <c r="I90" i="35"/>
  <c r="J90" i="35" s="1"/>
  <c r="I30" i="35"/>
  <c r="J30" i="35" s="1"/>
  <c r="I51" i="35"/>
  <c r="J51" i="35" s="1"/>
  <c r="I22" i="35"/>
  <c r="J22" i="35" s="1"/>
  <c r="I93" i="35"/>
  <c r="J93" i="35" s="1"/>
  <c r="I57" i="35"/>
  <c r="J57" i="35" s="1"/>
  <c r="I33" i="35"/>
  <c r="J33" i="35" s="1"/>
  <c r="I38" i="35"/>
  <c r="J38" i="35" s="1"/>
  <c r="I72" i="35"/>
  <c r="J72" i="35" s="1"/>
  <c r="I59" i="35"/>
  <c r="J59" i="35" s="1"/>
  <c r="I80" i="35"/>
  <c r="J80" i="35" s="1"/>
  <c r="I49" i="35"/>
  <c r="J49" i="35" s="1"/>
  <c r="I55" i="35"/>
  <c r="J55" i="35" s="1"/>
  <c r="I45" i="35"/>
  <c r="J45" i="35" s="1"/>
  <c r="I113" i="35"/>
  <c r="J113" i="35" s="1"/>
  <c r="I103" i="35"/>
  <c r="J103" i="35" s="1"/>
  <c r="I100" i="35"/>
  <c r="J100" i="35" s="1"/>
  <c r="I66" i="35"/>
  <c r="J66" i="35" s="1"/>
  <c r="I63" i="34"/>
  <c r="J63" i="34" s="1"/>
  <c r="I53" i="34"/>
  <c r="J53" i="34" s="1"/>
  <c r="I91" i="34"/>
  <c r="J91" i="34" s="1"/>
  <c r="I80" i="34"/>
  <c r="J80" i="34" s="1"/>
  <c r="I57" i="34"/>
  <c r="J57" i="34" s="1"/>
  <c r="I45" i="34"/>
  <c r="J45" i="34" s="1"/>
  <c r="I47" i="34"/>
  <c r="J47" i="34" s="1"/>
  <c r="I113" i="34"/>
  <c r="J113" i="34" s="1"/>
  <c r="I61" i="34"/>
  <c r="J61" i="34" s="1"/>
  <c r="I85" i="34"/>
  <c r="J85" i="34" s="1"/>
  <c r="I36" i="34"/>
  <c r="J36" i="34" s="1"/>
  <c r="I77" i="34"/>
  <c r="J77" i="34" s="1"/>
  <c r="I79" i="34"/>
  <c r="J79" i="34" s="1"/>
  <c r="I72" i="34"/>
  <c r="J72" i="34" s="1"/>
  <c r="I49" i="34"/>
  <c r="J49" i="34" s="1"/>
  <c r="I42" i="34"/>
  <c r="J42" i="34" s="1"/>
  <c r="I50" i="34"/>
  <c r="J50" i="34" s="1"/>
  <c r="I84" i="34"/>
  <c r="J84" i="34" s="1"/>
  <c r="I98" i="34"/>
  <c r="J98" i="34" s="1"/>
  <c r="I86" i="34"/>
  <c r="J86" i="34" s="1"/>
  <c r="I32" i="34"/>
  <c r="J32" i="34" s="1"/>
  <c r="I87" i="34"/>
  <c r="J87" i="34" s="1"/>
  <c r="I115" i="34"/>
  <c r="J115" i="34" s="1"/>
  <c r="I92" i="34"/>
  <c r="J92" i="34" s="1"/>
  <c r="I56" i="34"/>
  <c r="J56" i="34" s="1"/>
  <c r="I64" i="34"/>
  <c r="J64" i="34" s="1"/>
  <c r="I81" i="34"/>
  <c r="J81" i="34" s="1"/>
  <c r="I39" i="34"/>
  <c r="J39" i="34" s="1"/>
  <c r="I33" i="34"/>
  <c r="J33" i="34" s="1"/>
  <c r="I88" i="34"/>
  <c r="J88" i="34" s="1"/>
  <c r="I26" i="34"/>
  <c r="J26" i="34" s="1"/>
  <c r="I108" i="34"/>
  <c r="J108" i="34" s="1"/>
  <c r="I95" i="34"/>
  <c r="J95" i="34" s="1"/>
  <c r="I116" i="34"/>
  <c r="J116" i="34" s="1"/>
  <c r="I52" i="34"/>
  <c r="J52" i="34" s="1"/>
  <c r="I99" i="34"/>
  <c r="J99" i="34" s="1"/>
  <c r="I66" i="34"/>
  <c r="J66" i="34" s="1"/>
  <c r="I111" i="34"/>
  <c r="J111" i="34" s="1"/>
  <c r="I23" i="34"/>
  <c r="J23" i="34" s="1"/>
  <c r="I60" i="34"/>
  <c r="J60" i="34" s="1"/>
  <c r="I101" i="34"/>
  <c r="J101" i="34" s="1"/>
  <c r="I104" i="34"/>
  <c r="J104" i="34" s="1"/>
  <c r="I25" i="34"/>
  <c r="J25" i="34" s="1"/>
  <c r="I71" i="34"/>
  <c r="J71" i="34" s="1"/>
  <c r="I46" i="34"/>
  <c r="J46" i="34" s="1"/>
  <c r="I70" i="34"/>
  <c r="J70" i="34" s="1"/>
  <c r="I27" i="34"/>
  <c r="J27" i="34" s="1"/>
  <c r="I35" i="34"/>
  <c r="J35" i="34" s="1"/>
  <c r="I83" i="34"/>
  <c r="J83" i="34" s="1"/>
  <c r="I65" i="34"/>
  <c r="J65" i="34" s="1"/>
  <c r="I54" i="34"/>
  <c r="J54" i="34" s="1"/>
  <c r="I24" i="34"/>
  <c r="J24" i="34" s="1"/>
  <c r="I62" i="34"/>
  <c r="J62" i="34" s="1"/>
  <c r="I110" i="34"/>
  <c r="J110" i="34" s="1"/>
  <c r="I90" i="34"/>
  <c r="J90" i="34" s="1"/>
  <c r="I73" i="34"/>
  <c r="J73" i="34" s="1"/>
  <c r="I55" i="34"/>
  <c r="J55" i="34" s="1"/>
  <c r="I93" i="34"/>
  <c r="J93" i="34" s="1"/>
  <c r="I112" i="34"/>
  <c r="J112" i="34" s="1"/>
  <c r="I38" i="34"/>
  <c r="J38" i="34" s="1"/>
  <c r="I37" i="34"/>
  <c r="J37" i="34" s="1"/>
  <c r="I75" i="34"/>
  <c r="J75" i="34" s="1"/>
  <c r="I78" i="34"/>
  <c r="J78" i="34" s="1"/>
  <c r="I106" i="34"/>
  <c r="J106" i="34" s="1"/>
  <c r="I100" i="34"/>
  <c r="J100" i="34" s="1"/>
  <c r="I40" i="34"/>
  <c r="J40" i="34" s="1"/>
  <c r="I28" i="34"/>
  <c r="J28" i="34" s="1"/>
  <c r="I31" i="34"/>
  <c r="J31" i="34" s="1"/>
  <c r="I59" i="34"/>
  <c r="J59" i="34" s="1"/>
  <c r="I107" i="34"/>
  <c r="J107" i="34" s="1"/>
  <c r="I74" i="34"/>
  <c r="J74" i="34" s="1"/>
  <c r="I43" i="34"/>
  <c r="J43" i="34" s="1"/>
  <c r="I114" i="34"/>
  <c r="J114" i="34" s="1"/>
  <c r="I109" i="34"/>
  <c r="J109" i="34" s="1"/>
  <c r="I41" i="34"/>
  <c r="J41" i="34" s="1"/>
  <c r="I96" i="34"/>
  <c r="J96" i="34" s="1"/>
  <c r="I82" i="34"/>
  <c r="J82" i="34" s="1"/>
  <c r="I34" i="34"/>
  <c r="J34" i="34" s="1"/>
  <c r="I51" i="34"/>
  <c r="J51" i="34" s="1"/>
  <c r="I22" i="34"/>
  <c r="J22" i="34" s="1"/>
  <c r="I103" i="34"/>
  <c r="J103" i="34" s="1"/>
  <c r="I48" i="34"/>
  <c r="J48" i="34" s="1"/>
  <c r="I58" i="34"/>
  <c r="J58" i="34" s="1"/>
  <c r="I29" i="34"/>
  <c r="J29" i="34" s="1"/>
  <c r="I76" i="34"/>
  <c r="J76" i="34" s="1"/>
  <c r="I30" i="34"/>
  <c r="J30" i="34" s="1"/>
  <c r="I97" i="34"/>
  <c r="J97" i="34" s="1"/>
  <c r="I67" i="34"/>
  <c r="J67" i="34" s="1"/>
  <c r="I105" i="34"/>
  <c r="J105" i="34" s="1"/>
  <c r="I102" i="34"/>
  <c r="J102" i="34" s="1"/>
  <c r="I69" i="34"/>
  <c r="J69" i="34" s="1"/>
  <c r="I111" i="33"/>
  <c r="J111" i="33" s="1"/>
  <c r="I80" i="33"/>
  <c r="J80" i="33" s="1"/>
  <c r="I78" i="33"/>
  <c r="J78" i="33" s="1"/>
  <c r="I113" i="33"/>
  <c r="J113" i="33" s="1"/>
  <c r="I71" i="33"/>
  <c r="J71" i="33" s="1"/>
  <c r="I90" i="33"/>
  <c r="J90" i="33" s="1"/>
  <c r="I46" i="33"/>
  <c r="J46" i="33" s="1"/>
  <c r="I87" i="33"/>
  <c r="J87" i="33" s="1"/>
  <c r="I43" i="33"/>
  <c r="J43" i="33" s="1"/>
  <c r="I33" i="33"/>
  <c r="J33" i="33" s="1"/>
  <c r="I23" i="33"/>
  <c r="J23" i="33" s="1"/>
  <c r="I83" i="33"/>
  <c r="J83" i="33" s="1"/>
  <c r="I97" i="33"/>
  <c r="J97" i="33" s="1"/>
  <c r="I85" i="33"/>
  <c r="J85" i="33" s="1"/>
  <c r="I105" i="33"/>
  <c r="J105" i="33" s="1"/>
  <c r="I93" i="33"/>
  <c r="J93" i="33" s="1"/>
  <c r="I72" i="33"/>
  <c r="J72" i="33" s="1"/>
  <c r="I47" i="33"/>
  <c r="J47" i="33" s="1"/>
  <c r="I62" i="33"/>
  <c r="J62" i="33" s="1"/>
  <c r="I116" i="33"/>
  <c r="J116" i="33" s="1"/>
  <c r="I56" i="33"/>
  <c r="J56" i="33" s="1"/>
  <c r="I45" i="33"/>
  <c r="J45" i="33" s="1"/>
  <c r="I42" i="33"/>
  <c r="J42" i="33" s="1"/>
  <c r="I110" i="33"/>
  <c r="J110" i="33" s="1"/>
  <c r="I81" i="33"/>
  <c r="J81" i="33" s="1"/>
  <c r="I22" i="33"/>
  <c r="J22" i="33" s="1"/>
  <c r="I103" i="33"/>
  <c r="J103" i="33" s="1"/>
  <c r="I63" i="33"/>
  <c r="J63" i="33" s="1"/>
  <c r="I30" i="33"/>
  <c r="J30" i="33" s="1"/>
  <c r="I36" i="33"/>
  <c r="J36" i="33" s="1"/>
  <c r="I65" i="33"/>
  <c r="J65" i="33" s="1"/>
  <c r="I74" i="33"/>
  <c r="J74" i="33" s="1"/>
  <c r="I108" i="33"/>
  <c r="J108" i="33" s="1"/>
  <c r="I109" i="33"/>
  <c r="J109" i="33" s="1"/>
  <c r="I88" i="33"/>
  <c r="J88" i="33" s="1"/>
  <c r="I51" i="33"/>
  <c r="J51" i="33" s="1"/>
  <c r="I64" i="33"/>
  <c r="J64" i="33" s="1"/>
  <c r="I53" i="33"/>
  <c r="J53" i="33" s="1"/>
  <c r="I40" i="33"/>
  <c r="J40" i="33" s="1"/>
  <c r="I61" i="33"/>
  <c r="J61" i="33" s="1"/>
  <c r="I28" i="33"/>
  <c r="J28" i="33" s="1"/>
  <c r="I52" i="33"/>
  <c r="J52" i="33" s="1"/>
  <c r="I60" i="33"/>
  <c r="J60" i="33" s="1"/>
  <c r="I29" i="33"/>
  <c r="J29" i="33" s="1"/>
  <c r="I76" i="33"/>
  <c r="J76" i="33" s="1"/>
  <c r="I50" i="33"/>
  <c r="J50" i="33" s="1"/>
  <c r="I34" i="33"/>
  <c r="J34" i="33" s="1"/>
  <c r="I67" i="33"/>
  <c r="J67" i="33" s="1"/>
  <c r="I75" i="33"/>
  <c r="J75" i="33" s="1"/>
  <c r="I31" i="33"/>
  <c r="J31" i="33" s="1"/>
  <c r="I25" i="33"/>
  <c r="J25" i="33" s="1"/>
  <c r="I86" i="33"/>
  <c r="J86" i="33" s="1"/>
  <c r="I49" i="33"/>
  <c r="J49" i="33" s="1"/>
  <c r="I92" i="33"/>
  <c r="J92" i="33" s="1"/>
  <c r="I104" i="33"/>
  <c r="J104" i="33" s="1"/>
  <c r="I38" i="33"/>
  <c r="J38" i="33" s="1"/>
  <c r="I37" i="33"/>
  <c r="J37" i="33" s="1"/>
  <c r="I79" i="33"/>
  <c r="J79" i="33" s="1"/>
  <c r="I107" i="33"/>
  <c r="J107" i="33" s="1"/>
  <c r="I91" i="33"/>
  <c r="J91" i="33" s="1"/>
  <c r="I106" i="33"/>
  <c r="J106" i="33" s="1"/>
  <c r="I84" i="33"/>
  <c r="J84" i="33" s="1"/>
  <c r="I77" i="33"/>
  <c r="J77" i="33" s="1"/>
  <c r="I98" i="33"/>
  <c r="J98" i="33" s="1"/>
  <c r="I55" i="33"/>
  <c r="J55" i="33" s="1"/>
  <c r="I26" i="33"/>
  <c r="J26" i="33" s="1"/>
  <c r="I115" i="33"/>
  <c r="J115" i="33" s="1"/>
  <c r="I100" i="33"/>
  <c r="J100" i="33" s="1"/>
  <c r="I24" i="33"/>
  <c r="J24" i="33" s="1"/>
  <c r="I39" i="33"/>
  <c r="J39" i="33" s="1"/>
  <c r="I99" i="33"/>
  <c r="J99" i="33" s="1"/>
  <c r="I94" i="33"/>
  <c r="J94" i="33" s="1"/>
  <c r="I112" i="33"/>
  <c r="J112" i="33" s="1"/>
  <c r="I35" i="33"/>
  <c r="J35" i="33" s="1"/>
  <c r="I114" i="33"/>
  <c r="J114" i="33" s="1"/>
  <c r="I44" i="33"/>
  <c r="J44" i="33" s="1"/>
  <c r="I54" i="33"/>
  <c r="J54" i="33" s="1"/>
  <c r="I48" i="33"/>
  <c r="J48" i="33" s="1"/>
  <c r="I59" i="33"/>
  <c r="J59" i="33" s="1"/>
  <c r="I32" i="33"/>
  <c r="J32" i="33" s="1"/>
  <c r="I27" i="33"/>
  <c r="J27" i="33" s="1"/>
  <c r="I57" i="33"/>
  <c r="J57" i="33" s="1"/>
  <c r="I69" i="33"/>
  <c r="J69" i="33" s="1"/>
  <c r="I41" i="33"/>
  <c r="J41" i="33" s="1"/>
  <c r="I101" i="33"/>
  <c r="J101" i="33" s="1"/>
  <c r="I82" i="33"/>
  <c r="J82" i="33" s="1"/>
  <c r="I58" i="33"/>
  <c r="J58" i="33" s="1"/>
  <c r="I68" i="33"/>
  <c r="J68" i="33" s="1"/>
  <c r="I70" i="33"/>
  <c r="J70" i="33" s="1"/>
  <c r="I89" i="33"/>
  <c r="J89" i="33" s="1"/>
  <c r="I95" i="33"/>
  <c r="J95" i="33" s="1"/>
  <c r="I73" i="33"/>
  <c r="J73" i="33" s="1"/>
  <c r="I65" i="32"/>
  <c r="J65" i="32" s="1"/>
  <c r="I75" i="32"/>
  <c r="J75" i="32" s="1"/>
  <c r="I101" i="32"/>
  <c r="J101" i="32" s="1"/>
  <c r="I80" i="32"/>
  <c r="J80" i="32" s="1"/>
  <c r="I48" i="32"/>
  <c r="J48" i="32" s="1"/>
  <c r="I39" i="32"/>
  <c r="J39" i="32" s="1"/>
  <c r="I31" i="32"/>
  <c r="J31" i="32" s="1"/>
  <c r="I30" i="32"/>
  <c r="J30" i="32" s="1"/>
  <c r="I57" i="32"/>
  <c r="J57" i="32" s="1"/>
  <c r="I111" i="32"/>
  <c r="J111" i="32" s="1"/>
  <c r="I109" i="32"/>
  <c r="J109" i="32" s="1"/>
  <c r="I41" i="32"/>
  <c r="J41" i="32" s="1"/>
  <c r="I95" i="32"/>
  <c r="J95" i="32" s="1"/>
  <c r="I77" i="32"/>
  <c r="J77" i="32" s="1"/>
  <c r="I51" i="32"/>
  <c r="J51" i="32" s="1"/>
  <c r="I74" i="32"/>
  <c r="J74" i="32" s="1"/>
  <c r="I43" i="32"/>
  <c r="J43" i="32" s="1"/>
  <c r="I52" i="32"/>
  <c r="J52" i="32" s="1"/>
  <c r="I96" i="32"/>
  <c r="J96" i="32" s="1"/>
  <c r="I85" i="32"/>
  <c r="J85" i="32" s="1"/>
  <c r="I88" i="32"/>
  <c r="J88" i="32" s="1"/>
  <c r="I115" i="32"/>
  <c r="J115" i="32" s="1"/>
  <c r="I36" i="32"/>
  <c r="J36" i="32" s="1"/>
  <c r="I106" i="32"/>
  <c r="J106" i="32" s="1"/>
  <c r="I42" i="32"/>
  <c r="J42" i="32" s="1"/>
  <c r="I105" i="32"/>
  <c r="J105" i="32" s="1"/>
  <c r="I35" i="32"/>
  <c r="J35" i="32" s="1"/>
  <c r="I70" i="32"/>
  <c r="J70" i="32" s="1"/>
  <c r="I108" i="32"/>
  <c r="J108" i="32" s="1"/>
  <c r="I92" i="32"/>
  <c r="J92" i="32" s="1"/>
  <c r="I113" i="32"/>
  <c r="J113" i="32" s="1"/>
  <c r="I103" i="32"/>
  <c r="J103" i="32" s="1"/>
  <c r="I98" i="32"/>
  <c r="J98" i="32" s="1"/>
  <c r="I59" i="32"/>
  <c r="J59" i="32" s="1"/>
  <c r="I89" i="32"/>
  <c r="J89" i="32" s="1"/>
  <c r="I62" i="32"/>
  <c r="J62" i="32" s="1"/>
  <c r="I87" i="32"/>
  <c r="J87" i="32" s="1"/>
  <c r="I72" i="32"/>
  <c r="J72" i="32" s="1"/>
  <c r="I38" i="32"/>
  <c r="J38" i="32" s="1"/>
  <c r="I116" i="32"/>
  <c r="J116" i="32" s="1"/>
  <c r="I76" i="32"/>
  <c r="J76" i="32" s="1"/>
  <c r="I69" i="32"/>
  <c r="J69" i="32" s="1"/>
  <c r="I49" i="32"/>
  <c r="J49" i="32" s="1"/>
  <c r="I66" i="32"/>
  <c r="J66" i="32" s="1"/>
  <c r="I104" i="32"/>
  <c r="J104" i="32" s="1"/>
  <c r="I68" i="32"/>
  <c r="J68" i="32" s="1"/>
  <c r="I67" i="32"/>
  <c r="J67" i="32" s="1"/>
  <c r="I107" i="32"/>
  <c r="J107" i="32" s="1"/>
  <c r="I63" i="32"/>
  <c r="J63" i="32" s="1"/>
  <c r="I40" i="32"/>
  <c r="J40" i="32" s="1"/>
  <c r="I53" i="32"/>
  <c r="J53" i="32" s="1"/>
  <c r="I94" i="32"/>
  <c r="J94" i="32" s="1"/>
  <c r="I34" i="32"/>
  <c r="J34" i="32" s="1"/>
  <c r="I26" i="32"/>
  <c r="J26" i="32" s="1"/>
  <c r="I55" i="32"/>
  <c r="J55" i="32" s="1"/>
  <c r="I97" i="32"/>
  <c r="J97" i="32" s="1"/>
  <c r="I114" i="32"/>
  <c r="J114" i="32" s="1"/>
  <c r="I99" i="32"/>
  <c r="J99" i="32" s="1"/>
  <c r="I54" i="32"/>
  <c r="J54" i="32" s="1"/>
  <c r="I82" i="32"/>
  <c r="J82" i="32" s="1"/>
  <c r="I81" i="32"/>
  <c r="J81" i="32" s="1"/>
  <c r="I37" i="32"/>
  <c r="J37" i="32" s="1"/>
  <c r="I71" i="32"/>
  <c r="J71" i="32" s="1"/>
  <c r="I44" i="32"/>
  <c r="J44" i="32" s="1"/>
  <c r="I60" i="32"/>
  <c r="J60" i="32" s="1"/>
  <c r="I50" i="32"/>
  <c r="J50" i="32" s="1"/>
  <c r="I33" i="32"/>
  <c r="J33" i="32" s="1"/>
  <c r="I25" i="32"/>
  <c r="J25" i="32" s="1"/>
  <c r="I102" i="32"/>
  <c r="J102" i="32" s="1"/>
  <c r="I86" i="32"/>
  <c r="J86" i="32" s="1"/>
  <c r="I46" i="32"/>
  <c r="J46" i="32" s="1"/>
  <c r="I64" i="32"/>
  <c r="J64" i="32" s="1"/>
  <c r="I47" i="32"/>
  <c r="J47" i="32" s="1"/>
  <c r="I23" i="32"/>
  <c r="J23" i="32" s="1"/>
  <c r="I61" i="32"/>
  <c r="J61" i="32" s="1"/>
  <c r="I91" i="32"/>
  <c r="J91" i="32" s="1"/>
  <c r="I78" i="32"/>
  <c r="J78" i="32" s="1"/>
  <c r="I45" i="32"/>
  <c r="J45" i="32" s="1"/>
  <c r="I56" i="32"/>
  <c r="J56" i="32" s="1"/>
  <c r="I110" i="32"/>
  <c r="J110" i="32" s="1"/>
  <c r="I93" i="32"/>
  <c r="J93" i="32" s="1"/>
  <c r="I22" i="32"/>
  <c r="J22" i="32" s="1"/>
  <c r="I83" i="32"/>
  <c r="J83" i="32" s="1"/>
  <c r="I24" i="32"/>
  <c r="J24" i="32" s="1"/>
  <c r="I58" i="32"/>
  <c r="J58" i="32" s="1"/>
  <c r="I73" i="32"/>
  <c r="J73" i="32" s="1"/>
  <c r="I90" i="32"/>
  <c r="J90" i="32" s="1"/>
  <c r="I84" i="32"/>
  <c r="J84" i="32" s="1"/>
  <c r="I28" i="32"/>
  <c r="J28" i="32" s="1"/>
  <c r="I100" i="32"/>
  <c r="J100" i="32" s="1"/>
  <c r="I112" i="32"/>
  <c r="J112" i="32" s="1"/>
  <c r="I79" i="32"/>
  <c r="J79" i="32" s="1"/>
  <c r="I27" i="32"/>
  <c r="J27" i="32" s="1"/>
  <c r="J22" i="40"/>
  <c r="J22" i="39"/>
  <c r="I92" i="31"/>
  <c r="J92" i="31" s="1"/>
  <c r="I110" i="31"/>
  <c r="J110" i="31" s="1"/>
  <c r="I79" i="31"/>
  <c r="J79" i="31" s="1"/>
  <c r="I25" i="31"/>
  <c r="J25" i="31" s="1"/>
  <c r="I98" i="31"/>
  <c r="J98" i="31" s="1"/>
  <c r="I68" i="31"/>
  <c r="J68" i="31" s="1"/>
  <c r="I34" i="31"/>
  <c r="J34" i="31" s="1"/>
  <c r="I102" i="31"/>
  <c r="J102" i="31" s="1"/>
  <c r="I100" i="31"/>
  <c r="J100" i="31" s="1"/>
  <c r="I104" i="31"/>
  <c r="J104" i="31" s="1"/>
  <c r="I29" i="31"/>
  <c r="J29" i="31" s="1"/>
  <c r="I78" i="31"/>
  <c r="J78" i="31" s="1"/>
  <c r="I107" i="31"/>
  <c r="J107" i="31" s="1"/>
  <c r="I71" i="31"/>
  <c r="J71" i="31" s="1"/>
  <c r="I97" i="31"/>
  <c r="J97" i="31" s="1"/>
  <c r="I105" i="31"/>
  <c r="J105" i="31" s="1"/>
  <c r="I36" i="31"/>
  <c r="J36" i="31" s="1"/>
  <c r="I113" i="31"/>
  <c r="J113" i="31" s="1"/>
  <c r="I38" i="31"/>
  <c r="J38" i="31" s="1"/>
  <c r="I109" i="31"/>
  <c r="J109" i="31" s="1"/>
  <c r="I115" i="31"/>
  <c r="J115" i="31" s="1"/>
  <c r="I85" i="31"/>
  <c r="J85" i="31" s="1"/>
  <c r="I70" i="31"/>
  <c r="J70" i="31" s="1"/>
  <c r="I45" i="31"/>
  <c r="J45" i="31" s="1"/>
  <c r="I88" i="31"/>
  <c r="J88" i="31" s="1"/>
  <c r="I23" i="31"/>
  <c r="J23" i="31" s="1"/>
  <c r="I49" i="31"/>
  <c r="J49" i="31" s="1"/>
  <c r="I62" i="31"/>
  <c r="J62" i="31" s="1"/>
  <c r="I26" i="31"/>
  <c r="J26" i="31" s="1"/>
  <c r="I64" i="31"/>
  <c r="J64" i="31" s="1"/>
  <c r="I53" i="31"/>
  <c r="J53" i="31" s="1"/>
  <c r="I66" i="31"/>
  <c r="J66" i="31" s="1"/>
  <c r="I89" i="31"/>
  <c r="J89" i="31" s="1"/>
  <c r="I59" i="31"/>
  <c r="J59" i="31" s="1"/>
  <c r="I111" i="31"/>
  <c r="J111" i="31" s="1"/>
  <c r="I91" i="31"/>
  <c r="J91" i="31" s="1"/>
  <c r="I90" i="31"/>
  <c r="J90" i="31" s="1"/>
  <c r="I73" i="31"/>
  <c r="J73" i="31" s="1"/>
  <c r="I75" i="31"/>
  <c r="J75" i="31" s="1"/>
  <c r="I57" i="31"/>
  <c r="J57" i="31" s="1"/>
  <c r="I65" i="31"/>
  <c r="J65" i="31" s="1"/>
  <c r="I81" i="31"/>
  <c r="J81" i="31" s="1"/>
  <c r="I32" i="31"/>
  <c r="J32" i="31" s="1"/>
  <c r="I28" i="31"/>
  <c r="J28" i="31" s="1"/>
  <c r="I40" i="31"/>
  <c r="J40" i="31" s="1"/>
  <c r="I82" i="31"/>
  <c r="J82" i="31" s="1"/>
  <c r="I31" i="31"/>
  <c r="J31" i="31" s="1"/>
  <c r="I87" i="31"/>
  <c r="J87" i="31" s="1"/>
  <c r="I42" i="31"/>
  <c r="J42" i="31" s="1"/>
  <c r="I39" i="31"/>
  <c r="J39" i="31" s="1"/>
  <c r="I77" i="31"/>
  <c r="J77" i="31" s="1"/>
  <c r="I61" i="31"/>
  <c r="J61" i="31" s="1"/>
  <c r="I27" i="31"/>
  <c r="J27" i="31" s="1"/>
  <c r="I112" i="31"/>
  <c r="J112" i="31" s="1"/>
  <c r="I95" i="31"/>
  <c r="J95" i="31" s="1"/>
  <c r="I33" i="31"/>
  <c r="J33" i="31" s="1"/>
  <c r="I44" i="31"/>
  <c r="J44" i="31" s="1"/>
  <c r="I94" i="31"/>
  <c r="J94" i="31" s="1"/>
  <c r="I22" i="31"/>
  <c r="J22" i="31" s="1"/>
  <c r="I47" i="31"/>
  <c r="J47" i="31" s="1"/>
  <c r="I41" i="31"/>
  <c r="J41" i="31" s="1"/>
  <c r="I56" i="31"/>
  <c r="J56" i="31" s="1"/>
  <c r="I60" i="31"/>
  <c r="J60" i="31" s="1"/>
  <c r="I96" i="31"/>
  <c r="J96" i="31" s="1"/>
  <c r="I86" i="31"/>
  <c r="J86" i="31" s="1"/>
  <c r="I30" i="31"/>
  <c r="J30" i="31" s="1"/>
  <c r="I51" i="31"/>
  <c r="J51" i="31" s="1"/>
  <c r="I58" i="31"/>
  <c r="J58" i="31" s="1"/>
  <c r="I43" i="31"/>
  <c r="J43" i="31" s="1"/>
  <c r="I80" i="31"/>
  <c r="J80" i="31" s="1"/>
  <c r="I24" i="31"/>
  <c r="J24" i="31" s="1"/>
  <c r="I37" i="31"/>
  <c r="J37" i="31" s="1"/>
  <c r="I69" i="31"/>
  <c r="J69" i="31" s="1"/>
  <c r="I101" i="31"/>
  <c r="J101" i="31" s="1"/>
  <c r="I72" i="31"/>
  <c r="J72" i="31" s="1"/>
  <c r="I106" i="31"/>
  <c r="J106" i="31" s="1"/>
  <c r="I74" i="31"/>
  <c r="J74" i="31" s="1"/>
  <c r="I108" i="31"/>
  <c r="J108" i="31" s="1"/>
  <c r="I103" i="31"/>
  <c r="J103" i="31" s="1"/>
  <c r="I35" i="31"/>
  <c r="J35" i="31" s="1"/>
  <c r="I76" i="31"/>
  <c r="J76" i="31" s="1"/>
  <c r="I99" i="31"/>
  <c r="J99" i="31" s="1"/>
  <c r="I46" i="31"/>
  <c r="J46" i="31" s="1"/>
  <c r="I83" i="31"/>
  <c r="J83" i="31" s="1"/>
  <c r="I52" i="31"/>
  <c r="J52" i="31" s="1"/>
  <c r="I63" i="31"/>
  <c r="J63" i="31" s="1"/>
  <c r="I93" i="31"/>
  <c r="J93" i="31" s="1"/>
  <c r="I54" i="31"/>
  <c r="J54" i="31" s="1"/>
  <c r="I74" i="29"/>
  <c r="J74" i="29" s="1"/>
  <c r="I36" i="29"/>
  <c r="J36" i="29" s="1"/>
  <c r="I68" i="29"/>
  <c r="J68" i="29" s="1"/>
  <c r="I109" i="29"/>
  <c r="J109" i="29" s="1"/>
  <c r="I82" i="29"/>
  <c r="J82" i="29" s="1"/>
  <c r="I34" i="29"/>
  <c r="J34" i="29" s="1"/>
  <c r="I92" i="29"/>
  <c r="J92" i="29" s="1"/>
  <c r="I64" i="29"/>
  <c r="J64" i="29" s="1"/>
  <c r="I73" i="29"/>
  <c r="J73" i="29" s="1"/>
  <c r="I94" i="29"/>
  <c r="J94" i="29" s="1"/>
  <c r="I116" i="29"/>
  <c r="J116" i="29" s="1"/>
  <c r="I30" i="29"/>
  <c r="J30" i="29" s="1"/>
  <c r="I95" i="29"/>
  <c r="J95" i="29" s="1"/>
  <c r="I103" i="29"/>
  <c r="J103" i="29" s="1"/>
  <c r="I96" i="29"/>
  <c r="J96" i="29" s="1"/>
  <c r="I60" i="29"/>
  <c r="J60" i="29" s="1"/>
  <c r="I107" i="29"/>
  <c r="J107" i="29" s="1"/>
  <c r="I78" i="29"/>
  <c r="J78" i="29" s="1"/>
  <c r="I62" i="29"/>
  <c r="J62" i="29" s="1"/>
  <c r="I32" i="29"/>
  <c r="J32" i="29" s="1"/>
  <c r="I51" i="29"/>
  <c r="J51" i="29" s="1"/>
  <c r="I114" i="29"/>
  <c r="J114" i="29" s="1"/>
  <c r="I90" i="29"/>
  <c r="J90" i="29" s="1"/>
  <c r="I98" i="29"/>
  <c r="J98" i="29" s="1"/>
  <c r="I58" i="29"/>
  <c r="J58" i="29" s="1"/>
  <c r="I83" i="29"/>
  <c r="J83" i="29" s="1"/>
  <c r="I84" i="29"/>
  <c r="J84" i="29" s="1"/>
  <c r="I87" i="29"/>
  <c r="J87" i="29" s="1"/>
  <c r="I111" i="29"/>
  <c r="J111" i="29" s="1"/>
  <c r="I24" i="29"/>
  <c r="J24" i="29" s="1"/>
  <c r="I81" i="29"/>
  <c r="J81" i="29" s="1"/>
  <c r="I33" i="29"/>
  <c r="J33" i="29" s="1"/>
  <c r="I35" i="29"/>
  <c r="J35" i="29" s="1"/>
  <c r="I45" i="29"/>
  <c r="J45" i="29" s="1"/>
  <c r="I71" i="29"/>
  <c r="J71" i="29" s="1"/>
  <c r="I29" i="29"/>
  <c r="J29" i="29" s="1"/>
  <c r="I106" i="29"/>
  <c r="J106" i="29" s="1"/>
  <c r="I85" i="29"/>
  <c r="J85" i="29" s="1"/>
  <c r="I41" i="29"/>
  <c r="J41" i="29" s="1"/>
  <c r="I57" i="29"/>
  <c r="J57" i="29" s="1"/>
  <c r="I39" i="29"/>
  <c r="J39" i="29" s="1"/>
  <c r="I38" i="29"/>
  <c r="J38" i="29" s="1"/>
  <c r="I104" i="29"/>
  <c r="J104" i="29" s="1"/>
  <c r="I23" i="29"/>
  <c r="J23" i="29" s="1"/>
  <c r="I49" i="29"/>
  <c r="J49" i="29" s="1"/>
  <c r="I31" i="29"/>
  <c r="J31" i="29" s="1"/>
  <c r="I37" i="29"/>
  <c r="J37" i="29" s="1"/>
  <c r="I69" i="29"/>
  <c r="J69" i="29" s="1"/>
  <c r="I97" i="29"/>
  <c r="J97" i="29" s="1"/>
  <c r="I101" i="29"/>
  <c r="J101" i="29" s="1"/>
  <c r="I43" i="29"/>
  <c r="J43" i="29" s="1"/>
  <c r="I77" i="29"/>
  <c r="J77" i="29" s="1"/>
  <c r="I99" i="29"/>
  <c r="J99" i="29" s="1"/>
  <c r="I28" i="29"/>
  <c r="J28" i="29" s="1"/>
  <c r="I67" i="29"/>
  <c r="J67" i="29" s="1"/>
  <c r="I65" i="29"/>
  <c r="J65" i="29" s="1"/>
  <c r="I75" i="29"/>
  <c r="J75" i="29" s="1"/>
  <c r="I79" i="29"/>
  <c r="J79" i="29" s="1"/>
  <c r="I91" i="29"/>
  <c r="J91" i="29" s="1"/>
  <c r="I105" i="29"/>
  <c r="J105" i="29" s="1"/>
  <c r="I61" i="29"/>
  <c r="J61" i="29" s="1"/>
  <c r="I22" i="29"/>
  <c r="J22" i="29" s="1"/>
  <c r="I27" i="29"/>
  <c r="J27" i="29" s="1"/>
  <c r="I93" i="29"/>
  <c r="J93" i="29" s="1"/>
  <c r="I113" i="29"/>
  <c r="J113" i="29" s="1"/>
  <c r="I89" i="29"/>
  <c r="J89" i="29" s="1"/>
  <c r="I26" i="29"/>
  <c r="J26" i="29" s="1"/>
  <c r="I70" i="29"/>
  <c r="J70" i="29" s="1"/>
  <c r="I102" i="29"/>
  <c r="J102" i="29" s="1"/>
  <c r="I25" i="29"/>
  <c r="J25" i="29" s="1"/>
  <c r="I40" i="29"/>
  <c r="J40" i="29" s="1"/>
  <c r="I72" i="29"/>
  <c r="J72" i="29" s="1"/>
  <c r="I53" i="29"/>
  <c r="J53" i="29" s="1"/>
  <c r="I76" i="29"/>
  <c r="J76" i="29" s="1"/>
  <c r="I115" i="29"/>
  <c r="J115" i="29" s="1"/>
  <c r="I46" i="29"/>
  <c r="J46" i="29" s="1"/>
  <c r="I110" i="29"/>
  <c r="J110" i="29" s="1"/>
  <c r="I63" i="29"/>
  <c r="J63" i="29" s="1"/>
  <c r="I48" i="29"/>
  <c r="J48" i="29" s="1"/>
  <c r="I80" i="29"/>
  <c r="J80" i="29" s="1"/>
  <c r="I112" i="29"/>
  <c r="J112" i="29" s="1"/>
  <c r="I54" i="29"/>
  <c r="J54" i="29" s="1"/>
  <c r="I86" i="29"/>
  <c r="J86" i="29" s="1"/>
  <c r="I50" i="29"/>
  <c r="J50" i="29" s="1"/>
  <c r="I42" i="29"/>
  <c r="J42" i="29" s="1"/>
  <c r="I55" i="29"/>
  <c r="J55" i="29" s="1"/>
  <c r="I47" i="29"/>
  <c r="J47" i="29" s="1"/>
  <c r="I59" i="29"/>
  <c r="J59" i="29" s="1"/>
  <c r="I56" i="29"/>
  <c r="J56" i="29" s="1"/>
  <c r="I88" i="29"/>
  <c r="J88" i="29" s="1"/>
  <c r="I52" i="29"/>
  <c r="J52" i="29" s="1"/>
  <c r="I31" i="28"/>
  <c r="J31" i="28" s="1"/>
  <c r="I48" i="28"/>
  <c r="J48" i="28" s="1"/>
  <c r="I60" i="28"/>
  <c r="J60" i="28" s="1"/>
  <c r="I71" i="28"/>
  <c r="J71" i="28" s="1"/>
  <c r="I35" i="28"/>
  <c r="J35" i="28" s="1"/>
  <c r="I77" i="28"/>
  <c r="J77" i="28" s="1"/>
  <c r="I39" i="28"/>
  <c r="J39" i="28" s="1"/>
  <c r="I58" i="28"/>
  <c r="J58" i="28" s="1"/>
  <c r="I62" i="28"/>
  <c r="J62" i="28" s="1"/>
  <c r="I105" i="28"/>
  <c r="J105" i="28" s="1"/>
  <c r="I74" i="28"/>
  <c r="J74" i="28" s="1"/>
  <c r="I29" i="28"/>
  <c r="J29" i="28" s="1"/>
  <c r="I49" i="28"/>
  <c r="J49" i="28" s="1"/>
  <c r="I66" i="28"/>
  <c r="J66" i="28" s="1"/>
  <c r="I37" i="28"/>
  <c r="J37" i="28" s="1"/>
  <c r="I50" i="28"/>
  <c r="J50" i="28" s="1"/>
  <c r="I30" i="28"/>
  <c r="J30" i="28" s="1"/>
  <c r="I70" i="28"/>
  <c r="J70" i="28" s="1"/>
  <c r="I24" i="28"/>
  <c r="J24" i="28" s="1"/>
  <c r="I22" i="28"/>
  <c r="J22" i="28" s="1"/>
  <c r="I43" i="28"/>
  <c r="J43" i="28" s="1"/>
  <c r="I87" i="28"/>
  <c r="J87" i="28" s="1"/>
  <c r="I100" i="28"/>
  <c r="J100" i="28" s="1"/>
  <c r="I97" i="28"/>
  <c r="J97" i="28" s="1"/>
  <c r="I102" i="28"/>
  <c r="J102" i="28" s="1"/>
  <c r="I45" i="28"/>
  <c r="J45" i="28" s="1"/>
  <c r="I41" i="28"/>
  <c r="J41" i="28" s="1"/>
  <c r="I33" i="28"/>
  <c r="J33" i="28" s="1"/>
  <c r="I84" i="28"/>
  <c r="J84" i="28" s="1"/>
  <c r="I103" i="28"/>
  <c r="J103" i="28" s="1"/>
  <c r="I25" i="28"/>
  <c r="J25" i="28" s="1"/>
  <c r="I81" i="28"/>
  <c r="J81" i="28" s="1"/>
  <c r="I78" i="28"/>
  <c r="J78" i="28" s="1"/>
  <c r="I114" i="28"/>
  <c r="J114" i="28" s="1"/>
  <c r="I73" i="28"/>
  <c r="J73" i="28" s="1"/>
  <c r="I23" i="28"/>
  <c r="J23" i="28" s="1"/>
  <c r="I104" i="28"/>
  <c r="J104" i="28" s="1"/>
  <c r="I38" i="28"/>
  <c r="J38" i="28" s="1"/>
  <c r="I101" i="28"/>
  <c r="J101" i="28" s="1"/>
  <c r="I76" i="28"/>
  <c r="J76" i="28" s="1"/>
  <c r="I47" i="28"/>
  <c r="J47" i="28" s="1"/>
  <c r="I46" i="28"/>
  <c r="J46" i="28" s="1"/>
  <c r="I55" i="28"/>
  <c r="J55" i="28" s="1"/>
  <c r="I98" i="28"/>
  <c r="J98" i="28" s="1"/>
  <c r="I79" i="28"/>
  <c r="J79" i="28" s="1"/>
  <c r="I113" i="28"/>
  <c r="J113" i="28" s="1"/>
  <c r="I96" i="28"/>
  <c r="J96" i="28" s="1"/>
  <c r="I92" i="28"/>
  <c r="J92" i="28" s="1"/>
  <c r="I59" i="28"/>
  <c r="J59" i="28" s="1"/>
  <c r="I51" i="28"/>
  <c r="J51" i="28" s="1"/>
  <c r="I53" i="28"/>
  <c r="J53" i="28" s="1"/>
  <c r="I75" i="28"/>
  <c r="J75" i="28" s="1"/>
  <c r="I90" i="28"/>
  <c r="J90" i="28" s="1"/>
  <c r="I110" i="28"/>
  <c r="J110" i="28" s="1"/>
  <c r="I72" i="28"/>
  <c r="J72" i="28" s="1"/>
  <c r="I108" i="28"/>
  <c r="J108" i="28" s="1"/>
  <c r="I54" i="28"/>
  <c r="J54" i="28" s="1"/>
  <c r="I65" i="28"/>
  <c r="J65" i="28" s="1"/>
  <c r="I94" i="28"/>
  <c r="J94" i="28" s="1"/>
  <c r="I64" i="28"/>
  <c r="J64" i="28" s="1"/>
  <c r="I99" i="28"/>
  <c r="J99" i="28" s="1"/>
  <c r="I80" i="28"/>
  <c r="J80" i="28" s="1"/>
  <c r="I116" i="28"/>
  <c r="J116" i="28" s="1"/>
  <c r="I69" i="28"/>
  <c r="J69" i="28" s="1"/>
  <c r="I52" i="28"/>
  <c r="J52" i="28" s="1"/>
  <c r="I82" i="28"/>
  <c r="J82" i="28" s="1"/>
  <c r="I109" i="28"/>
  <c r="J109" i="28" s="1"/>
  <c r="I67" i="28"/>
  <c r="J67" i="28" s="1"/>
  <c r="I88" i="28"/>
  <c r="J88" i="28" s="1"/>
  <c r="I83" i="28"/>
  <c r="J83" i="28" s="1"/>
  <c r="I26" i="28"/>
  <c r="J26" i="28" s="1"/>
  <c r="I107" i="28"/>
  <c r="J107" i="28" s="1"/>
  <c r="I85" i="28"/>
  <c r="J85" i="28" s="1"/>
  <c r="I57" i="28"/>
  <c r="J57" i="28" s="1"/>
  <c r="I89" i="28"/>
  <c r="J89" i="28" s="1"/>
  <c r="I86" i="28"/>
  <c r="J86" i="28" s="1"/>
  <c r="I112" i="28"/>
  <c r="J112" i="28" s="1"/>
  <c r="I34" i="28"/>
  <c r="J34" i="28" s="1"/>
  <c r="I28" i="28"/>
  <c r="J28" i="28" s="1"/>
  <c r="I36" i="28"/>
  <c r="J36" i="28" s="1"/>
  <c r="I91" i="28"/>
  <c r="J91" i="28" s="1"/>
  <c r="I44" i="28"/>
  <c r="J44" i="28" s="1"/>
  <c r="I111" i="28"/>
  <c r="J111" i="28" s="1"/>
  <c r="I27" i="28"/>
  <c r="J27" i="28" s="1"/>
  <c r="I106" i="28"/>
  <c r="J106" i="28" s="1"/>
  <c r="I32" i="28"/>
  <c r="J32" i="28" s="1"/>
  <c r="I56" i="28"/>
  <c r="J56" i="28" s="1"/>
  <c r="I93" i="28"/>
  <c r="J93" i="28" s="1"/>
  <c r="I40" i="28"/>
  <c r="J40" i="28" s="1"/>
  <c r="I68" i="28"/>
  <c r="J68" i="28" s="1"/>
  <c r="I95" i="28"/>
  <c r="J95" i="28" s="1"/>
  <c r="I49" i="27"/>
  <c r="J49" i="27" s="1"/>
  <c r="I50" i="27"/>
  <c r="J50" i="27" s="1"/>
  <c r="I44" i="27"/>
  <c r="J44" i="27" s="1"/>
  <c r="I82" i="27"/>
  <c r="J82" i="27" s="1"/>
  <c r="I47" i="27"/>
  <c r="J47" i="27" s="1"/>
  <c r="I43" i="27"/>
  <c r="J43" i="27" s="1"/>
  <c r="I93" i="27"/>
  <c r="J93" i="27" s="1"/>
  <c r="I48" i="27"/>
  <c r="J48" i="27" s="1"/>
  <c r="I53" i="27"/>
  <c r="J53" i="27" s="1"/>
  <c r="I72" i="27"/>
  <c r="J72" i="27" s="1"/>
  <c r="I27" i="27"/>
  <c r="J27" i="27" s="1"/>
  <c r="I37" i="27"/>
  <c r="J37" i="27" s="1"/>
  <c r="I34" i="27"/>
  <c r="J34" i="27" s="1"/>
  <c r="I42" i="27"/>
  <c r="J42" i="27" s="1"/>
  <c r="I80" i="27"/>
  <c r="J80" i="27" s="1"/>
  <c r="I98" i="27"/>
  <c r="J98" i="27" s="1"/>
  <c r="I65" i="27"/>
  <c r="J65" i="27" s="1"/>
  <c r="I63" i="27"/>
  <c r="J63" i="27" s="1"/>
  <c r="I103" i="27"/>
  <c r="J103" i="27" s="1"/>
  <c r="I22" i="27"/>
  <c r="I87" i="27"/>
  <c r="J87" i="27" s="1"/>
  <c r="I77" i="27"/>
  <c r="J77" i="27" s="1"/>
  <c r="I41" i="27"/>
  <c r="J41" i="27" s="1"/>
  <c r="I88" i="27"/>
  <c r="J88" i="27" s="1"/>
  <c r="I86" i="27"/>
  <c r="J86" i="27" s="1"/>
  <c r="I112" i="27"/>
  <c r="J112" i="27" s="1"/>
  <c r="I74" i="27"/>
  <c r="J74" i="27" s="1"/>
  <c r="I91" i="27"/>
  <c r="J91" i="27" s="1"/>
  <c r="I51" i="27"/>
  <c r="J51" i="27" s="1"/>
  <c r="I95" i="27"/>
  <c r="J95" i="27" s="1"/>
  <c r="I26" i="27"/>
  <c r="J26" i="27" s="1"/>
  <c r="I113" i="27"/>
  <c r="J113" i="27" s="1"/>
  <c r="I31" i="27"/>
  <c r="J31" i="27" s="1"/>
  <c r="I59" i="27"/>
  <c r="J59" i="27" s="1"/>
  <c r="I97" i="27"/>
  <c r="J97" i="27" s="1"/>
  <c r="I54" i="27"/>
  <c r="J54" i="27" s="1"/>
  <c r="I101" i="27"/>
  <c r="J101" i="27" s="1"/>
  <c r="I62" i="27"/>
  <c r="J62" i="27" s="1"/>
  <c r="I78" i="27"/>
  <c r="J78" i="27" s="1"/>
  <c r="I81" i="27"/>
  <c r="J81" i="27" s="1"/>
  <c r="I64" i="27"/>
  <c r="J64" i="27" s="1"/>
  <c r="I36" i="27"/>
  <c r="J36" i="27" s="1"/>
  <c r="I85" i="27"/>
  <c r="J85" i="27" s="1"/>
  <c r="I55" i="27"/>
  <c r="J55" i="27" s="1"/>
  <c r="I79" i="27"/>
  <c r="J79" i="27" s="1"/>
  <c r="I99" i="27"/>
  <c r="J99" i="27" s="1"/>
  <c r="I30" i="27"/>
  <c r="J30" i="27" s="1"/>
  <c r="I76" i="27"/>
  <c r="J76" i="27" s="1"/>
  <c r="I115" i="27"/>
  <c r="J115" i="27" s="1"/>
  <c r="I35" i="27"/>
  <c r="J35" i="27" s="1"/>
  <c r="I68" i="27"/>
  <c r="J68" i="27" s="1"/>
  <c r="I60" i="27"/>
  <c r="J60" i="27" s="1"/>
  <c r="I92" i="27"/>
  <c r="J92" i="27" s="1"/>
  <c r="I107" i="27"/>
  <c r="J107" i="27" s="1"/>
  <c r="I108" i="27"/>
  <c r="J108" i="27" s="1"/>
  <c r="I39" i="27"/>
  <c r="J39" i="27" s="1"/>
  <c r="I100" i="27"/>
  <c r="J100" i="27" s="1"/>
  <c r="I46" i="27"/>
  <c r="J46" i="27" s="1"/>
  <c r="I38" i="27"/>
  <c r="J38" i="27" s="1"/>
  <c r="I110" i="27"/>
  <c r="J110" i="27" s="1"/>
  <c r="I69" i="27"/>
  <c r="J69" i="27" s="1"/>
  <c r="I109" i="27"/>
  <c r="J109" i="27" s="1"/>
  <c r="I94" i="27"/>
  <c r="J94" i="27" s="1"/>
  <c r="I29" i="27"/>
  <c r="J29" i="27" s="1"/>
  <c r="I61" i="27"/>
  <c r="J61" i="27" s="1"/>
  <c r="I58" i="27"/>
  <c r="J58" i="27" s="1"/>
  <c r="I114" i="27"/>
  <c r="J114" i="27" s="1"/>
  <c r="I75" i="27"/>
  <c r="J75" i="27" s="1"/>
  <c r="I66" i="27"/>
  <c r="J66" i="27" s="1"/>
  <c r="I67" i="27"/>
  <c r="J67" i="27" s="1"/>
  <c r="I56" i="27"/>
  <c r="J56" i="27" s="1"/>
  <c r="I73" i="27"/>
  <c r="J73" i="27" s="1"/>
  <c r="I89" i="27"/>
  <c r="J89" i="27" s="1"/>
  <c r="I83" i="27"/>
  <c r="J83" i="27" s="1"/>
  <c r="I28" i="27"/>
  <c r="J28" i="27" s="1"/>
  <c r="I90" i="27"/>
  <c r="J90" i="27" s="1"/>
  <c r="I96" i="27"/>
  <c r="J96" i="27" s="1"/>
  <c r="I32" i="27"/>
  <c r="J32" i="27" s="1"/>
  <c r="I106" i="27"/>
  <c r="J106" i="27" s="1"/>
  <c r="I84" i="27"/>
  <c r="J84" i="27" s="1"/>
  <c r="I57" i="27"/>
  <c r="J57" i="27" s="1"/>
  <c r="I104" i="27"/>
  <c r="J104" i="27" s="1"/>
  <c r="I23" i="27"/>
  <c r="J23" i="27" s="1"/>
  <c r="I25" i="27"/>
  <c r="J25" i="27" s="1"/>
  <c r="I40" i="27"/>
  <c r="J40" i="27" s="1"/>
  <c r="I71" i="27"/>
  <c r="J71" i="27" s="1"/>
  <c r="I111" i="27"/>
  <c r="J111" i="27" s="1"/>
  <c r="I24" i="27"/>
  <c r="J24" i="27" s="1"/>
  <c r="I116" i="27"/>
  <c r="J116" i="27" s="1"/>
  <c r="I52" i="27"/>
  <c r="J52" i="27" s="1"/>
  <c r="I70" i="27"/>
  <c r="J70" i="27" s="1"/>
  <c r="I45" i="27"/>
  <c r="J45" i="27" s="1"/>
  <c r="I54" i="26"/>
  <c r="J54" i="26" s="1"/>
  <c r="I110" i="26"/>
  <c r="J110" i="26" s="1"/>
  <c r="I81" i="26"/>
  <c r="J81" i="26" s="1"/>
  <c r="I66" i="26"/>
  <c r="J66" i="26" s="1"/>
  <c r="I38" i="26"/>
  <c r="J38" i="26" s="1"/>
  <c r="I105" i="26"/>
  <c r="J105" i="26" s="1"/>
  <c r="I46" i="26"/>
  <c r="J46" i="26" s="1"/>
  <c r="I32" i="26"/>
  <c r="J32" i="26" s="1"/>
  <c r="I45" i="26"/>
  <c r="J45" i="26" s="1"/>
  <c r="I53" i="26"/>
  <c r="J53" i="26" s="1"/>
  <c r="I98" i="26"/>
  <c r="J98" i="26" s="1"/>
  <c r="I101" i="26"/>
  <c r="J101" i="26" s="1"/>
  <c r="I116" i="26"/>
  <c r="J116" i="26" s="1"/>
  <c r="I97" i="26"/>
  <c r="J97" i="26" s="1"/>
  <c r="I93" i="26"/>
  <c r="J93" i="26" s="1"/>
  <c r="I82" i="26"/>
  <c r="J82" i="26" s="1"/>
  <c r="I108" i="26"/>
  <c r="J108" i="26" s="1"/>
  <c r="I64" i="26"/>
  <c r="J64" i="26" s="1"/>
  <c r="I90" i="26"/>
  <c r="J90" i="26" s="1"/>
  <c r="I109" i="26"/>
  <c r="J109" i="26" s="1"/>
  <c r="I99" i="26"/>
  <c r="J99" i="26" s="1"/>
  <c r="I60" i="26"/>
  <c r="J60" i="26" s="1"/>
  <c r="I57" i="26"/>
  <c r="J57" i="26" s="1"/>
  <c r="I58" i="26"/>
  <c r="J58" i="26" s="1"/>
  <c r="I27" i="26"/>
  <c r="J27" i="26" s="1"/>
  <c r="I96" i="26"/>
  <c r="J96" i="26" s="1"/>
  <c r="I51" i="26"/>
  <c r="J51" i="26" s="1"/>
  <c r="I88" i="26"/>
  <c r="J88" i="26" s="1"/>
  <c r="I26" i="26"/>
  <c r="J26" i="26" s="1"/>
  <c r="I29" i="26"/>
  <c r="J29" i="26" s="1"/>
  <c r="I25" i="26"/>
  <c r="J25" i="26" s="1"/>
  <c r="I107" i="26"/>
  <c r="J107" i="26" s="1"/>
  <c r="I52" i="26"/>
  <c r="J52" i="26" s="1"/>
  <c r="I23" i="26"/>
  <c r="J23" i="26" s="1"/>
  <c r="I70" i="26"/>
  <c r="J70" i="26" s="1"/>
  <c r="I55" i="26"/>
  <c r="J55" i="26" s="1"/>
  <c r="I75" i="26"/>
  <c r="J75" i="26" s="1"/>
  <c r="I69" i="26"/>
  <c r="J69" i="26" s="1"/>
  <c r="I31" i="26"/>
  <c r="J31" i="26" s="1"/>
  <c r="I95" i="26"/>
  <c r="J95" i="26" s="1"/>
  <c r="I68" i="26"/>
  <c r="J68" i="26" s="1"/>
  <c r="I62" i="26"/>
  <c r="J62" i="26" s="1"/>
  <c r="I56" i="26"/>
  <c r="J56" i="26" s="1"/>
  <c r="I80" i="26"/>
  <c r="J80" i="26" s="1"/>
  <c r="I89" i="26"/>
  <c r="J89" i="26" s="1"/>
  <c r="I84" i="26"/>
  <c r="J84" i="26" s="1"/>
  <c r="I78" i="26"/>
  <c r="J78" i="26" s="1"/>
  <c r="I41" i="26"/>
  <c r="J41" i="26" s="1"/>
  <c r="I36" i="26"/>
  <c r="J36" i="26" s="1"/>
  <c r="I83" i="26"/>
  <c r="J83" i="26" s="1"/>
  <c r="I103" i="26"/>
  <c r="J103" i="26" s="1"/>
  <c r="I72" i="26"/>
  <c r="J72" i="26" s="1"/>
  <c r="I22" i="26"/>
  <c r="J22" i="26" s="1"/>
  <c r="I35" i="26"/>
  <c r="J35" i="26" s="1"/>
  <c r="I65" i="26"/>
  <c r="J65" i="26" s="1"/>
  <c r="I79" i="26"/>
  <c r="J79" i="26" s="1"/>
  <c r="I44" i="26"/>
  <c r="J44" i="26" s="1"/>
  <c r="I76" i="26"/>
  <c r="J76" i="26" s="1"/>
  <c r="I113" i="26"/>
  <c r="J113" i="26" s="1"/>
  <c r="I87" i="26"/>
  <c r="J87" i="26" s="1"/>
  <c r="I28" i="26"/>
  <c r="J28" i="26" s="1"/>
  <c r="I77" i="26"/>
  <c r="J77" i="26" s="1"/>
  <c r="I33" i="26"/>
  <c r="J33" i="26" s="1"/>
  <c r="I92" i="26"/>
  <c r="J92" i="26" s="1"/>
  <c r="I47" i="26"/>
  <c r="J47" i="26" s="1"/>
  <c r="I111" i="26"/>
  <c r="J111" i="26" s="1"/>
  <c r="I114" i="26"/>
  <c r="J114" i="26" s="1"/>
  <c r="I50" i="26"/>
  <c r="J50" i="26" s="1"/>
  <c r="I42" i="26"/>
  <c r="J42" i="26" s="1"/>
  <c r="I24" i="26"/>
  <c r="J24" i="26" s="1"/>
  <c r="I91" i="26"/>
  <c r="J91" i="26" s="1"/>
  <c r="I40" i="26"/>
  <c r="J40" i="26" s="1"/>
  <c r="I73" i="26"/>
  <c r="J73" i="26" s="1"/>
  <c r="I43" i="26"/>
  <c r="J43" i="26" s="1"/>
  <c r="I85" i="26"/>
  <c r="J85" i="26" s="1"/>
  <c r="I61" i="26"/>
  <c r="J61" i="26" s="1"/>
  <c r="I115" i="26"/>
  <c r="J115" i="26" s="1"/>
  <c r="I71" i="26"/>
  <c r="J71" i="26" s="1"/>
  <c r="I112" i="26"/>
  <c r="J112" i="26" s="1"/>
  <c r="I49" i="26"/>
  <c r="J49" i="26" s="1"/>
  <c r="I104" i="26"/>
  <c r="J104" i="26" s="1"/>
  <c r="I102" i="26"/>
  <c r="J102" i="26" s="1"/>
  <c r="I59" i="26"/>
  <c r="J59" i="26" s="1"/>
  <c r="I37" i="26"/>
  <c r="J37" i="26" s="1"/>
  <c r="I34" i="26"/>
  <c r="J34" i="26" s="1"/>
  <c r="I44" i="25"/>
  <c r="J44" i="25" s="1"/>
  <c r="I33" i="25"/>
  <c r="J33" i="25" s="1"/>
  <c r="I61" i="25"/>
  <c r="J61" i="25" s="1"/>
  <c r="I79" i="25"/>
  <c r="J79" i="25" s="1"/>
  <c r="I46" i="25"/>
  <c r="J46" i="25" s="1"/>
  <c r="I51" i="25"/>
  <c r="J51" i="25" s="1"/>
  <c r="I103" i="25"/>
  <c r="J103" i="25" s="1"/>
  <c r="I91" i="25"/>
  <c r="J91" i="25" s="1"/>
  <c r="I28" i="25"/>
  <c r="J28" i="25" s="1"/>
  <c r="I98" i="25"/>
  <c r="J98" i="25" s="1"/>
  <c r="I97" i="25"/>
  <c r="J97" i="25" s="1"/>
  <c r="I37" i="25"/>
  <c r="J37" i="25" s="1"/>
  <c r="I36" i="25"/>
  <c r="J36" i="25" s="1"/>
  <c r="I48" i="25"/>
  <c r="J48" i="25" s="1"/>
  <c r="I93" i="25"/>
  <c r="J93" i="25" s="1"/>
  <c r="I96" i="25"/>
  <c r="J96" i="25" s="1"/>
  <c r="I23" i="25"/>
  <c r="J23" i="25" s="1"/>
  <c r="I109" i="25"/>
  <c r="J109" i="25" s="1"/>
  <c r="I27" i="25"/>
  <c r="J27" i="25" s="1"/>
  <c r="I113" i="25"/>
  <c r="J113" i="25" s="1"/>
  <c r="I94" i="25"/>
  <c r="J94" i="25" s="1"/>
  <c r="I50" i="25"/>
  <c r="J50" i="25" s="1"/>
  <c r="I69" i="25"/>
  <c r="J69" i="25" s="1"/>
  <c r="I86" i="25"/>
  <c r="J86" i="25" s="1"/>
  <c r="I114" i="25"/>
  <c r="J114" i="25" s="1"/>
  <c r="I30" i="25"/>
  <c r="J30" i="25" s="1"/>
  <c r="I99" i="25"/>
  <c r="J99" i="25" s="1"/>
  <c r="I53" i="25"/>
  <c r="J53" i="25" s="1"/>
  <c r="I57" i="25"/>
  <c r="J57" i="25" s="1"/>
  <c r="I43" i="25"/>
  <c r="J43" i="25" s="1"/>
  <c r="I107" i="25"/>
  <c r="J107" i="25" s="1"/>
  <c r="I41" i="25"/>
  <c r="J41" i="25" s="1"/>
  <c r="I40" i="25"/>
  <c r="J40" i="25" s="1"/>
  <c r="I112" i="25"/>
  <c r="J112" i="25" s="1"/>
  <c r="I25" i="25"/>
  <c r="J25" i="25" s="1"/>
  <c r="I84" i="25"/>
  <c r="J84" i="25" s="1"/>
  <c r="I115" i="25"/>
  <c r="J115" i="25" s="1"/>
  <c r="I64" i="25"/>
  <c r="J64" i="25" s="1"/>
  <c r="I35" i="25"/>
  <c r="J35" i="25" s="1"/>
  <c r="I77" i="25"/>
  <c r="J77" i="25" s="1"/>
  <c r="I68" i="25"/>
  <c r="J68" i="25" s="1"/>
  <c r="I76" i="25"/>
  <c r="J76" i="25" s="1"/>
  <c r="I39" i="25"/>
  <c r="J39" i="25" s="1"/>
  <c r="I70" i="25"/>
  <c r="J70" i="25" s="1"/>
  <c r="I52" i="25"/>
  <c r="J52" i="25" s="1"/>
  <c r="I62" i="25"/>
  <c r="J62" i="25" s="1"/>
  <c r="I49" i="25"/>
  <c r="J49" i="25" s="1"/>
  <c r="I85" i="25"/>
  <c r="J85" i="25" s="1"/>
  <c r="I108" i="25"/>
  <c r="J108" i="25" s="1"/>
  <c r="I65" i="25"/>
  <c r="J65" i="25" s="1"/>
  <c r="I101" i="25"/>
  <c r="J101" i="25" s="1"/>
  <c r="I56" i="25"/>
  <c r="J56" i="25" s="1"/>
  <c r="I105" i="25"/>
  <c r="J105" i="25" s="1"/>
  <c r="I71" i="25"/>
  <c r="J71" i="25" s="1"/>
  <c r="I87" i="25"/>
  <c r="J87" i="25" s="1"/>
  <c r="I80" i="25"/>
  <c r="J80" i="25" s="1"/>
  <c r="I100" i="25"/>
  <c r="J100" i="25" s="1"/>
  <c r="I31" i="25"/>
  <c r="J31" i="25" s="1"/>
  <c r="I26" i="25"/>
  <c r="J26" i="25" s="1"/>
  <c r="I60" i="25"/>
  <c r="J60" i="25" s="1"/>
  <c r="I106" i="25"/>
  <c r="J106" i="25" s="1"/>
  <c r="I67" i="25"/>
  <c r="J67" i="25" s="1"/>
  <c r="I111" i="25"/>
  <c r="J111" i="25" s="1"/>
  <c r="I104" i="25"/>
  <c r="J104" i="25" s="1"/>
  <c r="I42" i="25"/>
  <c r="J42" i="25" s="1"/>
  <c r="I24" i="25"/>
  <c r="J24" i="25" s="1"/>
  <c r="I59" i="25"/>
  <c r="J59" i="25" s="1"/>
  <c r="I66" i="25"/>
  <c r="J66" i="25" s="1"/>
  <c r="I110" i="25"/>
  <c r="J110" i="25" s="1"/>
  <c r="I102" i="25"/>
  <c r="J102" i="25" s="1"/>
  <c r="I45" i="25"/>
  <c r="J45" i="25" s="1"/>
  <c r="I34" i="25"/>
  <c r="J34" i="25" s="1"/>
  <c r="I55" i="25"/>
  <c r="J55" i="25" s="1"/>
  <c r="I73" i="25"/>
  <c r="J73" i="25" s="1"/>
  <c r="I116" i="25"/>
  <c r="J116" i="25" s="1"/>
  <c r="I78" i="25"/>
  <c r="J78" i="25" s="1"/>
  <c r="I83" i="25"/>
  <c r="J83" i="25" s="1"/>
  <c r="I88" i="25"/>
  <c r="J88" i="25" s="1"/>
  <c r="I90" i="25"/>
  <c r="J90" i="25" s="1"/>
  <c r="I75" i="25"/>
  <c r="J75" i="25" s="1"/>
  <c r="I95" i="25"/>
  <c r="J95" i="25" s="1"/>
  <c r="I47" i="25"/>
  <c r="J47" i="25" s="1"/>
  <c r="I38" i="25"/>
  <c r="J38" i="25" s="1"/>
  <c r="I58" i="25"/>
  <c r="J58" i="25" s="1"/>
  <c r="I54" i="25"/>
  <c r="J54" i="25" s="1"/>
  <c r="I63" i="25"/>
  <c r="J63" i="25" s="1"/>
  <c r="I72" i="25"/>
  <c r="J72" i="25" s="1"/>
  <c r="I22" i="25"/>
  <c r="J22" i="25" s="1"/>
  <c r="I87" i="24"/>
  <c r="J87" i="24" s="1"/>
  <c r="I86" i="24"/>
  <c r="J86" i="24" s="1"/>
  <c r="I54" i="24"/>
  <c r="J54" i="24" s="1"/>
  <c r="I96" i="24"/>
  <c r="J96" i="24" s="1"/>
  <c r="I68" i="24"/>
  <c r="J68" i="24" s="1"/>
  <c r="I95" i="24"/>
  <c r="J95" i="24" s="1"/>
  <c r="I90" i="24"/>
  <c r="J90" i="24" s="1"/>
  <c r="I60" i="24"/>
  <c r="J60" i="24" s="1"/>
  <c r="I51" i="24"/>
  <c r="J51" i="24" s="1"/>
  <c r="I32" i="24"/>
  <c r="J32" i="24" s="1"/>
  <c r="I110" i="24"/>
  <c r="J110" i="24" s="1"/>
  <c r="I58" i="24"/>
  <c r="J58" i="24" s="1"/>
  <c r="I106" i="24"/>
  <c r="J106" i="24" s="1"/>
  <c r="I116" i="24"/>
  <c r="J116" i="24" s="1"/>
  <c r="I56" i="24"/>
  <c r="J56" i="24" s="1"/>
  <c r="I77" i="24"/>
  <c r="J77" i="24" s="1"/>
  <c r="I103" i="24"/>
  <c r="J103" i="24" s="1"/>
  <c r="I92" i="24"/>
  <c r="J92" i="24" s="1"/>
  <c r="I115" i="24"/>
  <c r="J115" i="24" s="1"/>
  <c r="I63" i="24"/>
  <c r="J63" i="24" s="1"/>
  <c r="I65" i="24"/>
  <c r="J65" i="24" s="1"/>
  <c r="I102" i="24"/>
  <c r="J102" i="24" s="1"/>
  <c r="I42" i="24"/>
  <c r="J42" i="24" s="1"/>
  <c r="I61" i="24"/>
  <c r="J61" i="24" s="1"/>
  <c r="I39" i="24"/>
  <c r="J39" i="24" s="1"/>
  <c r="I88" i="24"/>
  <c r="J88" i="24" s="1"/>
  <c r="I69" i="24"/>
  <c r="J69" i="24" s="1"/>
  <c r="I25" i="24"/>
  <c r="J25" i="24" s="1"/>
  <c r="I24" i="24"/>
  <c r="J24" i="24" s="1"/>
  <c r="I111" i="24"/>
  <c r="J111" i="24" s="1"/>
  <c r="I26" i="24"/>
  <c r="J26" i="24" s="1"/>
  <c r="I28" i="24"/>
  <c r="J28" i="24" s="1"/>
  <c r="I99" i="24"/>
  <c r="J99" i="24" s="1"/>
  <c r="I31" i="24"/>
  <c r="J31" i="24" s="1"/>
  <c r="I48" i="24"/>
  <c r="J48" i="24" s="1"/>
  <c r="I83" i="24"/>
  <c r="J83" i="24" s="1"/>
  <c r="I78" i="24"/>
  <c r="J78" i="24" s="1"/>
  <c r="I71" i="24"/>
  <c r="J71" i="24" s="1"/>
  <c r="I27" i="24"/>
  <c r="J27" i="24" s="1"/>
  <c r="I43" i="24"/>
  <c r="J43" i="24" s="1"/>
  <c r="I101" i="24"/>
  <c r="J101" i="24" s="1"/>
  <c r="I49" i="24"/>
  <c r="J49" i="24" s="1"/>
  <c r="I23" i="24"/>
  <c r="J23" i="24" s="1"/>
  <c r="I67" i="24"/>
  <c r="J67" i="24" s="1"/>
  <c r="I100" i="24"/>
  <c r="J100" i="24" s="1"/>
  <c r="I80" i="24"/>
  <c r="J80" i="24" s="1"/>
  <c r="I91" i="24"/>
  <c r="J91" i="24" s="1"/>
  <c r="I108" i="24"/>
  <c r="J108" i="24" s="1"/>
  <c r="I40" i="24"/>
  <c r="J40" i="24" s="1"/>
  <c r="I38" i="24"/>
  <c r="J38" i="24" s="1"/>
  <c r="I81" i="24"/>
  <c r="J81" i="24" s="1"/>
  <c r="I97" i="24"/>
  <c r="J97" i="24" s="1"/>
  <c r="I59" i="24"/>
  <c r="J59" i="24" s="1"/>
  <c r="I66" i="24"/>
  <c r="J66" i="24" s="1"/>
  <c r="I75" i="24"/>
  <c r="J75" i="24" s="1"/>
  <c r="I41" i="24"/>
  <c r="J41" i="24" s="1"/>
  <c r="I52" i="24"/>
  <c r="J52" i="24" s="1"/>
  <c r="I85" i="24"/>
  <c r="J85" i="24" s="1"/>
  <c r="I98" i="24"/>
  <c r="J98" i="24" s="1"/>
  <c r="I35" i="24"/>
  <c r="J35" i="24" s="1"/>
  <c r="I44" i="24"/>
  <c r="J44" i="24" s="1"/>
  <c r="I82" i="24"/>
  <c r="J82" i="24" s="1"/>
  <c r="I34" i="24"/>
  <c r="J34" i="24" s="1"/>
  <c r="I33" i="24"/>
  <c r="J33" i="24" s="1"/>
  <c r="I112" i="24"/>
  <c r="J112" i="24" s="1"/>
  <c r="I47" i="24"/>
  <c r="J47" i="24" s="1"/>
  <c r="I46" i="24"/>
  <c r="J46" i="24" s="1"/>
  <c r="I30" i="24"/>
  <c r="J30" i="24" s="1"/>
  <c r="I37" i="24"/>
  <c r="J37" i="24" s="1"/>
  <c r="I50" i="24"/>
  <c r="J50" i="24" s="1"/>
  <c r="I72" i="24"/>
  <c r="J72" i="24" s="1"/>
  <c r="I84" i="24"/>
  <c r="J84" i="24" s="1"/>
  <c r="I73" i="24"/>
  <c r="J73" i="24" s="1"/>
  <c r="I57" i="24"/>
  <c r="J57" i="24" s="1"/>
  <c r="I62" i="24"/>
  <c r="J62" i="24" s="1"/>
  <c r="I45" i="24"/>
  <c r="J45" i="24" s="1"/>
  <c r="I22" i="24"/>
  <c r="J22" i="24" s="1"/>
  <c r="I29" i="24"/>
  <c r="J29" i="24" s="1"/>
  <c r="I70" i="24"/>
  <c r="J70" i="24" s="1"/>
  <c r="I107" i="24"/>
  <c r="J107" i="24" s="1"/>
  <c r="I74" i="24"/>
  <c r="J74" i="24" s="1"/>
  <c r="I113" i="24"/>
  <c r="J113" i="24" s="1"/>
  <c r="I105" i="24"/>
  <c r="J105" i="24" s="1"/>
  <c r="I93" i="24"/>
  <c r="J93" i="24" s="1"/>
  <c r="I114" i="24"/>
  <c r="J114" i="24" s="1"/>
  <c r="I55" i="24"/>
  <c r="J55" i="24" s="1"/>
  <c r="I36" i="24"/>
  <c r="J36" i="24" s="1"/>
  <c r="I94" i="24"/>
  <c r="J94" i="24" s="1"/>
  <c r="I89" i="24"/>
  <c r="J89" i="24" s="1"/>
  <c r="C12" i="30"/>
  <c r="I20" i="30"/>
  <c r="I41" i="22"/>
  <c r="J41" i="22" s="1"/>
  <c r="I73" i="22"/>
  <c r="J73" i="22" s="1"/>
  <c r="I105" i="22"/>
  <c r="J105" i="22" s="1"/>
  <c r="I111" i="22"/>
  <c r="J111" i="22" s="1"/>
  <c r="I84" i="22"/>
  <c r="J84" i="22" s="1"/>
  <c r="I43" i="22"/>
  <c r="J43" i="22" s="1"/>
  <c r="I75" i="22"/>
  <c r="J75" i="22" s="1"/>
  <c r="I102" i="22"/>
  <c r="J102" i="22" s="1"/>
  <c r="I106" i="22"/>
  <c r="J106" i="22" s="1"/>
  <c r="I98" i="22"/>
  <c r="J98" i="22" s="1"/>
  <c r="I58" i="22"/>
  <c r="J58" i="22" s="1"/>
  <c r="I78" i="22"/>
  <c r="J78" i="22" s="1"/>
  <c r="I54" i="22"/>
  <c r="J54" i="22" s="1"/>
  <c r="I94" i="22"/>
  <c r="J94" i="22" s="1"/>
  <c r="I116" i="22"/>
  <c r="J116" i="22" s="1"/>
  <c r="I110" i="22"/>
  <c r="J110" i="22" s="1"/>
  <c r="I28" i="22"/>
  <c r="J28" i="22" s="1"/>
  <c r="I92" i="22"/>
  <c r="J92" i="22" s="1"/>
  <c r="I114" i="22"/>
  <c r="J114" i="22" s="1"/>
  <c r="I25" i="22"/>
  <c r="J25" i="22" s="1"/>
  <c r="I38" i="22"/>
  <c r="J38" i="22" s="1"/>
  <c r="I44" i="22"/>
  <c r="J44" i="22" s="1"/>
  <c r="I24" i="22"/>
  <c r="J24" i="22" s="1"/>
  <c r="I36" i="22"/>
  <c r="J36" i="22" s="1"/>
  <c r="I23" i="22"/>
  <c r="J23" i="22" s="1"/>
  <c r="I51" i="22"/>
  <c r="J51" i="22" s="1"/>
  <c r="I83" i="22"/>
  <c r="J83" i="22" s="1"/>
  <c r="I42" i="22"/>
  <c r="J42" i="22" s="1"/>
  <c r="I70" i="22"/>
  <c r="J70" i="22" s="1"/>
  <c r="I76" i="22"/>
  <c r="J76" i="22" s="1"/>
  <c r="I47" i="22"/>
  <c r="J47" i="22" s="1"/>
  <c r="I79" i="22"/>
  <c r="J79" i="22" s="1"/>
  <c r="I32" i="22"/>
  <c r="J32" i="22" s="1"/>
  <c r="I81" i="22"/>
  <c r="J81" i="22" s="1"/>
  <c r="I53" i="22"/>
  <c r="J53" i="22" s="1"/>
  <c r="I85" i="22"/>
  <c r="J85" i="22" s="1"/>
  <c r="I59" i="22"/>
  <c r="J59" i="22" s="1"/>
  <c r="I26" i="22"/>
  <c r="J26" i="22" s="1"/>
  <c r="I113" i="22"/>
  <c r="J113" i="22" s="1"/>
  <c r="I115" i="22"/>
  <c r="J115" i="22" s="1"/>
  <c r="I60" i="22"/>
  <c r="J60" i="22" s="1"/>
  <c r="I62" i="22"/>
  <c r="J62" i="22" s="1"/>
  <c r="I90" i="22"/>
  <c r="J90" i="22" s="1"/>
  <c r="I65" i="22"/>
  <c r="J65" i="22" s="1"/>
  <c r="I97" i="22"/>
  <c r="J97" i="22" s="1"/>
  <c r="I74" i="22"/>
  <c r="J74" i="22" s="1"/>
  <c r="I89" i="22"/>
  <c r="J89" i="22" s="1"/>
  <c r="I95" i="22"/>
  <c r="J95" i="22" s="1"/>
  <c r="I80" i="22"/>
  <c r="J80" i="22" s="1"/>
  <c r="I100" i="22"/>
  <c r="J100" i="22" s="1"/>
  <c r="I35" i="22"/>
  <c r="J35" i="22" s="1"/>
  <c r="I67" i="22"/>
  <c r="J67" i="22" s="1"/>
  <c r="I99" i="22"/>
  <c r="J99" i="22" s="1"/>
  <c r="I22" i="22"/>
  <c r="J22" i="22" s="1"/>
  <c r="I104" i="22"/>
  <c r="J104" i="22" s="1"/>
  <c r="I52" i="22"/>
  <c r="J52" i="22" s="1"/>
  <c r="I29" i="22"/>
  <c r="J29" i="22" s="1"/>
  <c r="I37" i="22"/>
  <c r="J37" i="22" s="1"/>
  <c r="I69" i="22"/>
  <c r="J69" i="22" s="1"/>
  <c r="I101" i="22"/>
  <c r="J101" i="22" s="1"/>
  <c r="I31" i="22"/>
  <c r="J31" i="22" s="1"/>
  <c r="I72" i="22"/>
  <c r="J72" i="22" s="1"/>
  <c r="I34" i="22"/>
  <c r="J34" i="22" s="1"/>
  <c r="I50" i="22"/>
  <c r="J50" i="22" s="1"/>
  <c r="I55" i="22"/>
  <c r="J55" i="22" s="1"/>
  <c r="I108" i="22"/>
  <c r="J108" i="22" s="1"/>
  <c r="I46" i="22"/>
  <c r="J46" i="22" s="1"/>
  <c r="I107" i="22"/>
  <c r="J107" i="22" s="1"/>
  <c r="I64" i="22"/>
  <c r="J64" i="22" s="1"/>
  <c r="I48" i="22"/>
  <c r="J48" i="22" s="1"/>
  <c r="I68" i="22"/>
  <c r="J68" i="22" s="1"/>
  <c r="I91" i="22"/>
  <c r="J91" i="22" s="1"/>
  <c r="I45" i="22"/>
  <c r="J45" i="22" s="1"/>
  <c r="I88" i="22"/>
  <c r="J88" i="22" s="1"/>
  <c r="I87" i="22"/>
  <c r="J87" i="22" s="1"/>
  <c r="I40" i="22"/>
  <c r="J40" i="22" s="1"/>
  <c r="I109" i="22"/>
  <c r="J109" i="22" s="1"/>
  <c r="I57" i="22"/>
  <c r="J57" i="22" s="1"/>
  <c r="I96" i="22"/>
  <c r="J96" i="22" s="1"/>
  <c r="I82" i="22"/>
  <c r="J82" i="22" s="1"/>
  <c r="I66" i="22"/>
  <c r="J66" i="22" s="1"/>
  <c r="I61" i="22"/>
  <c r="J61" i="22" s="1"/>
  <c r="I93" i="22"/>
  <c r="J93" i="22" s="1"/>
  <c r="I86" i="22"/>
  <c r="J86" i="22" s="1"/>
  <c r="I30" i="22"/>
  <c r="J30" i="22" s="1"/>
  <c r="I77" i="22"/>
  <c r="J77" i="22" s="1"/>
  <c r="I49" i="22"/>
  <c r="J49" i="22" s="1"/>
  <c r="I27" i="22"/>
  <c r="J27" i="22" s="1"/>
  <c r="I63" i="22"/>
  <c r="J63" i="22" s="1"/>
  <c r="I84" i="15"/>
  <c r="J84" i="15" s="1"/>
  <c r="I98" i="15"/>
  <c r="J98" i="15" s="1"/>
  <c r="I100" i="15"/>
  <c r="J100" i="15" s="1"/>
  <c r="I73" i="15"/>
  <c r="J73" i="15" s="1"/>
  <c r="I89" i="15"/>
  <c r="J89" i="15" s="1"/>
  <c r="I112" i="15"/>
  <c r="J112" i="15" s="1"/>
  <c r="I72" i="15"/>
  <c r="J72" i="15" s="1"/>
  <c r="I91" i="21"/>
  <c r="J91" i="21" s="1"/>
  <c r="I29" i="21"/>
  <c r="J29" i="21" s="1"/>
  <c r="I44" i="21"/>
  <c r="J44" i="21" s="1"/>
  <c r="I24" i="21"/>
  <c r="J24" i="21" s="1"/>
  <c r="I30" i="21"/>
  <c r="J30" i="21" s="1"/>
  <c r="I59" i="21"/>
  <c r="J59" i="21" s="1"/>
  <c r="I83" i="21"/>
  <c r="J83" i="21" s="1"/>
  <c r="I103" i="21"/>
  <c r="J103" i="21" s="1"/>
  <c r="I66" i="21"/>
  <c r="J66" i="21" s="1"/>
  <c r="I89" i="21"/>
  <c r="J89" i="21" s="1"/>
  <c r="I114" i="21"/>
  <c r="J114" i="21" s="1"/>
  <c r="I41" i="21"/>
  <c r="J41" i="21" s="1"/>
  <c r="I90" i="21"/>
  <c r="J90" i="21" s="1"/>
  <c r="I32" i="21"/>
  <c r="J32" i="21" s="1"/>
  <c r="I48" i="21"/>
  <c r="J48" i="21" s="1"/>
  <c r="I80" i="21"/>
  <c r="J80" i="21" s="1"/>
  <c r="I84" i="21"/>
  <c r="J84" i="21" s="1"/>
  <c r="I86" i="21"/>
  <c r="J86" i="21" s="1"/>
  <c r="I100" i="21"/>
  <c r="J100" i="21" s="1"/>
  <c r="I26" i="21"/>
  <c r="J26" i="21" s="1"/>
  <c r="I76" i="21"/>
  <c r="J76" i="21" s="1"/>
  <c r="I108" i="21"/>
  <c r="J108" i="21" s="1"/>
  <c r="I47" i="21"/>
  <c r="J47" i="21" s="1"/>
  <c r="I78" i="21"/>
  <c r="J78" i="21" s="1"/>
  <c r="I110" i="21"/>
  <c r="J110" i="21" s="1"/>
  <c r="I38" i="21"/>
  <c r="J38" i="21" s="1"/>
  <c r="I50" i="21"/>
  <c r="J50" i="21" s="1"/>
  <c r="I99" i="21"/>
  <c r="J99" i="21" s="1"/>
  <c r="I43" i="21"/>
  <c r="J43" i="21" s="1"/>
  <c r="I54" i="21"/>
  <c r="J54" i="21" s="1"/>
  <c r="I98" i="21"/>
  <c r="J98" i="21" s="1"/>
  <c r="I69" i="21"/>
  <c r="J69" i="21" s="1"/>
  <c r="I115" i="21"/>
  <c r="J115" i="21" s="1"/>
  <c r="I95" i="21"/>
  <c r="J95" i="21" s="1"/>
  <c r="I97" i="21"/>
  <c r="J97" i="21" s="1"/>
  <c r="I73" i="21"/>
  <c r="J73" i="21" s="1"/>
  <c r="I39" i="21"/>
  <c r="J39" i="21" s="1"/>
  <c r="I79" i="21"/>
  <c r="J79" i="21" s="1"/>
  <c r="I62" i="21"/>
  <c r="J62" i="21" s="1"/>
  <c r="I88" i="21"/>
  <c r="J88" i="21" s="1"/>
  <c r="I27" i="21"/>
  <c r="J27" i="21" s="1"/>
  <c r="I46" i="21"/>
  <c r="J46" i="21" s="1"/>
  <c r="I82" i="21"/>
  <c r="J82" i="21" s="1"/>
  <c r="I31" i="21"/>
  <c r="J31" i="21" s="1"/>
  <c r="I87" i="21"/>
  <c r="J87" i="21" s="1"/>
  <c r="I111" i="21"/>
  <c r="J111" i="21" s="1"/>
  <c r="I116" i="21"/>
  <c r="J116" i="21" s="1"/>
  <c r="I65" i="21"/>
  <c r="J65" i="21" s="1"/>
  <c r="I75" i="21"/>
  <c r="J75" i="21" s="1"/>
  <c r="I58" i="21"/>
  <c r="J58" i="21" s="1"/>
  <c r="I22" i="21"/>
  <c r="J22" i="21" s="1"/>
  <c r="I60" i="21"/>
  <c r="J60" i="21" s="1"/>
  <c r="I107" i="21"/>
  <c r="J107" i="21" s="1"/>
  <c r="I23" i="21"/>
  <c r="J23" i="21" s="1"/>
  <c r="I25" i="21"/>
  <c r="J25" i="21" s="1"/>
  <c r="I94" i="21"/>
  <c r="J94" i="21" s="1"/>
  <c r="I33" i="21"/>
  <c r="J33" i="21" s="1"/>
  <c r="I37" i="21"/>
  <c r="J37" i="21" s="1"/>
  <c r="I113" i="21"/>
  <c r="J113" i="21" s="1"/>
  <c r="I72" i="21"/>
  <c r="J72" i="21" s="1"/>
  <c r="I81" i="21"/>
  <c r="J81" i="21" s="1"/>
  <c r="I53" i="21"/>
  <c r="J53" i="21" s="1"/>
  <c r="I42" i="21"/>
  <c r="J42" i="21" s="1"/>
  <c r="I45" i="21"/>
  <c r="J45" i="21" s="1"/>
  <c r="I34" i="21"/>
  <c r="J34" i="21" s="1"/>
  <c r="I85" i="21"/>
  <c r="J85" i="21" s="1"/>
  <c r="I55" i="21"/>
  <c r="J55" i="21" s="1"/>
  <c r="I28" i="21"/>
  <c r="J28" i="21" s="1"/>
  <c r="I61" i="21"/>
  <c r="J61" i="21" s="1"/>
  <c r="I36" i="21"/>
  <c r="J36" i="21" s="1"/>
  <c r="I68" i="21"/>
  <c r="J68" i="21" s="1"/>
  <c r="I51" i="21"/>
  <c r="J51" i="21" s="1"/>
  <c r="I105" i="21"/>
  <c r="J105" i="21" s="1"/>
  <c r="I52" i="21"/>
  <c r="J52" i="21" s="1"/>
  <c r="I49" i="21"/>
  <c r="J49" i="21" s="1"/>
  <c r="I35" i="21"/>
  <c r="J35" i="21" s="1"/>
  <c r="I77" i="21"/>
  <c r="J77" i="21" s="1"/>
  <c r="I70" i="21"/>
  <c r="J70" i="21" s="1"/>
  <c r="I102" i="21"/>
  <c r="J102" i="21" s="1"/>
  <c r="I71" i="21"/>
  <c r="J71" i="21" s="1"/>
  <c r="I57" i="21"/>
  <c r="J57" i="21" s="1"/>
  <c r="I93" i="21"/>
  <c r="J93" i="21" s="1"/>
  <c r="I40" i="21"/>
  <c r="J40" i="21" s="1"/>
  <c r="I104" i="21"/>
  <c r="J104" i="21" s="1"/>
  <c r="I112" i="21"/>
  <c r="J112" i="21" s="1"/>
  <c r="I56" i="21"/>
  <c r="J56" i="21" s="1"/>
  <c r="I101" i="21"/>
  <c r="J101" i="21" s="1"/>
  <c r="I109" i="21"/>
  <c r="J109" i="21" s="1"/>
  <c r="I74" i="21"/>
  <c r="J74" i="21" s="1"/>
  <c r="I106" i="21"/>
  <c r="J106" i="21" s="1"/>
  <c r="J22" i="27"/>
  <c r="I38" i="15"/>
  <c r="J38" i="15" s="1"/>
  <c r="I88" i="14"/>
  <c r="J88" i="14" s="1"/>
  <c r="I32" i="14"/>
  <c r="J32" i="14" s="1"/>
  <c r="I40" i="14"/>
  <c r="J40" i="14" s="1"/>
  <c r="I60" i="14"/>
  <c r="J60" i="14" s="1"/>
  <c r="I109" i="14"/>
  <c r="J109" i="14" s="1"/>
  <c r="I52" i="14"/>
  <c r="J52" i="14" s="1"/>
  <c r="I74" i="14"/>
  <c r="J74" i="14" s="1"/>
  <c r="I36" i="14"/>
  <c r="J36" i="14" s="1"/>
  <c r="I44" i="14"/>
  <c r="J44" i="14" s="1"/>
  <c r="I107" i="14"/>
  <c r="J107" i="14" s="1"/>
  <c r="I73" i="14"/>
  <c r="J73" i="14" s="1"/>
  <c r="I83" i="14"/>
  <c r="J83" i="14" s="1"/>
  <c r="I96" i="14"/>
  <c r="J96" i="14" s="1"/>
  <c r="I59" i="14"/>
  <c r="J59" i="14" s="1"/>
  <c r="I95" i="14"/>
  <c r="J95" i="14" s="1"/>
  <c r="I64" i="14"/>
  <c r="J64" i="14" s="1"/>
  <c r="I62" i="14"/>
  <c r="J62" i="14" s="1"/>
  <c r="I87" i="14"/>
  <c r="J87" i="14" s="1"/>
  <c r="I53" i="14"/>
  <c r="J53" i="14" s="1"/>
  <c r="I79" i="14"/>
  <c r="J79" i="14" s="1"/>
  <c r="I68" i="14"/>
  <c r="J68" i="14" s="1"/>
  <c r="I76" i="14"/>
  <c r="J76" i="14" s="1"/>
  <c r="I93" i="14"/>
  <c r="J93" i="14" s="1"/>
  <c r="I27" i="14"/>
  <c r="J27" i="14" s="1"/>
  <c r="I102" i="14"/>
  <c r="J102" i="14" s="1"/>
  <c r="I24" i="14"/>
  <c r="J24" i="14" s="1"/>
  <c r="I69" i="14"/>
  <c r="J69" i="14" s="1"/>
  <c r="I31" i="14"/>
  <c r="J31" i="14" s="1"/>
  <c r="I108" i="14"/>
  <c r="J108" i="14" s="1"/>
  <c r="I37" i="14"/>
  <c r="J37" i="14" s="1"/>
  <c r="I28" i="14"/>
  <c r="J28" i="14" s="1"/>
  <c r="I54" i="14"/>
  <c r="J54" i="14" s="1"/>
  <c r="I43" i="14"/>
  <c r="J43" i="14" s="1"/>
  <c r="I23" i="14"/>
  <c r="J23" i="14" s="1"/>
  <c r="I58" i="14"/>
  <c r="J58" i="14" s="1"/>
  <c r="I72" i="14"/>
  <c r="J72" i="14" s="1"/>
  <c r="I115" i="14"/>
  <c r="J115" i="14" s="1"/>
  <c r="I41" i="14"/>
  <c r="J41" i="14" s="1"/>
  <c r="I51" i="14"/>
  <c r="J51" i="14" s="1"/>
  <c r="I103" i="14"/>
  <c r="J103" i="14" s="1"/>
  <c r="I38" i="14"/>
  <c r="J38" i="14" s="1"/>
  <c r="I98" i="14"/>
  <c r="J98" i="14" s="1"/>
  <c r="I89" i="14"/>
  <c r="J89" i="14" s="1"/>
  <c r="I61" i="14"/>
  <c r="J61" i="14" s="1"/>
  <c r="I33" i="14"/>
  <c r="J33" i="14" s="1"/>
  <c r="I80" i="14"/>
  <c r="J80" i="14" s="1"/>
  <c r="I114" i="14"/>
  <c r="J114" i="14" s="1"/>
  <c r="I56" i="14"/>
  <c r="J56" i="14" s="1"/>
  <c r="I90" i="14"/>
  <c r="J90" i="14" s="1"/>
  <c r="I57" i="14"/>
  <c r="J57" i="14" s="1"/>
  <c r="I86" i="14"/>
  <c r="J86" i="14" s="1"/>
  <c r="I42" i="14"/>
  <c r="J42" i="14" s="1"/>
  <c r="I66" i="14"/>
  <c r="J66" i="14" s="1"/>
  <c r="I34" i="14"/>
  <c r="J34" i="14" s="1"/>
  <c r="I45" i="14"/>
  <c r="J45" i="14" s="1"/>
  <c r="I47" i="14"/>
  <c r="J47" i="14" s="1"/>
  <c r="I92" i="14"/>
  <c r="J92" i="14" s="1"/>
  <c r="I55" i="14"/>
  <c r="J55" i="14" s="1"/>
  <c r="I39" i="14"/>
  <c r="J39" i="14" s="1"/>
  <c r="I99" i="14"/>
  <c r="J99" i="14" s="1"/>
  <c r="I85" i="14"/>
  <c r="J85" i="14" s="1"/>
  <c r="I67" i="14"/>
  <c r="J67" i="14" s="1"/>
  <c r="I70" i="14"/>
  <c r="J70" i="14" s="1"/>
  <c r="I48" i="14"/>
  <c r="J48" i="14" s="1"/>
  <c r="I29" i="14"/>
  <c r="J29" i="14" s="1"/>
  <c r="I101" i="14"/>
  <c r="J101" i="14" s="1"/>
  <c r="I22" i="14"/>
  <c r="J22" i="14" s="1"/>
  <c r="I30" i="14"/>
  <c r="J30" i="14" s="1"/>
  <c r="I25" i="14"/>
  <c r="J25" i="14" s="1"/>
  <c r="I94" i="14"/>
  <c r="J94" i="14" s="1"/>
  <c r="I110" i="14"/>
  <c r="J110" i="14" s="1"/>
  <c r="I65" i="14"/>
  <c r="J65" i="14" s="1"/>
  <c r="I84" i="14"/>
  <c r="J84" i="14" s="1"/>
  <c r="I35" i="14"/>
  <c r="J35" i="14" s="1"/>
  <c r="I100" i="14"/>
  <c r="J100" i="14" s="1"/>
  <c r="I77" i="14"/>
  <c r="J77" i="14" s="1"/>
  <c r="I106" i="14"/>
  <c r="J106" i="14" s="1"/>
  <c r="I78" i="14"/>
  <c r="J78" i="14" s="1"/>
  <c r="I112" i="14"/>
  <c r="J112" i="14" s="1"/>
  <c r="I104" i="14"/>
  <c r="J104" i="14" s="1"/>
  <c r="I111" i="14"/>
  <c r="J111" i="14" s="1"/>
  <c r="I105" i="14"/>
  <c r="J105" i="14" s="1"/>
  <c r="I113" i="14"/>
  <c r="J113" i="14" s="1"/>
  <c r="I116" i="14"/>
  <c r="J116" i="14" s="1"/>
  <c r="I63" i="14"/>
  <c r="J63" i="14" s="1"/>
  <c r="I82" i="14"/>
  <c r="J82" i="14" s="1"/>
  <c r="I91" i="14"/>
  <c r="J91" i="14" s="1"/>
  <c r="I97" i="14"/>
  <c r="J97" i="14" s="1"/>
  <c r="I26" i="14"/>
  <c r="J26" i="14" s="1"/>
  <c r="I71" i="14"/>
  <c r="J71" i="14" s="1"/>
  <c r="I49" i="14"/>
  <c r="J49" i="14" s="1"/>
  <c r="I46" i="14"/>
  <c r="J46" i="14" s="1"/>
  <c r="I34" i="15"/>
  <c r="J34" i="15" s="1"/>
  <c r="I87" i="15"/>
  <c r="J87" i="15" s="1"/>
  <c r="I116" i="15"/>
  <c r="J116" i="15" s="1"/>
  <c r="I108" i="15"/>
  <c r="J108" i="15" s="1"/>
  <c r="I52" i="15"/>
  <c r="J52" i="15" s="1"/>
  <c r="I63" i="15"/>
  <c r="J63" i="15" s="1"/>
  <c r="I111" i="15"/>
  <c r="J111" i="15" s="1"/>
  <c r="I96" i="15"/>
  <c r="J96" i="15" s="1"/>
  <c r="I109" i="15"/>
  <c r="J109" i="15" s="1"/>
  <c r="I28" i="15"/>
  <c r="J28" i="15" s="1"/>
  <c r="I93" i="15"/>
  <c r="J93" i="15" s="1"/>
  <c r="I55" i="15"/>
  <c r="J55" i="15" s="1"/>
  <c r="I43" i="15"/>
  <c r="J43" i="15" s="1"/>
  <c r="I106" i="15"/>
  <c r="J106" i="15" s="1"/>
  <c r="I90" i="15"/>
  <c r="J90" i="15" s="1"/>
  <c r="I66" i="15"/>
  <c r="J66" i="15" s="1"/>
  <c r="I68" i="15"/>
  <c r="J68" i="15" s="1"/>
  <c r="I81" i="15"/>
  <c r="J81" i="15" s="1"/>
  <c r="I27" i="15"/>
  <c r="J27" i="15" s="1"/>
  <c r="I58" i="15"/>
  <c r="J58" i="15" s="1"/>
  <c r="I71" i="15"/>
  <c r="J71" i="15" s="1"/>
  <c r="I80" i="15"/>
  <c r="J80" i="15" s="1"/>
  <c r="I49" i="15"/>
  <c r="J49" i="15" s="1"/>
  <c r="I64" i="15"/>
  <c r="J64" i="15" s="1"/>
  <c r="I23" i="15"/>
  <c r="J23" i="15" s="1"/>
  <c r="I45" i="15"/>
  <c r="J45" i="15" s="1"/>
  <c r="I51" i="15"/>
  <c r="J51" i="15" s="1"/>
  <c r="I29" i="15"/>
  <c r="J29" i="15" s="1"/>
  <c r="I105" i="15"/>
  <c r="J105" i="15" s="1"/>
  <c r="I110" i="15"/>
  <c r="J110" i="15" s="1"/>
  <c r="I26" i="15"/>
  <c r="J26" i="15" s="1"/>
  <c r="I86" i="15"/>
  <c r="J86" i="15" s="1"/>
  <c r="I42" i="15"/>
  <c r="J42" i="15" s="1"/>
  <c r="I62" i="15"/>
  <c r="J62" i="15" s="1"/>
  <c r="I22" i="15"/>
  <c r="J22" i="15" s="1"/>
  <c r="I61" i="15"/>
  <c r="J61" i="15" s="1"/>
  <c r="I36" i="15"/>
  <c r="J36" i="15" s="1"/>
  <c r="I79" i="15"/>
  <c r="J79" i="15" s="1"/>
  <c r="I32" i="15"/>
  <c r="J32" i="15" s="1"/>
  <c r="I115" i="15"/>
  <c r="J115" i="15" s="1"/>
  <c r="I33" i="15"/>
  <c r="J33" i="15" s="1"/>
  <c r="I92" i="15"/>
  <c r="J92" i="15" s="1"/>
  <c r="I102" i="15"/>
  <c r="J102" i="15" s="1"/>
  <c r="I82" i="15"/>
  <c r="J82" i="15" s="1"/>
  <c r="I48" i="15"/>
  <c r="J48" i="15" s="1"/>
  <c r="I30" i="15"/>
  <c r="J30" i="15" s="1"/>
  <c r="I40" i="15"/>
  <c r="J40" i="15" s="1"/>
  <c r="I67" i="15"/>
  <c r="J67" i="15" s="1"/>
  <c r="I50" i="15"/>
  <c r="J50" i="15" s="1"/>
  <c r="I44" i="15"/>
  <c r="J44" i="15" s="1"/>
  <c r="I54" i="15"/>
  <c r="J54" i="15" s="1"/>
  <c r="I113" i="15"/>
  <c r="J113" i="15" s="1"/>
  <c r="I76" i="15"/>
  <c r="J76" i="15" s="1"/>
  <c r="I57" i="15"/>
  <c r="J57" i="15" s="1"/>
  <c r="I95" i="15"/>
  <c r="J95" i="15" s="1"/>
  <c r="I91" i="15"/>
  <c r="J91" i="15" s="1"/>
  <c r="I60" i="15"/>
  <c r="J60" i="15" s="1"/>
  <c r="I114" i="15"/>
  <c r="J114" i="15" s="1"/>
  <c r="I85" i="15"/>
  <c r="J85" i="15" s="1"/>
  <c r="I65" i="15"/>
  <c r="J65" i="15" s="1"/>
  <c r="I104" i="15"/>
  <c r="J104" i="15" s="1"/>
  <c r="I53" i="15"/>
  <c r="J53" i="15" s="1"/>
  <c r="I37" i="15"/>
  <c r="J37" i="15" s="1"/>
  <c r="I70" i="15"/>
  <c r="J70" i="15" s="1"/>
  <c r="I97" i="15"/>
  <c r="J97" i="15" s="1"/>
  <c r="I24" i="15"/>
  <c r="J24" i="15" s="1"/>
  <c r="I107" i="15"/>
  <c r="J107" i="15" s="1"/>
  <c r="I47" i="15"/>
  <c r="J47" i="15" s="1"/>
  <c r="I101" i="15"/>
  <c r="J101" i="15" s="1"/>
  <c r="I35" i="15"/>
  <c r="J35" i="15" s="1"/>
  <c r="I99" i="15"/>
  <c r="J99" i="15" s="1"/>
  <c r="I77" i="15"/>
  <c r="J77" i="15" s="1"/>
  <c r="I69" i="15"/>
  <c r="J69" i="15" s="1"/>
  <c r="I31" i="15"/>
  <c r="J31" i="15" s="1"/>
  <c r="I74" i="15"/>
  <c r="J74" i="15" s="1"/>
  <c r="I103" i="15"/>
  <c r="J103" i="15" s="1"/>
  <c r="I78" i="15"/>
  <c r="J78" i="15" s="1"/>
  <c r="I75" i="15"/>
  <c r="J75" i="15" s="1"/>
  <c r="I83" i="15"/>
  <c r="J83" i="15" s="1"/>
  <c r="I25" i="15"/>
  <c r="J25" i="15" s="1"/>
  <c r="I88" i="15"/>
  <c r="J88" i="15" s="1"/>
  <c r="I59" i="15"/>
  <c r="J59" i="15" s="1"/>
  <c r="I39" i="15"/>
  <c r="J39" i="15" s="1"/>
  <c r="I41" i="15"/>
  <c r="J41" i="15" s="1"/>
  <c r="I46" i="15"/>
  <c r="J46" i="15" s="1"/>
  <c r="I56" i="15"/>
  <c r="J56" i="15" s="1"/>
  <c r="I94" i="15"/>
  <c r="J94" i="15" s="1"/>
  <c r="I22" i="20"/>
  <c r="J22" i="20" s="1"/>
  <c r="I50" i="20"/>
  <c r="J50" i="20" s="1"/>
  <c r="I100" i="20"/>
  <c r="J100" i="20" s="1"/>
  <c r="I109" i="20"/>
  <c r="J109" i="20" s="1"/>
  <c r="I82" i="20"/>
  <c r="J82" i="20" s="1"/>
  <c r="I40" i="20"/>
  <c r="J40" i="20" s="1"/>
  <c r="I104" i="20"/>
  <c r="J104" i="20" s="1"/>
  <c r="I42" i="20"/>
  <c r="J42" i="20" s="1"/>
  <c r="I49" i="20"/>
  <c r="J49" i="20" s="1"/>
  <c r="I48" i="20"/>
  <c r="J48" i="20" s="1"/>
  <c r="I47" i="20"/>
  <c r="J47" i="20" s="1"/>
  <c r="I33" i="20"/>
  <c r="J33" i="20" s="1"/>
  <c r="I64" i="20"/>
  <c r="J64" i="20" s="1"/>
  <c r="I35" i="20"/>
  <c r="J35" i="20" s="1"/>
  <c r="I53" i="20"/>
  <c r="J53" i="20" s="1"/>
  <c r="I111" i="20"/>
  <c r="J111" i="20" s="1"/>
  <c r="I87" i="20"/>
  <c r="J87" i="20" s="1"/>
  <c r="I86" i="20"/>
  <c r="J86" i="20" s="1"/>
  <c r="I72" i="20"/>
  <c r="J72" i="20" s="1"/>
  <c r="I97" i="20"/>
  <c r="J97" i="20" s="1"/>
  <c r="I73" i="20"/>
  <c r="J73" i="20" s="1"/>
  <c r="I69" i="20"/>
  <c r="J69" i="20" s="1"/>
  <c r="I65" i="20"/>
  <c r="J65" i="20" s="1"/>
  <c r="I95" i="20"/>
  <c r="J95" i="20" s="1"/>
  <c r="I61" i="20"/>
  <c r="J61" i="20" s="1"/>
  <c r="I71" i="20"/>
  <c r="J71" i="20" s="1"/>
  <c r="I43" i="20"/>
  <c r="J43" i="20" s="1"/>
  <c r="I115" i="20"/>
  <c r="J115" i="20" s="1"/>
  <c r="I92" i="20"/>
  <c r="J92" i="20" s="1"/>
  <c r="I83" i="20"/>
  <c r="J83" i="20" s="1"/>
  <c r="I105" i="20"/>
  <c r="J105" i="20" s="1"/>
  <c r="I68" i="20"/>
  <c r="J68" i="20" s="1"/>
  <c r="I30" i="20"/>
  <c r="J30" i="20" s="1"/>
  <c r="I41" i="20"/>
  <c r="J41" i="20" s="1"/>
  <c r="I66" i="20"/>
  <c r="J66" i="20" s="1"/>
  <c r="I88" i="20"/>
  <c r="J88" i="20" s="1"/>
  <c r="I63" i="20"/>
  <c r="J63" i="20" s="1"/>
  <c r="I116" i="20"/>
  <c r="J116" i="20" s="1"/>
  <c r="I36" i="20"/>
  <c r="J36" i="20" s="1"/>
  <c r="I79" i="20"/>
  <c r="J79" i="20" s="1"/>
  <c r="I113" i="20"/>
  <c r="J113" i="20" s="1"/>
  <c r="I80" i="20"/>
  <c r="J80" i="20" s="1"/>
  <c r="I94" i="20"/>
  <c r="J94" i="20" s="1"/>
  <c r="I54" i="20"/>
  <c r="J54" i="20" s="1"/>
  <c r="I90" i="20"/>
  <c r="J90" i="20" s="1"/>
  <c r="I99" i="20"/>
  <c r="J99" i="20" s="1"/>
  <c r="I24" i="20"/>
  <c r="J24" i="20" s="1"/>
  <c r="I93" i="20"/>
  <c r="J93" i="20" s="1"/>
  <c r="I38" i="20"/>
  <c r="J38" i="20" s="1"/>
  <c r="I101" i="20"/>
  <c r="J101" i="20" s="1"/>
  <c r="I37" i="20"/>
  <c r="J37" i="20" s="1"/>
  <c r="I106" i="20"/>
  <c r="J106" i="20" s="1"/>
  <c r="I27" i="20"/>
  <c r="J27" i="20" s="1"/>
  <c r="I29" i="20"/>
  <c r="J29" i="20" s="1"/>
  <c r="I59" i="20"/>
  <c r="J59" i="20" s="1"/>
  <c r="I70" i="20"/>
  <c r="J70" i="20" s="1"/>
  <c r="I98" i="20"/>
  <c r="J98" i="20" s="1"/>
  <c r="I52" i="20"/>
  <c r="J52" i="20" s="1"/>
  <c r="I78" i="20"/>
  <c r="J78" i="20" s="1"/>
  <c r="I74" i="20"/>
  <c r="J74" i="20" s="1"/>
  <c r="I28" i="20"/>
  <c r="J28" i="20" s="1"/>
  <c r="I89" i="20"/>
  <c r="J89" i="20" s="1"/>
  <c r="I34" i="20"/>
  <c r="J34" i="20" s="1"/>
  <c r="I55" i="20"/>
  <c r="J55" i="20" s="1"/>
  <c r="I56" i="20"/>
  <c r="J56" i="20" s="1"/>
  <c r="I58" i="20"/>
  <c r="J58" i="20" s="1"/>
  <c r="I26" i="20"/>
  <c r="J26" i="20" s="1"/>
  <c r="I44" i="20"/>
  <c r="J44" i="20" s="1"/>
  <c r="I76" i="20"/>
  <c r="J76" i="20" s="1"/>
  <c r="I75" i="20"/>
  <c r="J75" i="20" s="1"/>
  <c r="I77" i="20"/>
  <c r="J77" i="20" s="1"/>
  <c r="I84" i="20"/>
  <c r="J84" i="20" s="1"/>
  <c r="I91" i="20"/>
  <c r="J91" i="20" s="1"/>
  <c r="I39" i="20"/>
  <c r="J39" i="20" s="1"/>
  <c r="I31" i="20"/>
  <c r="J31" i="20" s="1"/>
  <c r="I103" i="20"/>
  <c r="J103" i="20" s="1"/>
  <c r="I25" i="20"/>
  <c r="J25" i="20" s="1"/>
  <c r="I67" i="20"/>
  <c r="J67" i="20" s="1"/>
  <c r="I57" i="20"/>
  <c r="J57" i="20" s="1"/>
  <c r="I81" i="20"/>
  <c r="J81" i="20" s="1"/>
  <c r="I45" i="20"/>
  <c r="J45" i="20" s="1"/>
  <c r="I23" i="20"/>
  <c r="J23" i="20" s="1"/>
  <c r="I32" i="20"/>
  <c r="J32" i="20" s="1"/>
  <c r="I60" i="20"/>
  <c r="J60" i="20" s="1"/>
  <c r="I107" i="20"/>
  <c r="J107" i="20" s="1"/>
  <c r="I62" i="20"/>
  <c r="J62" i="20" s="1"/>
  <c r="I102" i="20"/>
  <c r="J102" i="20" s="1"/>
  <c r="I85" i="16"/>
  <c r="J85" i="16" s="1"/>
  <c r="I114" i="16"/>
  <c r="J114" i="16" s="1"/>
  <c r="I60" i="16"/>
  <c r="J60" i="16" s="1"/>
  <c r="I32" i="16"/>
  <c r="J32" i="16" s="1"/>
  <c r="I63" i="16"/>
  <c r="J63" i="16" s="1"/>
  <c r="I69" i="16"/>
  <c r="J69" i="16" s="1"/>
  <c r="I75" i="16"/>
  <c r="J75" i="16" s="1"/>
  <c r="I37" i="16"/>
  <c r="J37" i="16" s="1"/>
  <c r="I110" i="16"/>
  <c r="J110" i="16" s="1"/>
  <c r="I82" i="16"/>
  <c r="J82" i="16" s="1"/>
  <c r="I86" i="16"/>
  <c r="J86" i="16" s="1"/>
  <c r="I83" i="16"/>
  <c r="J83" i="16" s="1"/>
  <c r="I71" i="16"/>
  <c r="J71" i="16" s="1"/>
  <c r="I72" i="16"/>
  <c r="J72" i="16" s="1"/>
  <c r="I92" i="16"/>
  <c r="J92" i="16" s="1"/>
  <c r="I104" i="16"/>
  <c r="J104" i="16" s="1"/>
  <c r="I54" i="16"/>
  <c r="J54" i="16" s="1"/>
  <c r="I99" i="16"/>
  <c r="J99" i="16" s="1"/>
  <c r="I30" i="16"/>
  <c r="J30" i="16" s="1"/>
  <c r="I38" i="16"/>
  <c r="J38" i="16" s="1"/>
  <c r="I90" i="16"/>
  <c r="J90" i="16" s="1"/>
  <c r="I109" i="16"/>
  <c r="J109" i="16" s="1"/>
  <c r="I42" i="16"/>
  <c r="J42" i="16" s="1"/>
  <c r="I101" i="16"/>
  <c r="J101" i="16" s="1"/>
  <c r="I116" i="16"/>
  <c r="J116" i="16" s="1"/>
  <c r="I44" i="16"/>
  <c r="J44" i="16" s="1"/>
  <c r="I22" i="16"/>
  <c r="J22" i="16" s="1"/>
  <c r="I64" i="16"/>
  <c r="J64" i="16" s="1"/>
  <c r="I105" i="16"/>
  <c r="J105" i="16" s="1"/>
  <c r="I27" i="16"/>
  <c r="J27" i="16" s="1"/>
  <c r="I79" i="16"/>
  <c r="J79" i="16" s="1"/>
  <c r="I62" i="16"/>
  <c r="J62" i="16" s="1"/>
  <c r="I81" i="16"/>
  <c r="J81" i="16" s="1"/>
  <c r="I51" i="16"/>
  <c r="J51" i="16" s="1"/>
  <c r="I115" i="16"/>
  <c r="J115" i="16" s="1"/>
  <c r="I49" i="16"/>
  <c r="J49" i="16" s="1"/>
  <c r="I80" i="16"/>
  <c r="J80" i="16" s="1"/>
  <c r="I76" i="16"/>
  <c r="J76" i="16" s="1"/>
  <c r="I24" i="16"/>
  <c r="J24" i="16" s="1"/>
  <c r="I57" i="16"/>
  <c r="J57" i="16" s="1"/>
  <c r="I45" i="16"/>
  <c r="J45" i="16" s="1"/>
  <c r="I102" i="16"/>
  <c r="J102" i="16" s="1"/>
  <c r="I112" i="16"/>
  <c r="J112" i="16" s="1"/>
  <c r="I35" i="16"/>
  <c r="J35" i="16" s="1"/>
  <c r="I73" i="16"/>
  <c r="J73" i="16" s="1"/>
  <c r="I77" i="16"/>
  <c r="J77" i="16" s="1"/>
  <c r="I26" i="16"/>
  <c r="J26" i="16" s="1"/>
  <c r="I28" i="16"/>
  <c r="J28" i="16" s="1"/>
  <c r="I88" i="16"/>
  <c r="J88" i="16" s="1"/>
  <c r="I78" i="16"/>
  <c r="J78" i="16" s="1"/>
  <c r="I107" i="16"/>
  <c r="J107" i="16" s="1"/>
  <c r="I91" i="16"/>
  <c r="J91" i="16" s="1"/>
  <c r="I68" i="16"/>
  <c r="J68" i="16" s="1"/>
  <c r="I53" i="16"/>
  <c r="J53" i="16" s="1"/>
  <c r="I95" i="16"/>
  <c r="J95" i="16" s="1"/>
  <c r="I50" i="16"/>
  <c r="J50" i="16" s="1"/>
  <c r="I94" i="16"/>
  <c r="J94" i="16" s="1"/>
  <c r="I48" i="16"/>
  <c r="J48" i="16" s="1"/>
  <c r="I55" i="16"/>
  <c r="J55" i="16" s="1"/>
  <c r="I100" i="16"/>
  <c r="J100" i="16" s="1"/>
  <c r="I98" i="16"/>
  <c r="J98" i="16" s="1"/>
  <c r="I40" i="16"/>
  <c r="J40" i="16" s="1"/>
  <c r="I87" i="16"/>
  <c r="J87" i="16" s="1"/>
  <c r="I59" i="16"/>
  <c r="J59" i="16" s="1"/>
  <c r="I113" i="16"/>
  <c r="J113" i="16" s="1"/>
  <c r="I43" i="16"/>
  <c r="J43" i="16" s="1"/>
  <c r="I47" i="16"/>
  <c r="J47" i="16" s="1"/>
  <c r="I46" i="16"/>
  <c r="J46" i="16" s="1"/>
  <c r="I66" i="16"/>
  <c r="J66" i="16" s="1"/>
  <c r="I89" i="16"/>
  <c r="J89" i="16" s="1"/>
  <c r="I41" i="16"/>
  <c r="J41" i="16" s="1"/>
  <c r="I25" i="16"/>
  <c r="J25" i="16" s="1"/>
  <c r="I103" i="16"/>
  <c r="J103" i="16" s="1"/>
  <c r="I58" i="16"/>
  <c r="J58" i="16" s="1"/>
  <c r="I93" i="16"/>
  <c r="J93" i="16" s="1"/>
  <c r="I29" i="16"/>
  <c r="J29" i="16" s="1"/>
  <c r="I108" i="16"/>
  <c r="J108" i="16" s="1"/>
  <c r="I105" i="17"/>
  <c r="J105" i="17" s="1"/>
  <c r="I65" i="17"/>
  <c r="J65" i="17" s="1"/>
  <c r="I47" i="17"/>
  <c r="J47" i="17" s="1"/>
  <c r="I92" i="17"/>
  <c r="J92" i="17" s="1"/>
  <c r="I56" i="17"/>
  <c r="J56" i="17" s="1"/>
  <c r="I39" i="17"/>
  <c r="J39" i="17" s="1"/>
  <c r="I29" i="17"/>
  <c r="J29" i="17" s="1"/>
  <c r="I85" i="17"/>
  <c r="J85" i="17" s="1"/>
  <c r="I114" i="17"/>
  <c r="J114" i="17" s="1"/>
  <c r="I59" i="17"/>
  <c r="J59" i="17" s="1"/>
  <c r="I103" i="17"/>
  <c r="J103" i="17" s="1"/>
  <c r="I74" i="17"/>
  <c r="J74" i="17" s="1"/>
  <c r="I44" i="17"/>
  <c r="J44" i="17" s="1"/>
  <c r="I68" i="17"/>
  <c r="J68" i="17" s="1"/>
  <c r="I66" i="17"/>
  <c r="J66" i="17" s="1"/>
  <c r="I94" i="17"/>
  <c r="J94" i="17" s="1"/>
  <c r="I73" i="17"/>
  <c r="J73" i="17" s="1"/>
  <c r="I107" i="17"/>
  <c r="J107" i="17" s="1"/>
  <c r="I77" i="17"/>
  <c r="J77" i="17" s="1"/>
  <c r="I32" i="17"/>
  <c r="J32" i="17" s="1"/>
  <c r="I109" i="17"/>
  <c r="J109" i="17" s="1"/>
  <c r="I41" i="17"/>
  <c r="J41" i="17" s="1"/>
  <c r="I69" i="17"/>
  <c r="J69" i="17" s="1"/>
  <c r="I72" i="17"/>
  <c r="J72" i="17" s="1"/>
  <c r="I55" i="17"/>
  <c r="J55" i="17" s="1"/>
  <c r="I97" i="17"/>
  <c r="J97" i="17" s="1"/>
  <c r="I108" i="17"/>
  <c r="J108" i="17" s="1"/>
  <c r="I96" i="17"/>
  <c r="J96" i="17" s="1"/>
  <c r="I111" i="17"/>
  <c r="J111" i="17" s="1"/>
  <c r="I64" i="17"/>
  <c r="J64" i="17" s="1"/>
  <c r="I112" i="17"/>
  <c r="J112" i="17" s="1"/>
  <c r="I88" i="17"/>
  <c r="J88" i="17" s="1"/>
  <c r="I75" i="17"/>
  <c r="J75" i="17" s="1"/>
  <c r="I98" i="17"/>
  <c r="J98" i="17" s="1"/>
  <c r="I84" i="17"/>
  <c r="J84" i="17" s="1"/>
  <c r="I90" i="17"/>
  <c r="J90" i="17" s="1"/>
  <c r="I89" i="17"/>
  <c r="J89" i="17" s="1"/>
  <c r="I76" i="17"/>
  <c r="J76" i="17" s="1"/>
  <c r="I102" i="17"/>
  <c r="J102" i="17" s="1"/>
  <c r="I37" i="17"/>
  <c r="J37" i="17" s="1"/>
  <c r="I93" i="17"/>
  <c r="J93" i="17" s="1"/>
  <c r="I87" i="17"/>
  <c r="J87" i="17" s="1"/>
  <c r="I99" i="17"/>
  <c r="J99" i="17" s="1"/>
  <c r="I115" i="17"/>
  <c r="J115" i="17" s="1"/>
  <c r="I52" i="17"/>
  <c r="J52" i="17" s="1"/>
  <c r="I30" i="17"/>
  <c r="J30" i="17" s="1"/>
  <c r="I113" i="17"/>
  <c r="J113" i="17" s="1"/>
  <c r="I78" i="17"/>
  <c r="J78" i="17" s="1"/>
  <c r="I46" i="17"/>
  <c r="J46" i="17" s="1"/>
  <c r="I24" i="17"/>
  <c r="J24" i="17" s="1"/>
  <c r="I83" i="17"/>
  <c r="J83" i="17" s="1"/>
  <c r="I95" i="17"/>
  <c r="J95" i="17" s="1"/>
  <c r="I42" i="17"/>
  <c r="J42" i="17" s="1"/>
  <c r="I82" i="17"/>
  <c r="J82" i="17" s="1"/>
  <c r="I116" i="17"/>
  <c r="J116" i="17" s="1"/>
  <c r="I62" i="17"/>
  <c r="J62" i="17" s="1"/>
  <c r="I80" i="17"/>
  <c r="J80" i="17" s="1"/>
  <c r="I23" i="17"/>
  <c r="J23" i="17" s="1"/>
  <c r="I81" i="17"/>
  <c r="J81" i="17" s="1"/>
  <c r="I50" i="17"/>
  <c r="J50" i="17" s="1"/>
  <c r="I106" i="17"/>
  <c r="J106" i="17" s="1"/>
  <c r="I53" i="17"/>
  <c r="J53" i="17" s="1"/>
  <c r="I45" i="17"/>
  <c r="J45" i="17" s="1"/>
  <c r="I58" i="17"/>
  <c r="J58" i="17" s="1"/>
  <c r="I40" i="17"/>
  <c r="J40" i="17" s="1"/>
  <c r="I79" i="17"/>
  <c r="J79" i="17" s="1"/>
  <c r="I104" i="17"/>
  <c r="J104" i="17" s="1"/>
  <c r="I25" i="17"/>
  <c r="J25" i="17" s="1"/>
  <c r="I26" i="17"/>
  <c r="J26" i="17" s="1"/>
  <c r="I51" i="17"/>
  <c r="J51" i="17" s="1"/>
  <c r="I34" i="17"/>
  <c r="J34" i="17" s="1"/>
  <c r="I36" i="17"/>
  <c r="J36" i="17" s="1"/>
  <c r="I48" i="17"/>
  <c r="J48" i="17" s="1"/>
  <c r="I49" i="17"/>
  <c r="J49" i="17" s="1"/>
  <c r="I43" i="17"/>
  <c r="J43" i="17" s="1"/>
  <c r="I54" i="17"/>
  <c r="J54" i="17" s="1"/>
  <c r="I38" i="17"/>
  <c r="J38" i="17" s="1"/>
  <c r="I57" i="17"/>
  <c r="J57" i="17" s="1"/>
  <c r="I67" i="17"/>
  <c r="J67" i="17" s="1"/>
  <c r="I101" i="17"/>
  <c r="J101" i="17" s="1"/>
  <c r="I70" i="17"/>
  <c r="J70" i="17" s="1"/>
  <c r="I28" i="17"/>
  <c r="J28" i="17" s="1"/>
  <c r="I86" i="17"/>
  <c r="J86" i="17" s="1"/>
  <c r="I91" i="17"/>
  <c r="J91" i="17" s="1"/>
  <c r="I22" i="17"/>
  <c r="J22" i="17" s="1"/>
  <c r="I63" i="17"/>
  <c r="J63" i="17" s="1"/>
  <c r="I100" i="17"/>
  <c r="J100" i="17" s="1"/>
  <c r="I60" i="19"/>
  <c r="J60" i="19" s="1"/>
  <c r="I84" i="19"/>
  <c r="J84" i="19" s="1"/>
  <c r="I101" i="19"/>
  <c r="J101" i="19" s="1"/>
  <c r="I67" i="19"/>
  <c r="J67" i="19" s="1"/>
  <c r="I99" i="19"/>
  <c r="J99" i="19" s="1"/>
  <c r="I29" i="19"/>
  <c r="J29" i="19" s="1"/>
  <c r="I83" i="19"/>
  <c r="J83" i="19" s="1"/>
  <c r="I115" i="19"/>
  <c r="J115" i="19" s="1"/>
  <c r="I70" i="19"/>
  <c r="J70" i="19" s="1"/>
  <c r="I102" i="19"/>
  <c r="J102" i="19" s="1"/>
  <c r="I34" i="19"/>
  <c r="J34" i="19" s="1"/>
  <c r="I58" i="19"/>
  <c r="J58" i="19" s="1"/>
  <c r="I90" i="19"/>
  <c r="J90" i="19" s="1"/>
  <c r="I25" i="19"/>
  <c r="J25" i="19" s="1"/>
  <c r="I92" i="19"/>
  <c r="J92" i="19" s="1"/>
  <c r="I26" i="19"/>
  <c r="J26" i="19" s="1"/>
  <c r="I73" i="19"/>
  <c r="J73" i="19" s="1"/>
  <c r="I105" i="19"/>
  <c r="J105" i="19" s="1"/>
  <c r="I62" i="19"/>
  <c r="J62" i="19" s="1"/>
  <c r="I94" i="19"/>
  <c r="J94" i="19" s="1"/>
  <c r="I28" i="19"/>
  <c r="J28" i="19" s="1"/>
  <c r="I75" i="19"/>
  <c r="J75" i="19" s="1"/>
  <c r="I107" i="19"/>
  <c r="J107" i="19" s="1"/>
  <c r="I103" i="19"/>
  <c r="J103" i="19" s="1"/>
  <c r="I35" i="19"/>
  <c r="J35" i="19" s="1"/>
  <c r="I85" i="19"/>
  <c r="J85" i="19" s="1"/>
  <c r="I45" i="19"/>
  <c r="J45" i="19" s="1"/>
  <c r="I77" i="19"/>
  <c r="J77" i="19" s="1"/>
  <c r="I109" i="19"/>
  <c r="J109" i="19" s="1"/>
  <c r="I47" i="19"/>
  <c r="J47" i="19" s="1"/>
  <c r="I79" i="19"/>
  <c r="J79" i="19" s="1"/>
  <c r="I111" i="19"/>
  <c r="J111" i="19" s="1"/>
  <c r="I72" i="19"/>
  <c r="J72" i="19" s="1"/>
  <c r="I104" i="19"/>
  <c r="J104" i="19" s="1"/>
  <c r="I71" i="19"/>
  <c r="J71" i="19" s="1"/>
  <c r="I52" i="19"/>
  <c r="J52" i="19" s="1"/>
  <c r="I116" i="19"/>
  <c r="J116" i="19" s="1"/>
  <c r="I69" i="19"/>
  <c r="J69" i="19" s="1"/>
  <c r="I98" i="19"/>
  <c r="J98" i="19" s="1"/>
  <c r="I22" i="19"/>
  <c r="J22" i="19" s="1"/>
  <c r="I95" i="19"/>
  <c r="J95" i="19" s="1"/>
  <c r="I87" i="19"/>
  <c r="J87" i="19" s="1"/>
  <c r="I78" i="19"/>
  <c r="J78" i="19" s="1"/>
  <c r="I55" i="19"/>
  <c r="J55" i="19" s="1"/>
  <c r="I43" i="19"/>
  <c r="J43" i="19" s="1"/>
  <c r="I50" i="19"/>
  <c r="J50" i="19" s="1"/>
  <c r="I82" i="19"/>
  <c r="J82" i="19" s="1"/>
  <c r="I114" i="19"/>
  <c r="J114" i="19" s="1"/>
  <c r="I63" i="19"/>
  <c r="J63" i="19" s="1"/>
  <c r="I113" i="19"/>
  <c r="J113" i="19" s="1"/>
  <c r="I38" i="19"/>
  <c r="J38" i="19" s="1"/>
  <c r="I65" i="19"/>
  <c r="J65" i="19" s="1"/>
  <c r="I97" i="19"/>
  <c r="J97" i="19" s="1"/>
  <c r="I110" i="19"/>
  <c r="J110" i="19" s="1"/>
  <c r="I66" i="19"/>
  <c r="J66" i="19" s="1"/>
  <c r="I33" i="19"/>
  <c r="J33" i="19" s="1"/>
  <c r="I54" i="19"/>
  <c r="J54" i="19" s="1"/>
  <c r="I86" i="19"/>
  <c r="J86" i="19" s="1"/>
  <c r="I41" i="19"/>
  <c r="J41" i="19" s="1"/>
  <c r="I56" i="19"/>
  <c r="J56" i="19" s="1"/>
  <c r="I88" i="19"/>
  <c r="J88" i="19" s="1"/>
  <c r="I31" i="19"/>
  <c r="J31" i="19" s="1"/>
  <c r="I23" i="19"/>
  <c r="J23" i="19" s="1"/>
  <c r="I40" i="19"/>
  <c r="J40" i="19" s="1"/>
  <c r="I89" i="19"/>
  <c r="J89" i="19" s="1"/>
  <c r="I27" i="19"/>
  <c r="J27" i="19" s="1"/>
  <c r="I106" i="19"/>
  <c r="J106" i="19" s="1"/>
  <c r="I59" i="19"/>
  <c r="J59" i="19" s="1"/>
  <c r="I44" i="19"/>
  <c r="J44" i="19" s="1"/>
  <c r="I76" i="19"/>
  <c r="J76" i="19" s="1"/>
  <c r="I61" i="19"/>
  <c r="J61" i="19" s="1"/>
  <c r="I48" i="19"/>
  <c r="J48" i="19" s="1"/>
  <c r="I112" i="19"/>
  <c r="J112" i="19" s="1"/>
  <c r="I42" i="19"/>
  <c r="J42" i="19" s="1"/>
  <c r="I24" i="19"/>
  <c r="J24" i="19" s="1"/>
  <c r="I36" i="19"/>
  <c r="J36" i="19" s="1"/>
  <c r="I32" i="19"/>
  <c r="J32" i="19" s="1"/>
  <c r="I39" i="19"/>
  <c r="J39" i="19" s="1"/>
  <c r="I64" i="19"/>
  <c r="J64" i="19" s="1"/>
  <c r="I96" i="19"/>
  <c r="J96" i="19" s="1"/>
  <c r="I30" i="19"/>
  <c r="J30" i="19" s="1"/>
  <c r="I68" i="19"/>
  <c r="J68" i="19" s="1"/>
  <c r="I49" i="19"/>
  <c r="J49" i="19" s="1"/>
  <c r="I51" i="19"/>
  <c r="J51" i="19" s="1"/>
  <c r="I57" i="19"/>
  <c r="J57" i="19" s="1"/>
  <c r="I74" i="19"/>
  <c r="J74" i="19" s="1"/>
  <c r="I91" i="19"/>
  <c r="J91" i="19" s="1"/>
  <c r="I108" i="19"/>
  <c r="J108" i="19" s="1"/>
  <c r="I93" i="19"/>
  <c r="J93" i="19" s="1"/>
  <c r="I46" i="19"/>
  <c r="J46" i="19" s="1"/>
  <c r="I37" i="19"/>
  <c r="J37" i="19" s="1"/>
  <c r="I80" i="19"/>
  <c r="J80" i="19" s="1"/>
  <c r="I100" i="19"/>
  <c r="J100" i="19" s="1"/>
  <c r="I81" i="19"/>
  <c r="J81" i="19" s="1"/>
  <c r="I53" i="19"/>
  <c r="J53" i="19" s="1"/>
  <c r="I38" i="18"/>
  <c r="J38" i="18" s="1"/>
  <c r="I46" i="18"/>
  <c r="J46" i="18" s="1"/>
  <c r="I88" i="18"/>
  <c r="J88" i="18" s="1"/>
  <c r="I26" i="18"/>
  <c r="J26" i="18" s="1"/>
  <c r="I87" i="18"/>
  <c r="J87" i="18" s="1"/>
  <c r="I85" i="18"/>
  <c r="J85" i="18" s="1"/>
  <c r="I55" i="18"/>
  <c r="J55" i="18" s="1"/>
  <c r="I37" i="18"/>
  <c r="J37" i="18" s="1"/>
  <c r="I108" i="18"/>
  <c r="J108" i="18" s="1"/>
  <c r="I67" i="18"/>
  <c r="J67" i="18" s="1"/>
  <c r="I42" i="18"/>
  <c r="J42" i="18" s="1"/>
  <c r="I24" i="18"/>
  <c r="J24" i="18" s="1"/>
  <c r="I27" i="18"/>
  <c r="J27" i="18" s="1"/>
  <c r="I32" i="18"/>
  <c r="J32" i="18" s="1"/>
  <c r="I68" i="18"/>
  <c r="J68" i="18" s="1"/>
  <c r="I83" i="18"/>
  <c r="J83" i="18" s="1"/>
  <c r="I64" i="18"/>
  <c r="J64" i="18" s="1"/>
  <c r="I48" i="18"/>
  <c r="J48" i="18" s="1"/>
  <c r="I52" i="18"/>
  <c r="J52" i="18" s="1"/>
  <c r="I72" i="18"/>
  <c r="J72" i="18" s="1"/>
  <c r="I61" i="18"/>
  <c r="J61" i="18" s="1"/>
  <c r="I47" i="18"/>
  <c r="J47" i="18" s="1"/>
  <c r="I78" i="18"/>
  <c r="J78" i="18" s="1"/>
  <c r="I109" i="18"/>
  <c r="J109" i="18" s="1"/>
  <c r="I62" i="18"/>
  <c r="J62" i="18" s="1"/>
  <c r="I53" i="18"/>
  <c r="J53" i="18" s="1"/>
  <c r="I65" i="18"/>
  <c r="J65" i="18" s="1"/>
  <c r="I84" i="18"/>
  <c r="J84" i="18" s="1"/>
  <c r="I75" i="18"/>
  <c r="J75" i="18" s="1"/>
  <c r="I86" i="18"/>
  <c r="J86" i="18" s="1"/>
  <c r="I90" i="18"/>
  <c r="J90" i="18" s="1"/>
  <c r="I111" i="18"/>
  <c r="J111" i="18" s="1"/>
  <c r="I102" i="18"/>
  <c r="J102" i="18" s="1"/>
  <c r="I115" i="18"/>
  <c r="J115" i="18" s="1"/>
  <c r="I97" i="18"/>
  <c r="J97" i="18" s="1"/>
  <c r="I114" i="18"/>
  <c r="J114" i="18" s="1"/>
  <c r="I31" i="18"/>
  <c r="J31" i="18" s="1"/>
  <c r="I51" i="18"/>
  <c r="J51" i="18" s="1"/>
  <c r="I66" i="18"/>
  <c r="J66" i="18" s="1"/>
  <c r="I74" i="18"/>
  <c r="J74" i="18" s="1"/>
  <c r="I99" i="18"/>
  <c r="J99" i="18" s="1"/>
  <c r="I104" i="18"/>
  <c r="J104" i="18" s="1"/>
  <c r="I82" i="18"/>
  <c r="J82" i="18" s="1"/>
  <c r="I76" i="18"/>
  <c r="J76" i="18" s="1"/>
  <c r="I79" i="18"/>
  <c r="J79" i="18" s="1"/>
  <c r="I95" i="18"/>
  <c r="J95" i="18" s="1"/>
  <c r="I39" i="18"/>
  <c r="J39" i="18" s="1"/>
  <c r="I94" i="18"/>
  <c r="J94" i="18" s="1"/>
  <c r="I57" i="18"/>
  <c r="J57" i="18" s="1"/>
  <c r="I71" i="18"/>
  <c r="J71" i="18" s="1"/>
  <c r="I59" i="18"/>
  <c r="J59" i="18" s="1"/>
  <c r="I105" i="18"/>
  <c r="J105" i="18" s="1"/>
  <c r="I100" i="18"/>
  <c r="J100" i="18" s="1"/>
  <c r="I73" i="18"/>
  <c r="J73" i="18" s="1"/>
  <c r="I101" i="18"/>
  <c r="J101" i="18" s="1"/>
  <c r="I28" i="18"/>
  <c r="J28" i="18" s="1"/>
  <c r="I33" i="18"/>
  <c r="J33" i="18" s="1"/>
  <c r="I92" i="18"/>
  <c r="J92" i="18" s="1"/>
  <c r="I106" i="18"/>
  <c r="J106" i="18" s="1"/>
  <c r="I98" i="18"/>
  <c r="J98" i="18" s="1"/>
  <c r="I91" i="18"/>
  <c r="J91" i="18" s="1"/>
  <c r="I56" i="18"/>
  <c r="J56" i="18" s="1"/>
  <c r="I45" i="18"/>
  <c r="J45" i="18" s="1"/>
  <c r="I40" i="18"/>
  <c r="J40" i="18" s="1"/>
  <c r="I80" i="18"/>
  <c r="J80" i="18" s="1"/>
  <c r="I29" i="18"/>
  <c r="J29" i="18" s="1"/>
  <c r="I58" i="18"/>
  <c r="J58" i="18" s="1"/>
  <c r="I110" i="18"/>
  <c r="J110" i="18" s="1"/>
  <c r="I43" i="18"/>
  <c r="J43" i="18" s="1"/>
  <c r="I63" i="18"/>
  <c r="J63" i="18" s="1"/>
  <c r="I103" i="18"/>
  <c r="J103" i="18" s="1"/>
  <c r="I107" i="18"/>
  <c r="J107" i="18" s="1"/>
  <c r="I25" i="18"/>
  <c r="J25" i="18" s="1"/>
  <c r="I69" i="18"/>
  <c r="J69" i="18" s="1"/>
  <c r="I83" i="12"/>
  <c r="J83" i="12" s="1"/>
  <c r="I87" i="12"/>
  <c r="J87" i="12" s="1"/>
  <c r="I51" i="12"/>
  <c r="J51" i="12" s="1"/>
  <c r="I104" i="12"/>
  <c r="J104" i="12" s="1"/>
  <c r="I55" i="12"/>
  <c r="J55" i="12" s="1"/>
  <c r="I96" i="12"/>
  <c r="J96" i="12" s="1"/>
  <c r="I20" i="13"/>
  <c r="C12" i="13"/>
  <c r="I43" i="12"/>
  <c r="J43" i="12" s="1"/>
  <c r="I42" i="12"/>
  <c r="J42" i="12" s="1"/>
  <c r="I80" i="12"/>
  <c r="J80" i="12" s="1"/>
  <c r="I110" i="12"/>
  <c r="J110" i="12" s="1"/>
  <c r="I24" i="12"/>
  <c r="J24" i="12" s="1"/>
  <c r="I76" i="12"/>
  <c r="J76" i="12" s="1"/>
  <c r="I25" i="12"/>
  <c r="J25" i="12" s="1"/>
  <c r="I48" i="12"/>
  <c r="J48" i="12" s="1"/>
  <c r="I109" i="12"/>
  <c r="J109" i="12" s="1"/>
  <c r="I102" i="12"/>
  <c r="J102" i="12" s="1"/>
  <c r="I37" i="12"/>
  <c r="J37" i="12" s="1"/>
  <c r="I72" i="12"/>
  <c r="J72" i="12" s="1"/>
  <c r="I107" i="12"/>
  <c r="J107" i="12" s="1"/>
  <c r="I29" i="12"/>
  <c r="J29" i="12" s="1"/>
  <c r="I94" i="12"/>
  <c r="J94" i="12" s="1"/>
  <c r="I31" i="12"/>
  <c r="J31" i="12" s="1"/>
  <c r="I57" i="12"/>
  <c r="J57" i="12" s="1"/>
  <c r="I112" i="12"/>
  <c r="J112" i="12" s="1"/>
  <c r="I60" i="12"/>
  <c r="J60" i="12" s="1"/>
  <c r="I40" i="12"/>
  <c r="J40" i="12" s="1"/>
  <c r="I44" i="12"/>
  <c r="J44" i="12" s="1"/>
  <c r="I54" i="12"/>
  <c r="J54" i="12" s="1"/>
  <c r="I101" i="12"/>
  <c r="J101" i="12" s="1"/>
  <c r="I116" i="12"/>
  <c r="J116" i="12" s="1"/>
  <c r="I73" i="12"/>
  <c r="J73" i="12" s="1"/>
  <c r="I22" i="12"/>
  <c r="J22" i="12" s="1"/>
  <c r="I75" i="12"/>
  <c r="J75" i="12" s="1"/>
  <c r="I23" i="12"/>
  <c r="J23" i="12" s="1"/>
  <c r="I67" i="12"/>
  <c r="J67" i="12" s="1"/>
  <c r="I69" i="12"/>
  <c r="J69" i="12" s="1"/>
  <c r="I86" i="12"/>
  <c r="J86" i="12" s="1"/>
  <c r="I41" i="12"/>
  <c r="J41" i="12" s="1"/>
  <c r="I105" i="12"/>
  <c r="J105" i="12" s="1"/>
  <c r="I34" i="12"/>
  <c r="J34" i="12" s="1"/>
  <c r="I26" i="12"/>
  <c r="J26" i="12" s="1"/>
  <c r="I45" i="12"/>
  <c r="J45" i="12" s="1"/>
  <c r="I77" i="12"/>
  <c r="J77" i="12" s="1"/>
  <c r="I33" i="12"/>
  <c r="J33" i="12" s="1"/>
  <c r="I99" i="12"/>
  <c r="J99" i="12" s="1"/>
  <c r="I74" i="12"/>
  <c r="J74" i="12" s="1"/>
  <c r="I47" i="12"/>
  <c r="J47" i="12" s="1"/>
  <c r="I79" i="12"/>
  <c r="J79" i="12" s="1"/>
  <c r="I63" i="12"/>
  <c r="J63" i="12" s="1"/>
  <c r="I111" i="12"/>
  <c r="J111" i="12" s="1"/>
  <c r="I49" i="12"/>
  <c r="J49" i="12" s="1"/>
  <c r="I81" i="12"/>
  <c r="J81" i="12" s="1"/>
  <c r="I65" i="12"/>
  <c r="J65" i="12" s="1"/>
  <c r="I97" i="12"/>
  <c r="J97" i="12" s="1"/>
  <c r="I35" i="12"/>
  <c r="J35" i="12" s="1"/>
  <c r="I106" i="12"/>
  <c r="J106" i="12" s="1"/>
  <c r="I95" i="12"/>
  <c r="J95" i="12" s="1"/>
  <c r="I68" i="12"/>
  <c r="J68" i="12" s="1"/>
  <c r="I92" i="12"/>
  <c r="J92" i="12" s="1"/>
  <c r="I70" i="12"/>
  <c r="J70" i="12" s="1"/>
  <c r="I50" i="12"/>
  <c r="J50" i="12" s="1"/>
  <c r="I27" i="12"/>
  <c r="J27" i="12" s="1"/>
  <c r="I58" i="12"/>
  <c r="J58" i="12" s="1"/>
  <c r="I89" i="12"/>
  <c r="J89" i="12" s="1"/>
  <c r="I98" i="12"/>
  <c r="J98" i="12" s="1"/>
  <c r="I115" i="12"/>
  <c r="J115" i="12" s="1"/>
  <c r="I59" i="12"/>
  <c r="J59" i="12" s="1"/>
  <c r="I91" i="12"/>
  <c r="J91" i="12" s="1"/>
  <c r="I61" i="12"/>
  <c r="J61" i="12" s="1"/>
  <c r="I93" i="12"/>
  <c r="J93" i="12" s="1"/>
  <c r="I30" i="12"/>
  <c r="J30" i="12" s="1"/>
  <c r="I113" i="12"/>
  <c r="J113" i="12" s="1"/>
  <c r="I56" i="12"/>
  <c r="J56" i="12" s="1"/>
  <c r="I66" i="12"/>
  <c r="J66" i="12" s="1"/>
  <c r="I52" i="12"/>
  <c r="J52" i="12" s="1"/>
  <c r="I90" i="12"/>
  <c r="J90" i="12" s="1"/>
  <c r="I100" i="12"/>
  <c r="J100" i="12" s="1"/>
  <c r="I84" i="12"/>
  <c r="J84" i="12" s="1"/>
  <c r="I78" i="12"/>
  <c r="J78" i="12" s="1"/>
  <c r="I82" i="12"/>
  <c r="J82" i="12" s="1"/>
  <c r="I114" i="12"/>
  <c r="J114" i="12" s="1"/>
  <c r="I62" i="12"/>
  <c r="J62" i="12" s="1"/>
  <c r="I36" i="12"/>
  <c r="J36" i="12" s="1"/>
  <c r="I32" i="12"/>
  <c r="J32" i="12" s="1"/>
  <c r="I38" i="12"/>
  <c r="J38" i="12" s="1"/>
  <c r="I53" i="12"/>
  <c r="J53" i="12" s="1"/>
  <c r="I85" i="12"/>
  <c r="J85" i="12" s="1"/>
  <c r="I108" i="12"/>
  <c r="J108" i="12" s="1"/>
  <c r="I46" i="12"/>
  <c r="J46" i="12" s="1"/>
  <c r="I39" i="12"/>
  <c r="J39" i="12" s="1"/>
  <c r="I71" i="12"/>
  <c r="J71" i="12" s="1"/>
  <c r="I103" i="12"/>
  <c r="J103" i="12" s="1"/>
  <c r="J22" i="18"/>
  <c r="I20" i="11"/>
  <c r="C12" i="11"/>
  <c r="I104" i="9"/>
  <c r="J104" i="9" s="1"/>
  <c r="I108" i="9"/>
  <c r="J108" i="9" s="1"/>
  <c r="I68" i="9"/>
  <c r="J68" i="9" s="1"/>
  <c r="I45" i="9"/>
  <c r="J45" i="9" s="1"/>
  <c r="I90" i="9"/>
  <c r="J90" i="9" s="1"/>
  <c r="I64" i="9"/>
  <c r="J64" i="9" s="1"/>
  <c r="I52" i="9"/>
  <c r="J52" i="9" s="1"/>
  <c r="I56" i="9"/>
  <c r="J56" i="9" s="1"/>
  <c r="I26" i="9"/>
  <c r="J26" i="9" s="1"/>
  <c r="I81" i="9"/>
  <c r="J81" i="9" s="1"/>
  <c r="I70" i="9"/>
  <c r="J70" i="9" s="1"/>
  <c r="I42" i="9"/>
  <c r="J42" i="9" s="1"/>
  <c r="I102" i="9"/>
  <c r="J102" i="9" s="1"/>
  <c r="I96" i="9"/>
  <c r="J96" i="9" s="1"/>
  <c r="I31" i="9"/>
  <c r="J31" i="9" s="1"/>
  <c r="I67" i="9"/>
  <c r="J67" i="9" s="1"/>
  <c r="I25" i="9"/>
  <c r="J25" i="9" s="1"/>
  <c r="I103" i="9"/>
  <c r="J103" i="9" s="1"/>
  <c r="J22" i="9"/>
  <c r="I37" i="7"/>
  <c r="J37" i="7" s="1"/>
  <c r="I47" i="2"/>
  <c r="J47" i="2" s="1"/>
  <c r="I64" i="2"/>
  <c r="J64" i="2" s="1"/>
  <c r="I100" i="2"/>
  <c r="J100" i="2" s="1"/>
  <c r="I105" i="2"/>
  <c r="J105" i="2" s="1"/>
  <c r="I40" i="2"/>
  <c r="J40" i="2" s="1"/>
  <c r="I98" i="2"/>
  <c r="J98" i="2" s="1"/>
  <c r="I63" i="2"/>
  <c r="J63" i="2" s="1"/>
  <c r="I82" i="2"/>
  <c r="J82" i="2" s="1"/>
  <c r="I97" i="2"/>
  <c r="J97" i="2" s="1"/>
  <c r="I31" i="2"/>
  <c r="J31" i="2" s="1"/>
  <c r="I28" i="2"/>
  <c r="J28" i="2" s="1"/>
  <c r="C12" i="10"/>
  <c r="I20" i="10"/>
  <c r="I50" i="7"/>
  <c r="J50" i="7" s="1"/>
  <c r="I65" i="7"/>
  <c r="J65" i="7" s="1"/>
  <c r="I82" i="7"/>
  <c r="J82" i="7" s="1"/>
  <c r="I79" i="7"/>
  <c r="J79" i="7" s="1"/>
  <c r="I93" i="7"/>
  <c r="J93" i="7" s="1"/>
  <c r="I115" i="7"/>
  <c r="J115" i="7" s="1"/>
  <c r="I94" i="7"/>
  <c r="J94" i="7" s="1"/>
  <c r="I89" i="7"/>
  <c r="J89" i="7" s="1"/>
  <c r="I96" i="7"/>
  <c r="J96" i="7" s="1"/>
  <c r="I52" i="7"/>
  <c r="J52" i="7" s="1"/>
  <c r="I26" i="7"/>
  <c r="J26" i="7" s="1"/>
  <c r="I111" i="7"/>
  <c r="J111" i="7" s="1"/>
  <c r="I57" i="7"/>
  <c r="J57" i="7" s="1"/>
  <c r="I41" i="7"/>
  <c r="J41" i="7" s="1"/>
  <c r="I55" i="7"/>
  <c r="J55" i="7" s="1"/>
  <c r="I66" i="7"/>
  <c r="J66" i="7" s="1"/>
  <c r="I84" i="7"/>
  <c r="J84" i="7" s="1"/>
  <c r="I105" i="7"/>
  <c r="J105" i="7" s="1"/>
  <c r="I45" i="7"/>
  <c r="J45" i="7" s="1"/>
  <c r="I86" i="7"/>
  <c r="J86" i="7" s="1"/>
  <c r="I43" i="7"/>
  <c r="J43" i="7" s="1"/>
  <c r="I71" i="7"/>
  <c r="J71" i="7" s="1"/>
  <c r="I81" i="7"/>
  <c r="J81" i="7" s="1"/>
  <c r="I100" i="7"/>
  <c r="J100" i="7" s="1"/>
  <c r="I72" i="7"/>
  <c r="J72" i="7" s="1"/>
  <c r="I35" i="7"/>
  <c r="J35" i="7" s="1"/>
  <c r="I74" i="7"/>
  <c r="J74" i="7" s="1"/>
  <c r="I48" i="7"/>
  <c r="J48" i="7" s="1"/>
  <c r="I113" i="7"/>
  <c r="J113" i="7" s="1"/>
  <c r="I44" i="7"/>
  <c r="J44" i="7" s="1"/>
  <c r="I29" i="7"/>
  <c r="J29" i="7" s="1"/>
  <c r="I99" i="7"/>
  <c r="J99" i="7" s="1"/>
  <c r="I30" i="7"/>
  <c r="J30" i="7" s="1"/>
  <c r="I92" i="7"/>
  <c r="J92" i="7" s="1"/>
  <c r="I23" i="7"/>
  <c r="J23" i="7" s="1"/>
  <c r="I53" i="7"/>
  <c r="J53" i="7" s="1"/>
  <c r="I101" i="7"/>
  <c r="J101" i="7" s="1"/>
  <c r="I32" i="7"/>
  <c r="J32" i="7" s="1"/>
  <c r="I70" i="7"/>
  <c r="J70" i="7" s="1"/>
  <c r="I47" i="7"/>
  <c r="J47" i="7" s="1"/>
  <c r="I24" i="7"/>
  <c r="J24" i="7" s="1"/>
  <c r="I73" i="7"/>
  <c r="J73" i="7" s="1"/>
  <c r="I56" i="7"/>
  <c r="J56" i="7" s="1"/>
  <c r="I27" i="7"/>
  <c r="J27" i="7" s="1"/>
  <c r="I34" i="7"/>
  <c r="J34" i="7" s="1"/>
  <c r="I85" i="7"/>
  <c r="J85" i="7" s="1"/>
  <c r="I64" i="7"/>
  <c r="J64" i="7" s="1"/>
  <c r="I88" i="7"/>
  <c r="J88" i="7" s="1"/>
  <c r="I33" i="7"/>
  <c r="J33" i="7" s="1"/>
  <c r="I80" i="7"/>
  <c r="J80" i="7" s="1"/>
  <c r="I76" i="7"/>
  <c r="J76" i="7" s="1"/>
  <c r="I104" i="7"/>
  <c r="J104" i="7" s="1"/>
  <c r="I46" i="7"/>
  <c r="J46" i="7" s="1"/>
  <c r="I77" i="7"/>
  <c r="J77" i="7" s="1"/>
  <c r="I38" i="7"/>
  <c r="J38" i="7" s="1"/>
  <c r="I25" i="7"/>
  <c r="J25" i="7" s="1"/>
  <c r="I116" i="7"/>
  <c r="J116" i="7" s="1"/>
  <c r="I69" i="7"/>
  <c r="J69" i="7" s="1"/>
  <c r="I103" i="7"/>
  <c r="J103" i="7" s="1"/>
  <c r="I97" i="7"/>
  <c r="J97" i="7" s="1"/>
  <c r="I83" i="7"/>
  <c r="J83" i="7" s="1"/>
  <c r="I58" i="7"/>
  <c r="J58" i="7" s="1"/>
  <c r="I36" i="7"/>
  <c r="J36" i="7" s="1"/>
  <c r="I61" i="7"/>
  <c r="J61" i="7" s="1"/>
  <c r="I78" i="7"/>
  <c r="J78" i="7" s="1"/>
  <c r="I114" i="7"/>
  <c r="J114" i="7" s="1"/>
  <c r="I40" i="7"/>
  <c r="J40" i="7" s="1"/>
  <c r="I42" i="7"/>
  <c r="J42" i="7" s="1"/>
  <c r="I28" i="7"/>
  <c r="J28" i="7" s="1"/>
  <c r="I68" i="7"/>
  <c r="J68" i="7" s="1"/>
  <c r="I62" i="7"/>
  <c r="J62" i="7" s="1"/>
  <c r="I107" i="7"/>
  <c r="J107" i="7" s="1"/>
  <c r="I63" i="7"/>
  <c r="J63" i="7" s="1"/>
  <c r="I59" i="7"/>
  <c r="J59" i="7" s="1"/>
  <c r="I75" i="7"/>
  <c r="J75" i="7" s="1"/>
  <c r="I67" i="7"/>
  <c r="J67" i="7" s="1"/>
  <c r="I60" i="7"/>
  <c r="J60" i="7" s="1"/>
  <c r="I49" i="7"/>
  <c r="J49" i="7" s="1"/>
  <c r="I22" i="7"/>
  <c r="J22" i="7" s="1"/>
  <c r="I109" i="7"/>
  <c r="J109" i="7" s="1"/>
  <c r="I95" i="7"/>
  <c r="J95" i="7" s="1"/>
  <c r="I91" i="7"/>
  <c r="J91" i="7" s="1"/>
  <c r="I87" i="7"/>
  <c r="J87" i="7" s="1"/>
  <c r="I112" i="7"/>
  <c r="J112" i="7" s="1"/>
  <c r="I108" i="7"/>
  <c r="J108" i="7" s="1"/>
  <c r="I98" i="7"/>
  <c r="J98" i="7" s="1"/>
  <c r="I110" i="7"/>
  <c r="J110" i="7" s="1"/>
  <c r="I39" i="7"/>
  <c r="J39" i="7" s="1"/>
  <c r="I54" i="7"/>
  <c r="J54" i="7" s="1"/>
  <c r="I102" i="7"/>
  <c r="J102" i="7" s="1"/>
  <c r="I31" i="7"/>
  <c r="J31" i="7" s="1"/>
  <c r="I90" i="7"/>
  <c r="J90" i="7" s="1"/>
  <c r="I51" i="7"/>
  <c r="J51" i="7" s="1"/>
  <c r="I22" i="8"/>
  <c r="I33" i="8"/>
  <c r="J33" i="8" s="1"/>
  <c r="I36" i="8"/>
  <c r="J36" i="8" s="1"/>
  <c r="I23" i="8"/>
  <c r="J23" i="8" s="1"/>
  <c r="I39" i="8"/>
  <c r="J39" i="8" s="1"/>
  <c r="I42" i="8"/>
  <c r="J42" i="8" s="1"/>
  <c r="I57" i="8"/>
  <c r="J57" i="8" s="1"/>
  <c r="I59" i="8"/>
  <c r="J59" i="8" s="1"/>
  <c r="I116" i="8"/>
  <c r="J116" i="8" s="1"/>
  <c r="I43" i="8"/>
  <c r="J43" i="8" s="1"/>
  <c r="I74" i="8"/>
  <c r="J74" i="8" s="1"/>
  <c r="I25" i="8"/>
  <c r="J25" i="8" s="1"/>
  <c r="I77" i="8"/>
  <c r="J77" i="8" s="1"/>
  <c r="I26" i="8"/>
  <c r="J26" i="8" s="1"/>
  <c r="I114" i="8"/>
  <c r="J114" i="8" s="1"/>
  <c r="I49" i="8"/>
  <c r="J49" i="8" s="1"/>
  <c r="I30" i="8"/>
  <c r="J30" i="8" s="1"/>
  <c r="I62" i="8"/>
  <c r="J62" i="8" s="1"/>
  <c r="I67" i="8"/>
  <c r="J67" i="8" s="1"/>
  <c r="I76" i="8"/>
  <c r="J76" i="8" s="1"/>
  <c r="I61" i="8"/>
  <c r="J61" i="8" s="1"/>
  <c r="I96" i="8"/>
  <c r="J96" i="8" s="1"/>
  <c r="I94" i="8"/>
  <c r="J94" i="8" s="1"/>
  <c r="I31" i="8"/>
  <c r="J31" i="8" s="1"/>
  <c r="I111" i="8"/>
  <c r="J111" i="8" s="1"/>
  <c r="I27" i="8"/>
  <c r="J27" i="8" s="1"/>
  <c r="I98" i="8"/>
  <c r="J98" i="8" s="1"/>
  <c r="I91" i="8"/>
  <c r="J91" i="8" s="1"/>
  <c r="I46" i="8"/>
  <c r="J46" i="8" s="1"/>
  <c r="I93" i="8"/>
  <c r="J93" i="8" s="1"/>
  <c r="I45" i="8"/>
  <c r="J45" i="8" s="1"/>
  <c r="I115" i="8"/>
  <c r="J115" i="8" s="1"/>
  <c r="I54" i="8"/>
  <c r="J54" i="8" s="1"/>
  <c r="I106" i="8"/>
  <c r="J106" i="8" s="1"/>
  <c r="I47" i="8"/>
  <c r="J47" i="8" s="1"/>
  <c r="I28" i="8"/>
  <c r="J28" i="8" s="1"/>
  <c r="I65" i="8"/>
  <c r="J65" i="8" s="1"/>
  <c r="I71" i="8"/>
  <c r="J71" i="8" s="1"/>
  <c r="I37" i="8"/>
  <c r="J37" i="8" s="1"/>
  <c r="I35" i="8"/>
  <c r="J35" i="8" s="1"/>
  <c r="I81" i="8"/>
  <c r="J81" i="8" s="1"/>
  <c r="I87" i="8"/>
  <c r="J87" i="8" s="1"/>
  <c r="I56" i="8"/>
  <c r="J56" i="8" s="1"/>
  <c r="I86" i="8"/>
  <c r="J86" i="8" s="1"/>
  <c r="I52" i="8"/>
  <c r="J52" i="8" s="1"/>
  <c r="I51" i="8"/>
  <c r="J51" i="8" s="1"/>
  <c r="I24" i="8"/>
  <c r="J24" i="8" s="1"/>
  <c r="I53" i="8"/>
  <c r="J53" i="8" s="1"/>
  <c r="I80" i="8"/>
  <c r="J80" i="8" s="1"/>
  <c r="I84" i="8"/>
  <c r="J84" i="8" s="1"/>
  <c r="I97" i="8"/>
  <c r="J97" i="8" s="1"/>
  <c r="I68" i="8"/>
  <c r="J68" i="8" s="1"/>
  <c r="I101" i="8"/>
  <c r="J101" i="8" s="1"/>
  <c r="I99" i="8"/>
  <c r="J99" i="8" s="1"/>
  <c r="I64" i="8"/>
  <c r="J64" i="8" s="1"/>
  <c r="I113" i="8"/>
  <c r="J113" i="8" s="1"/>
  <c r="I70" i="8"/>
  <c r="J70" i="8" s="1"/>
  <c r="I108" i="8"/>
  <c r="J108" i="8" s="1"/>
  <c r="I82" i="8"/>
  <c r="J82" i="8" s="1"/>
  <c r="I102" i="8"/>
  <c r="J102" i="8" s="1"/>
  <c r="I112" i="8"/>
  <c r="J112" i="8" s="1"/>
  <c r="I32" i="8"/>
  <c r="J32" i="8" s="1"/>
  <c r="I60" i="8"/>
  <c r="J60" i="8" s="1"/>
  <c r="I48" i="8"/>
  <c r="J48" i="8" s="1"/>
  <c r="I58" i="8"/>
  <c r="J58" i="8" s="1"/>
  <c r="I44" i="8"/>
  <c r="J44" i="8" s="1"/>
  <c r="I75" i="8"/>
  <c r="J75" i="8" s="1"/>
  <c r="I79" i="8"/>
  <c r="J79" i="8" s="1"/>
  <c r="I41" i="8"/>
  <c r="J41" i="8" s="1"/>
  <c r="I109" i="8"/>
  <c r="J109" i="8" s="1"/>
  <c r="I29" i="8"/>
  <c r="J29" i="8" s="1"/>
  <c r="I88" i="8"/>
  <c r="J88" i="8" s="1"/>
  <c r="I72" i="8"/>
  <c r="J72" i="8" s="1"/>
  <c r="I40" i="8"/>
  <c r="J40" i="8" s="1"/>
  <c r="I63" i="8"/>
  <c r="J63" i="8" s="1"/>
  <c r="I104" i="8"/>
  <c r="J104" i="8" s="1"/>
  <c r="I90" i="8"/>
  <c r="J90" i="8" s="1"/>
  <c r="I50" i="8"/>
  <c r="J50" i="8" s="1"/>
  <c r="I34" i="8"/>
  <c r="J34" i="8" s="1"/>
  <c r="I92" i="8"/>
  <c r="J92" i="8" s="1"/>
  <c r="I55" i="8"/>
  <c r="J55" i="8" s="1"/>
  <c r="I73" i="8"/>
  <c r="J73" i="8" s="1"/>
  <c r="I107" i="8"/>
  <c r="J107" i="8" s="1"/>
  <c r="I103" i="8"/>
  <c r="J103" i="8" s="1"/>
  <c r="I69" i="8"/>
  <c r="J69" i="8" s="1"/>
  <c r="C12" i="6"/>
  <c r="I20" i="6"/>
  <c r="I20" i="5"/>
  <c r="C12" i="5"/>
  <c r="J22" i="8"/>
  <c r="C12" i="4"/>
  <c r="I20" i="4"/>
  <c r="I65" i="2"/>
  <c r="J65" i="2" s="1"/>
  <c r="I45" i="2"/>
  <c r="J45" i="2" s="1"/>
  <c r="I115" i="2"/>
  <c r="J115" i="2" s="1"/>
  <c r="I50" i="2"/>
  <c r="J50" i="2" s="1"/>
  <c r="I94" i="2"/>
  <c r="J94" i="2" s="1"/>
  <c r="I52" i="2"/>
  <c r="J52" i="2" s="1"/>
  <c r="I83" i="2"/>
  <c r="J83" i="2" s="1"/>
  <c r="I109" i="2"/>
  <c r="J109" i="2" s="1"/>
  <c r="I95" i="2"/>
  <c r="J95" i="2" s="1"/>
  <c r="I93" i="2"/>
  <c r="J93" i="2" s="1"/>
  <c r="I25" i="2"/>
  <c r="J25" i="2" s="1"/>
  <c r="I29" i="2"/>
  <c r="J29" i="2" s="1"/>
  <c r="I42" i="2"/>
  <c r="J42" i="2" s="1"/>
  <c r="I61" i="2"/>
  <c r="J61" i="2" s="1"/>
  <c r="I34" i="2"/>
  <c r="J34" i="2" s="1"/>
  <c r="I37" i="2"/>
  <c r="J37" i="2" s="1"/>
  <c r="I108" i="2"/>
  <c r="J108" i="2" s="1"/>
  <c r="I96" i="2"/>
  <c r="J96" i="2" s="1"/>
  <c r="I23" i="2"/>
  <c r="J23" i="2" s="1"/>
  <c r="I49" i="2"/>
  <c r="J49" i="2" s="1"/>
  <c r="I44" i="2"/>
  <c r="J44" i="2" s="1"/>
  <c r="I114" i="2"/>
  <c r="J114" i="2" s="1"/>
  <c r="I56" i="2"/>
  <c r="J56" i="2" s="1"/>
  <c r="I33" i="2"/>
  <c r="J33" i="2" s="1"/>
  <c r="I54" i="2"/>
  <c r="J54" i="2" s="1"/>
  <c r="I62" i="2"/>
  <c r="J62" i="2" s="1"/>
  <c r="I22" i="2"/>
  <c r="J22" i="2" s="1"/>
  <c r="I66" i="2"/>
  <c r="J66" i="2" s="1"/>
  <c r="I90" i="2"/>
  <c r="J90" i="2" s="1"/>
  <c r="I55" i="2"/>
  <c r="J55" i="2" s="1"/>
  <c r="I81" i="2"/>
  <c r="J81" i="2" s="1"/>
  <c r="I38" i="2"/>
  <c r="J38" i="2" s="1"/>
  <c r="I106" i="2"/>
  <c r="J106" i="2" s="1"/>
  <c r="I74" i="2"/>
  <c r="J74" i="2" s="1"/>
  <c r="I113" i="2"/>
  <c r="J113" i="2" s="1"/>
  <c r="I91" i="2"/>
  <c r="J91" i="2" s="1"/>
  <c r="I57" i="2"/>
  <c r="J57" i="2" s="1"/>
  <c r="I70" i="2"/>
  <c r="J70" i="2" s="1"/>
  <c r="I84" i="2"/>
  <c r="J84" i="2" s="1"/>
  <c r="I110" i="2"/>
  <c r="J110" i="2" s="1"/>
  <c r="I46" i="2"/>
  <c r="J46" i="2" s="1"/>
  <c r="I43" i="2"/>
  <c r="J43" i="2" s="1"/>
  <c r="I79" i="2"/>
  <c r="J79" i="2" s="1"/>
  <c r="I36" i="2"/>
  <c r="J36" i="2" s="1"/>
  <c r="I41" i="2"/>
  <c r="J41" i="2" s="1"/>
  <c r="I78" i="2"/>
  <c r="J78" i="2" s="1"/>
  <c r="I67" i="2"/>
  <c r="J67" i="2" s="1"/>
  <c r="I27" i="2"/>
  <c r="J27" i="2" s="1"/>
  <c r="I26" i="2"/>
  <c r="J26" i="2" s="1"/>
  <c r="I24" i="2"/>
  <c r="J24" i="2" s="1"/>
  <c r="I89" i="2"/>
  <c r="J89" i="2" s="1"/>
  <c r="I58" i="2"/>
  <c r="J58" i="2" s="1"/>
  <c r="I60" i="2"/>
  <c r="J60" i="2" s="1"/>
  <c r="I77" i="2"/>
  <c r="J77" i="2" s="1"/>
  <c r="I35" i="2"/>
  <c r="J35" i="2" s="1"/>
  <c r="I69" i="2"/>
  <c r="J69" i="2" s="1"/>
  <c r="I103" i="2"/>
  <c r="J103" i="2" s="1"/>
  <c r="I88" i="2"/>
  <c r="J88" i="2" s="1"/>
  <c r="I72" i="2"/>
  <c r="J72" i="2" s="1"/>
  <c r="I71" i="2"/>
  <c r="J71" i="2" s="1"/>
  <c r="I48" i="2"/>
  <c r="J48" i="2" s="1"/>
  <c r="I101" i="2"/>
  <c r="J101" i="2" s="1"/>
  <c r="I87" i="2"/>
  <c r="J87" i="2" s="1"/>
  <c r="I86" i="2"/>
  <c r="J86" i="2" s="1"/>
  <c r="I73" i="2"/>
  <c r="J73" i="2" s="1"/>
  <c r="I99" i="2"/>
  <c r="J99" i="2" s="1"/>
  <c r="I116" i="2"/>
  <c r="J116" i="2" s="1"/>
  <c r="I85" i="2"/>
  <c r="J85" i="2" s="1"/>
  <c r="I92" i="2"/>
  <c r="J92" i="2" s="1"/>
  <c r="I53" i="2"/>
  <c r="J53" i="2" s="1"/>
  <c r="I102" i="2"/>
  <c r="J102" i="2" s="1"/>
  <c r="I75" i="2"/>
  <c r="J75" i="2" s="1"/>
  <c r="I80" i="2"/>
  <c r="J80" i="2" s="1"/>
  <c r="I107" i="2"/>
  <c r="J107" i="2" s="1"/>
  <c r="C12" i="40" l="1"/>
  <c r="I20" i="40"/>
  <c r="I20" i="39"/>
  <c r="C12" i="39"/>
  <c r="C12" i="38"/>
  <c r="I20" i="38"/>
  <c r="I20" i="37"/>
  <c r="C12" i="37"/>
  <c r="C12" i="36"/>
  <c r="I20" i="36"/>
  <c r="C12" i="35"/>
  <c r="I20" i="35"/>
  <c r="C12" i="34"/>
  <c r="I20" i="34"/>
  <c r="C12" i="33"/>
  <c r="I20" i="33"/>
  <c r="I20" i="32"/>
  <c r="C12" i="32"/>
  <c r="C12" i="31"/>
  <c r="I20" i="31"/>
  <c r="C12" i="29"/>
  <c r="I20" i="29"/>
  <c r="I20" i="28"/>
  <c r="C12" i="28"/>
  <c r="C12" i="27"/>
  <c r="I20" i="27"/>
  <c r="I20" i="26"/>
  <c r="C12" i="26"/>
  <c r="C12" i="25"/>
  <c r="I20" i="25"/>
  <c r="C12" i="24"/>
  <c r="I20" i="24"/>
  <c r="I20" i="22"/>
  <c r="C12" i="22"/>
  <c r="C12" i="21"/>
  <c r="I20" i="21"/>
  <c r="C12" i="14"/>
  <c r="I20" i="14"/>
  <c r="I20" i="15"/>
  <c r="C12" i="15"/>
  <c r="C12" i="20"/>
  <c r="I20" i="20"/>
  <c r="I20" i="16"/>
  <c r="C12" i="16"/>
  <c r="C12" i="17"/>
  <c r="I20" i="17"/>
  <c r="C12" i="19"/>
  <c r="I20" i="19"/>
  <c r="I20" i="18"/>
  <c r="C12" i="18"/>
  <c r="I20" i="12"/>
  <c r="C12" i="12"/>
  <c r="I20" i="9"/>
  <c r="C12" i="9"/>
  <c r="C12" i="7"/>
  <c r="I20" i="7"/>
  <c r="I20" i="8"/>
  <c r="C12" i="8"/>
  <c r="C12" i="2"/>
  <c r="I20" i="2"/>
  <c r="E59" i="1" l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C57" i="1"/>
  <c r="C22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11" i="1"/>
  <c r="D22" i="1" l="1"/>
  <c r="E22" i="1"/>
  <c r="E23" i="1" l="1"/>
  <c r="D23" i="1"/>
  <c r="E24" i="1"/>
  <c r="C23" i="1"/>
  <c r="D24" i="1"/>
  <c r="C24" i="1"/>
  <c r="C25" i="1"/>
  <c r="D25" i="1"/>
  <c r="E25" i="1"/>
  <c r="E26" i="1" l="1"/>
  <c r="D26" i="1"/>
  <c r="C26" i="1"/>
  <c r="C27" i="1" l="1"/>
  <c r="D27" i="1"/>
  <c r="E27" i="1"/>
  <c r="E28" i="1" l="1"/>
  <c r="D28" i="1"/>
  <c r="C28" i="1"/>
  <c r="D29" i="1" l="1"/>
  <c r="C29" i="1"/>
  <c r="E29" i="1"/>
  <c r="D30" i="1" l="1"/>
  <c r="C30" i="1"/>
  <c r="E30" i="1"/>
  <c r="E31" i="1" l="1"/>
  <c r="D31" i="1"/>
  <c r="C31" i="1"/>
  <c r="D32" i="1" l="1"/>
  <c r="E32" i="1"/>
  <c r="C32" i="1"/>
  <c r="E33" i="1" l="1"/>
  <c r="D33" i="1"/>
  <c r="C33" i="1"/>
  <c r="E34" i="1" l="1"/>
  <c r="D34" i="1"/>
  <c r="C34" i="1"/>
  <c r="E35" i="1" l="1"/>
  <c r="D35" i="1"/>
  <c r="C35" i="1"/>
  <c r="D36" i="1" l="1"/>
  <c r="C36" i="1"/>
  <c r="E36" i="1"/>
  <c r="D37" i="1" l="1"/>
  <c r="C37" i="1"/>
  <c r="E37" i="1"/>
  <c r="D38" i="1" l="1"/>
  <c r="C38" i="1"/>
  <c r="E38" i="1"/>
  <c r="D39" i="1" l="1"/>
  <c r="E39" i="1"/>
  <c r="C39" i="1"/>
  <c r="D40" i="1" l="1"/>
  <c r="E40" i="1"/>
  <c r="C40" i="1"/>
  <c r="D41" i="1" l="1"/>
  <c r="E41" i="1"/>
  <c r="C41" i="1"/>
  <c r="C42" i="1" l="1"/>
  <c r="D42" i="1"/>
  <c r="E42" i="1"/>
  <c r="C43" i="1" l="1"/>
  <c r="D43" i="1"/>
  <c r="E43" i="1"/>
  <c r="C44" i="1" l="1"/>
  <c r="E44" i="1"/>
  <c r="D44" i="1"/>
  <c r="D45" i="1" l="1"/>
  <c r="E45" i="1"/>
  <c r="C45" i="1"/>
  <c r="D46" i="1" l="1"/>
  <c r="E46" i="1"/>
  <c r="C46" i="1"/>
  <c r="E47" i="1" l="1"/>
  <c r="C47" i="1"/>
  <c r="D47" i="1"/>
  <c r="D48" i="1" l="1"/>
  <c r="C48" i="1"/>
  <c r="E48" i="1"/>
  <c r="E49" i="1" l="1"/>
  <c r="D49" i="1"/>
  <c r="C49" i="1"/>
  <c r="D50" i="1" l="1"/>
  <c r="E50" i="1"/>
  <c r="C50" i="1"/>
  <c r="C51" i="1" l="1"/>
  <c r="D51" i="1"/>
  <c r="E51" i="1"/>
  <c r="C52" i="1" l="1"/>
  <c r="D52" i="1"/>
  <c r="E52" i="1"/>
  <c r="D53" i="1" l="1"/>
  <c r="C53" i="1"/>
  <c r="E53" i="1"/>
  <c r="D54" i="1" l="1"/>
  <c r="E54" i="1"/>
  <c r="C54" i="1"/>
  <c r="E55" i="1" l="1"/>
  <c r="C55" i="1"/>
  <c r="D55" i="1"/>
  <c r="D56" i="1" l="1"/>
  <c r="E56" i="1"/>
  <c r="C56" i="1"/>
  <c r="D57" i="1" l="1"/>
  <c r="E57" i="1"/>
  <c r="C58" i="1" l="1"/>
  <c r="E58" i="1"/>
  <c r="D58" i="1"/>
  <c r="C81" i="1" l="1"/>
  <c r="E81" i="1"/>
  <c r="D81" i="1"/>
  <c r="C82" i="1" l="1"/>
  <c r="D82" i="1"/>
  <c r="E82" i="1"/>
  <c r="D83" i="1" l="1"/>
  <c r="C83" i="1"/>
  <c r="E83" i="1"/>
  <c r="D84" i="1" l="1"/>
  <c r="E84" i="1"/>
  <c r="C84" i="1"/>
  <c r="E85" i="1" l="1"/>
  <c r="D85" i="1"/>
  <c r="C85" i="1"/>
  <c r="C86" i="1" l="1"/>
  <c r="E86" i="1"/>
  <c r="D86" i="1"/>
  <c r="D87" i="1" l="1"/>
  <c r="E87" i="1"/>
  <c r="C87" i="1"/>
  <c r="D88" i="1" l="1"/>
  <c r="C88" i="1"/>
  <c r="E88" i="1"/>
  <c r="D89" i="1" l="1"/>
  <c r="C89" i="1"/>
  <c r="E89" i="1"/>
  <c r="E90" i="1" l="1"/>
  <c r="D90" i="1"/>
  <c r="C90" i="1"/>
  <c r="D91" i="1" l="1"/>
  <c r="E91" i="1"/>
  <c r="C91" i="1"/>
  <c r="C92" i="1" l="1"/>
  <c r="D92" i="1"/>
  <c r="E92" i="1"/>
  <c r="D93" i="1" l="1"/>
  <c r="C93" i="1"/>
  <c r="E93" i="1"/>
  <c r="D94" i="1" l="1"/>
  <c r="C94" i="1"/>
  <c r="E94" i="1"/>
  <c r="C95" i="1" l="1"/>
  <c r="E95" i="1"/>
  <c r="D95" i="1"/>
  <c r="C96" i="1" l="1"/>
  <c r="D96" i="1"/>
  <c r="E96" i="1"/>
  <c r="C97" i="1" l="1"/>
  <c r="D97" i="1"/>
  <c r="E97" i="1"/>
  <c r="E98" i="1" l="1"/>
  <c r="D98" i="1"/>
  <c r="C98" i="1"/>
  <c r="D99" i="1" l="1"/>
  <c r="C99" i="1"/>
  <c r="E99" i="1"/>
  <c r="D100" i="1" l="1"/>
  <c r="C100" i="1"/>
  <c r="E100" i="1"/>
  <c r="D101" i="1" l="1"/>
  <c r="C101" i="1"/>
  <c r="E101" i="1"/>
  <c r="D102" i="1" l="1"/>
  <c r="C102" i="1"/>
  <c r="E102" i="1"/>
  <c r="E103" i="1" l="1"/>
  <c r="C103" i="1"/>
  <c r="D103" i="1"/>
  <c r="D104" i="1" l="1"/>
  <c r="C104" i="1"/>
  <c r="E104" i="1"/>
  <c r="C105" i="1" l="1"/>
  <c r="E105" i="1"/>
  <c r="D105" i="1"/>
  <c r="D106" i="1" l="1"/>
  <c r="C106" i="1"/>
  <c r="E106" i="1"/>
  <c r="E107" i="1" l="1"/>
  <c r="C107" i="1"/>
  <c r="D107" i="1"/>
  <c r="D108" i="1" l="1"/>
  <c r="E108" i="1"/>
  <c r="C108" i="1"/>
  <c r="M22" i="1" l="1" a="1"/>
  <c r="M22" i="1" s="1"/>
  <c r="E15" i="1" s="1"/>
  <c r="H112" i="1" l="1"/>
  <c r="H115" i="1"/>
  <c r="H116" i="1"/>
  <c r="H110" i="1"/>
  <c r="H113" i="1"/>
  <c r="H114" i="1"/>
  <c r="H111" i="1"/>
  <c r="H109" i="1"/>
  <c r="H64" i="1"/>
  <c r="H75" i="1"/>
  <c r="H77" i="1"/>
  <c r="H73" i="1"/>
  <c r="H78" i="1"/>
  <c r="H67" i="1"/>
  <c r="H60" i="1"/>
  <c r="H65" i="1"/>
  <c r="H66" i="1"/>
  <c r="H70" i="1"/>
  <c r="H63" i="1"/>
  <c r="H71" i="1"/>
  <c r="H79" i="1"/>
  <c r="H68" i="1"/>
  <c r="H80" i="1"/>
  <c r="H72" i="1"/>
  <c r="H76" i="1"/>
  <c r="H61" i="1"/>
  <c r="H69" i="1"/>
  <c r="H62" i="1"/>
  <c r="H74" i="1"/>
  <c r="H59" i="1"/>
  <c r="N24" i="1"/>
  <c r="Q24" i="1"/>
  <c r="M25" i="1"/>
  <c r="Q26" i="1"/>
  <c r="O25" i="1"/>
  <c r="Q22" i="1"/>
  <c r="N25" i="1"/>
  <c r="O23" i="1"/>
  <c r="N22" i="1"/>
  <c r="D15" i="1" s="1"/>
  <c r="N23" i="1"/>
  <c r="M26" i="1"/>
  <c r="O26" i="1"/>
  <c r="M24" i="1"/>
  <c r="E12" i="1" s="1"/>
  <c r="P25" i="1"/>
  <c r="M23" i="1"/>
  <c r="M28" i="1" s="1"/>
  <c r="E16" i="1" s="1"/>
  <c r="P26" i="1"/>
  <c r="P24" i="1"/>
  <c r="Q25" i="1"/>
  <c r="Q23" i="1"/>
  <c r="O22" i="1"/>
  <c r="C15" i="1" s="1"/>
  <c r="O24" i="1"/>
  <c r="P22" i="1"/>
  <c r="P31" i="1" s="1"/>
  <c r="P23" i="1"/>
  <c r="P28" i="1" s="1"/>
  <c r="N26" i="1"/>
  <c r="G113" i="1" l="1"/>
  <c r="G111" i="1"/>
  <c r="G115" i="1"/>
  <c r="G110" i="1"/>
  <c r="G112" i="1"/>
  <c r="G114" i="1"/>
  <c r="G116" i="1"/>
  <c r="G109" i="1"/>
  <c r="F113" i="1"/>
  <c r="F111" i="1"/>
  <c r="F115" i="1"/>
  <c r="I115" i="1" s="1"/>
  <c r="J115" i="1" s="1"/>
  <c r="F112" i="1"/>
  <c r="I112" i="1" s="1"/>
  <c r="J112" i="1" s="1"/>
  <c r="F114" i="1"/>
  <c r="I114" i="1" s="1"/>
  <c r="J114" i="1" s="1"/>
  <c r="F110" i="1"/>
  <c r="I110" i="1" s="1"/>
  <c r="J110" i="1" s="1"/>
  <c r="F116" i="1"/>
  <c r="I116" i="1" s="1"/>
  <c r="J116" i="1" s="1"/>
  <c r="F109" i="1"/>
  <c r="I109" i="1" s="1"/>
  <c r="J109" i="1" s="1"/>
  <c r="O31" i="1"/>
  <c r="G64" i="1"/>
  <c r="G75" i="1"/>
  <c r="G60" i="1"/>
  <c r="G65" i="1"/>
  <c r="G69" i="1"/>
  <c r="G62" i="1"/>
  <c r="G74" i="1"/>
  <c r="G63" i="1"/>
  <c r="G68" i="1"/>
  <c r="G80" i="1"/>
  <c r="G61" i="1"/>
  <c r="G70" i="1"/>
  <c r="G67" i="1"/>
  <c r="G71" i="1"/>
  <c r="G79" i="1"/>
  <c r="G72" i="1"/>
  <c r="G76" i="1"/>
  <c r="G77" i="1"/>
  <c r="G66" i="1"/>
  <c r="G73" i="1"/>
  <c r="G78" i="1"/>
  <c r="G59" i="1"/>
  <c r="F60" i="1"/>
  <c r="F68" i="1"/>
  <c r="F80" i="1"/>
  <c r="F77" i="1"/>
  <c r="F66" i="1"/>
  <c r="F74" i="1"/>
  <c r="F72" i="1"/>
  <c r="F76" i="1"/>
  <c r="F69" i="1"/>
  <c r="F73" i="1"/>
  <c r="F70" i="1"/>
  <c r="F63" i="1"/>
  <c r="F79" i="1"/>
  <c r="F64" i="1"/>
  <c r="F61" i="1"/>
  <c r="F65" i="1"/>
  <c r="F62" i="1"/>
  <c r="F78" i="1"/>
  <c r="F67" i="1"/>
  <c r="F59" i="1"/>
  <c r="F71" i="1"/>
  <c r="F75" i="1"/>
  <c r="E11" i="1"/>
  <c r="F23" i="1"/>
  <c r="F24" i="1"/>
  <c r="Q28" i="1"/>
  <c r="N28" i="1"/>
  <c r="D16" i="1" s="1"/>
  <c r="O28" i="1"/>
  <c r="C16" i="1" s="1"/>
  <c r="N31" i="1"/>
  <c r="M31" i="1"/>
  <c r="G23" i="1"/>
  <c r="G27" i="1"/>
  <c r="G31" i="1"/>
  <c r="G35" i="1"/>
  <c r="G39" i="1"/>
  <c r="G43" i="1"/>
  <c r="G47" i="1"/>
  <c r="G51" i="1"/>
  <c r="G55" i="1"/>
  <c r="G81" i="1"/>
  <c r="G85" i="1"/>
  <c r="G89" i="1"/>
  <c r="G93" i="1"/>
  <c r="G97" i="1"/>
  <c r="G101" i="1"/>
  <c r="G105" i="1"/>
  <c r="G24" i="1"/>
  <c r="G28" i="1"/>
  <c r="G32" i="1"/>
  <c r="G36" i="1"/>
  <c r="G40" i="1"/>
  <c r="G44" i="1"/>
  <c r="G48" i="1"/>
  <c r="G52" i="1"/>
  <c r="G56" i="1"/>
  <c r="G82" i="1"/>
  <c r="G86" i="1"/>
  <c r="G90" i="1"/>
  <c r="G94" i="1"/>
  <c r="G98" i="1"/>
  <c r="G102" i="1"/>
  <c r="G106" i="1"/>
  <c r="G25" i="1"/>
  <c r="G33" i="1"/>
  <c r="G41" i="1"/>
  <c r="G49" i="1"/>
  <c r="G57" i="1"/>
  <c r="G87" i="1"/>
  <c r="G95" i="1"/>
  <c r="G103" i="1"/>
  <c r="G22" i="1"/>
  <c r="G37" i="1"/>
  <c r="G53" i="1"/>
  <c r="G91" i="1"/>
  <c r="G107" i="1"/>
  <c r="G42" i="1"/>
  <c r="G58" i="1"/>
  <c r="G96" i="1"/>
  <c r="G30" i="1"/>
  <c r="G38" i="1"/>
  <c r="G46" i="1"/>
  <c r="G54" i="1"/>
  <c r="G84" i="1"/>
  <c r="G92" i="1"/>
  <c r="G100" i="1"/>
  <c r="G108" i="1"/>
  <c r="G29" i="1"/>
  <c r="G45" i="1"/>
  <c r="G83" i="1"/>
  <c r="G99" i="1"/>
  <c r="G26" i="1"/>
  <c r="G34" i="1"/>
  <c r="G50" i="1"/>
  <c r="G88" i="1"/>
  <c r="G104" i="1"/>
  <c r="F28" i="1"/>
  <c r="F32" i="1"/>
  <c r="F36" i="1"/>
  <c r="F40" i="1"/>
  <c r="F44" i="1"/>
  <c r="F48" i="1"/>
  <c r="F52" i="1"/>
  <c r="F56" i="1"/>
  <c r="F82" i="1"/>
  <c r="F86" i="1"/>
  <c r="F90" i="1"/>
  <c r="F94" i="1"/>
  <c r="F98" i="1"/>
  <c r="F102" i="1"/>
  <c r="F106" i="1"/>
  <c r="F25" i="1"/>
  <c r="F29" i="1"/>
  <c r="F33" i="1"/>
  <c r="F37" i="1"/>
  <c r="F41" i="1"/>
  <c r="F45" i="1"/>
  <c r="F49" i="1"/>
  <c r="F53" i="1"/>
  <c r="F57" i="1"/>
  <c r="F83" i="1"/>
  <c r="F87" i="1"/>
  <c r="F91" i="1"/>
  <c r="F95" i="1"/>
  <c r="F99" i="1"/>
  <c r="F103" i="1"/>
  <c r="F107" i="1"/>
  <c r="F30" i="1"/>
  <c r="F38" i="1"/>
  <c r="F46" i="1"/>
  <c r="F54" i="1"/>
  <c r="F84" i="1"/>
  <c r="F92" i="1"/>
  <c r="F100" i="1"/>
  <c r="F108" i="1"/>
  <c r="F26" i="1"/>
  <c r="F34" i="1"/>
  <c r="F50" i="1"/>
  <c r="F88" i="1"/>
  <c r="F104" i="1"/>
  <c r="F39" i="1"/>
  <c r="F55" i="1"/>
  <c r="F93" i="1"/>
  <c r="F27" i="1"/>
  <c r="F35" i="1"/>
  <c r="F43" i="1"/>
  <c r="F51" i="1"/>
  <c r="F81" i="1"/>
  <c r="F89" i="1"/>
  <c r="F97" i="1"/>
  <c r="F105" i="1"/>
  <c r="F22" i="1"/>
  <c r="F42" i="1"/>
  <c r="F58" i="1"/>
  <c r="F96" i="1"/>
  <c r="F31" i="1"/>
  <c r="F47" i="1"/>
  <c r="F85" i="1"/>
  <c r="F101" i="1"/>
  <c r="Q31" i="1"/>
  <c r="H26" i="1"/>
  <c r="H30" i="1"/>
  <c r="H34" i="1"/>
  <c r="H38" i="1"/>
  <c r="H42" i="1"/>
  <c r="H46" i="1"/>
  <c r="H50" i="1"/>
  <c r="H54" i="1"/>
  <c r="H58" i="1"/>
  <c r="H84" i="1"/>
  <c r="H88" i="1"/>
  <c r="H92" i="1"/>
  <c r="H96" i="1"/>
  <c r="H100" i="1"/>
  <c r="H104" i="1"/>
  <c r="H108" i="1"/>
  <c r="H23" i="1"/>
  <c r="H27" i="1"/>
  <c r="H31" i="1"/>
  <c r="H35" i="1"/>
  <c r="H39" i="1"/>
  <c r="H43" i="1"/>
  <c r="H47" i="1"/>
  <c r="H51" i="1"/>
  <c r="H55" i="1"/>
  <c r="H81" i="1"/>
  <c r="H85" i="1"/>
  <c r="H89" i="1"/>
  <c r="H93" i="1"/>
  <c r="H97" i="1"/>
  <c r="H101" i="1"/>
  <c r="H105" i="1"/>
  <c r="H28" i="1"/>
  <c r="H36" i="1"/>
  <c r="H44" i="1"/>
  <c r="H52" i="1"/>
  <c r="H82" i="1"/>
  <c r="H90" i="1"/>
  <c r="H98" i="1"/>
  <c r="H106" i="1"/>
  <c r="H40" i="1"/>
  <c r="H56" i="1"/>
  <c r="H94" i="1"/>
  <c r="H29" i="1"/>
  <c r="H45" i="1"/>
  <c r="H83" i="1"/>
  <c r="H99" i="1"/>
  <c r="H22" i="1"/>
  <c r="H25" i="1"/>
  <c r="H33" i="1"/>
  <c r="H41" i="1"/>
  <c r="H49" i="1"/>
  <c r="H57" i="1"/>
  <c r="H87" i="1"/>
  <c r="H95" i="1"/>
  <c r="H103" i="1"/>
  <c r="H24" i="1"/>
  <c r="H32" i="1"/>
  <c r="H48" i="1"/>
  <c r="H86" i="1"/>
  <c r="H102" i="1"/>
  <c r="H37" i="1"/>
  <c r="H53" i="1"/>
  <c r="H91" i="1"/>
  <c r="H107" i="1"/>
  <c r="I111" i="1" l="1"/>
  <c r="J111" i="1" s="1"/>
  <c r="I113" i="1"/>
  <c r="J113" i="1" s="1"/>
  <c r="I78" i="1"/>
  <c r="J78" i="1" s="1"/>
  <c r="I62" i="1"/>
  <c r="J62" i="1" s="1"/>
  <c r="I75" i="1"/>
  <c r="J75" i="1" s="1"/>
  <c r="I73" i="1"/>
  <c r="J73" i="1" s="1"/>
  <c r="I76" i="1"/>
  <c r="J76" i="1" s="1"/>
  <c r="I69" i="1"/>
  <c r="J69" i="1" s="1"/>
  <c r="I66" i="1"/>
  <c r="J66" i="1" s="1"/>
  <c r="I59" i="1"/>
  <c r="J59" i="1" s="1"/>
  <c r="I77" i="1"/>
  <c r="J77" i="1" s="1"/>
  <c r="I74" i="1"/>
  <c r="J74" i="1" s="1"/>
  <c r="I72" i="1"/>
  <c r="J72" i="1" s="1"/>
  <c r="I71" i="1"/>
  <c r="J71" i="1" s="1"/>
  <c r="I67" i="1"/>
  <c r="J67" i="1" s="1"/>
  <c r="I80" i="1"/>
  <c r="J80" i="1" s="1"/>
  <c r="I68" i="1"/>
  <c r="J68" i="1" s="1"/>
  <c r="I60" i="1"/>
  <c r="J60" i="1" s="1"/>
  <c r="I65" i="1"/>
  <c r="J65" i="1" s="1"/>
  <c r="I61" i="1"/>
  <c r="J61" i="1" s="1"/>
  <c r="I64" i="1"/>
  <c r="J64" i="1" s="1"/>
  <c r="I79" i="1"/>
  <c r="J79" i="1" s="1"/>
  <c r="I63" i="1"/>
  <c r="J63" i="1" s="1"/>
  <c r="I70" i="1"/>
  <c r="J70" i="1" s="1"/>
  <c r="I85" i="1"/>
  <c r="J85" i="1" s="1"/>
  <c r="I22" i="1"/>
  <c r="I81" i="1"/>
  <c r="J81" i="1" s="1"/>
  <c r="I27" i="1"/>
  <c r="J27" i="1" s="1"/>
  <c r="I39" i="1"/>
  <c r="J39" i="1" s="1"/>
  <c r="I34" i="1"/>
  <c r="J34" i="1" s="1"/>
  <c r="I92" i="1"/>
  <c r="J92" i="1" s="1"/>
  <c r="I38" i="1"/>
  <c r="J38" i="1" s="1"/>
  <c r="I103" i="1"/>
  <c r="J103" i="1" s="1"/>
  <c r="I87" i="1"/>
  <c r="J87" i="1" s="1"/>
  <c r="I49" i="1"/>
  <c r="J49" i="1" s="1"/>
  <c r="I33" i="1"/>
  <c r="J33" i="1" s="1"/>
  <c r="I106" i="1"/>
  <c r="J106" i="1" s="1"/>
  <c r="I90" i="1"/>
  <c r="J90" i="1" s="1"/>
  <c r="I52" i="1"/>
  <c r="J52" i="1" s="1"/>
  <c r="I36" i="1"/>
  <c r="J36" i="1" s="1"/>
  <c r="I84" i="1"/>
  <c r="J84" i="1" s="1"/>
  <c r="I30" i="1"/>
  <c r="J30" i="1" s="1"/>
  <c r="I29" i="1"/>
  <c r="J29" i="1" s="1"/>
  <c r="I86" i="1"/>
  <c r="J86" i="1" s="1"/>
  <c r="I48" i="1"/>
  <c r="J48" i="1" s="1"/>
  <c r="I47" i="1"/>
  <c r="J47" i="1" s="1"/>
  <c r="I104" i="1"/>
  <c r="J104" i="1" s="1"/>
  <c r="I51" i="1"/>
  <c r="J51" i="1" s="1"/>
  <c r="I26" i="1"/>
  <c r="J26" i="1" s="1"/>
  <c r="I99" i="1"/>
  <c r="J99" i="1" s="1"/>
  <c r="I31" i="1"/>
  <c r="J31" i="1" s="1"/>
  <c r="I58" i="1"/>
  <c r="J58" i="1" s="1"/>
  <c r="I97" i="1"/>
  <c r="J97" i="1" s="1"/>
  <c r="I43" i="1"/>
  <c r="J43" i="1" s="1"/>
  <c r="I93" i="1"/>
  <c r="J93" i="1" s="1"/>
  <c r="I88" i="1"/>
  <c r="J88" i="1" s="1"/>
  <c r="I108" i="1"/>
  <c r="J108" i="1" s="1"/>
  <c r="I54" i="1"/>
  <c r="J54" i="1" s="1"/>
  <c r="I95" i="1"/>
  <c r="J95" i="1" s="1"/>
  <c r="I57" i="1"/>
  <c r="J57" i="1" s="1"/>
  <c r="I41" i="1"/>
  <c r="J41" i="1" s="1"/>
  <c r="I25" i="1"/>
  <c r="J25" i="1" s="1"/>
  <c r="I98" i="1"/>
  <c r="J98" i="1" s="1"/>
  <c r="I82" i="1"/>
  <c r="J82" i="1" s="1"/>
  <c r="I44" i="1"/>
  <c r="J44" i="1" s="1"/>
  <c r="I28" i="1"/>
  <c r="J28" i="1" s="1"/>
  <c r="I96" i="1"/>
  <c r="J96" i="1" s="1"/>
  <c r="I105" i="1"/>
  <c r="J105" i="1" s="1"/>
  <c r="I83" i="1"/>
  <c r="J83" i="1" s="1"/>
  <c r="I45" i="1"/>
  <c r="J45" i="1" s="1"/>
  <c r="I102" i="1"/>
  <c r="J102" i="1" s="1"/>
  <c r="I32" i="1"/>
  <c r="J32" i="1" s="1"/>
  <c r="I101" i="1"/>
  <c r="J101" i="1" s="1"/>
  <c r="I23" i="1"/>
  <c r="J23" i="1" s="1"/>
  <c r="I42" i="1"/>
  <c r="J42" i="1" s="1"/>
  <c r="I89" i="1"/>
  <c r="J89" i="1" s="1"/>
  <c r="I35" i="1"/>
  <c r="J35" i="1" s="1"/>
  <c r="I55" i="1"/>
  <c r="J55" i="1" s="1"/>
  <c r="I50" i="1"/>
  <c r="J50" i="1" s="1"/>
  <c r="I100" i="1"/>
  <c r="J100" i="1" s="1"/>
  <c r="I46" i="1"/>
  <c r="J46" i="1" s="1"/>
  <c r="I107" i="1"/>
  <c r="J107" i="1" s="1"/>
  <c r="I91" i="1"/>
  <c r="J91" i="1" s="1"/>
  <c r="I53" i="1"/>
  <c r="J53" i="1" s="1"/>
  <c r="I37" i="1"/>
  <c r="J37" i="1" s="1"/>
  <c r="I94" i="1"/>
  <c r="J94" i="1" s="1"/>
  <c r="I56" i="1"/>
  <c r="J56" i="1" s="1"/>
  <c r="I40" i="1"/>
  <c r="J40" i="1" s="1"/>
  <c r="I24" i="1"/>
  <c r="J24" i="1" s="1"/>
  <c r="J22" i="1" l="1"/>
  <c r="C12" i="1" s="1"/>
  <c r="I2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2A95EDE6-B84F-441A-958A-3F6039AF845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5F6F1E36-4CBB-45EA-BB9E-122D3B075C1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A323985E-470F-43B1-957E-33AA71AF3F5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DDF5429F-7C9B-4828-9BE7-1378F5B0CCC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10EE577E-E046-42B2-8ACA-C2A7355EE5D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550DDFC5-FA81-4C9A-BD7C-3830E6D7A11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58E820C5-F6A7-47CA-943A-3BBAE363D66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8BD5A492-72DD-4C4C-A6D8-6DD346CCD3A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5923C2B1-1DB6-4FB3-B097-D72CFCFFBE3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F14B207-97EB-412C-945B-DDAB6EF342D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F2857708-C03A-4A7F-8FB2-F1A1ED2A9BA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92E60E91-3BE8-40C5-B79E-452A78BA4B5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9A3008D1-34CA-4C13-9C2C-5AB00D5C0C7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76CD45A4-12F8-412C-96FC-BC4B22A34B3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6AF64523-65B9-433E-85F4-1768C7CEDC4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DB4F6D34-7403-4105-8F42-7AF6F439973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580CB637-C076-4A73-8649-53ED49A6DBB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35AD8421-6FBE-41D5-A81D-0CFE105A018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9DFB3B4E-8C1A-49AB-B3B3-367FEFD235F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0DAE042C-8757-4320-9C33-AB43818357C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E299ADF-3C6B-45A1-BC84-1B6F1950ABE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BFE250EB-8CF2-488C-9727-6484CF9BB8A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AE357576-7A48-4A7A-8CE1-B96710222AF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3C9E69C7-BE78-48FE-8CED-E4D1EADBAB8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B5CD0B9C-3E9D-44AB-82EA-8919E60CDE5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86D3DB3D-04EF-4858-80EE-1DD0D29E4E4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7CAC35C7-2B23-4812-B588-B422CBFA623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E36D46D6-FDF1-4AF2-8BF3-2CAF094AD55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2827A023-9C50-4D6E-B52C-6CA762AE774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ACF1D929-0611-47F2-9111-DF42BFCD1D8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B709EF94-C1B0-43E4-90F4-D32B8E61D42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57035D31-3DE0-4D50-A26D-6D42D063063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DEBF2932-B2A2-4604-A62A-D3D708A6488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9C702475-B30B-485C-9A7D-62923A2B46F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7485908E-085E-4778-AD3F-C31D12D519C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32A38E9A-CA8A-446A-A438-673CBB9AD7E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28A06EAE-D213-4A87-B713-269779DC04D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60783149-23A1-4741-8AC1-75E3BF936EE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F23CEC93-BA0A-4682-8DFA-1F31262138F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AA68A1B1-2DC7-40B6-843A-6D9A2D4184A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22BBFDCF-C213-498F-A58D-4431F12D12D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3D93A464-59E2-425D-B41D-99FB2C1675B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7929D348-A042-449C-A41A-D6AE0C7CF48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F2EE8832-4983-49BE-ACBE-4FF9AC905FF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AB60705B-2BB0-4D58-9349-F3D58B54A82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394FCACC-F7D9-4CD9-860A-FE6DAC94A4D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63EC01E0-18D7-49D6-9828-F6DFA22C5A0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97DF439D-967E-47FB-907D-46150816868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AD406110-FA47-49AE-A704-2B1F42BF339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7BA2EDE9-75DA-464A-8FBC-952CC072810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975009AD-D0E9-42D8-8224-1287C76C6EC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DAFC8073-201D-4375-A0B7-1A5F235476F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D5E1E193-7462-4AF3-84BC-911295EA15A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3C2DCC22-6CA1-4579-A881-DE13F83697C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ACEF6744-624B-4A9A-85BD-716C1BC79BB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BF492ECF-7376-4435-AD7A-8D04C9BADC2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0C753694-CCED-4FDF-8300-941D0E327B3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86FFA895-B3EF-4728-BB91-A3A93D27973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6706768E-E091-46BF-8535-67CD4CD97D0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7C03A73A-3C14-4AE0-B7D9-7DDFC4A829A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920861B5-1716-4DE6-8B6C-BFB2DD81190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870417A1-CB29-4ACF-9B4B-C95E6606BC8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2B3E4252-FF69-477D-9F10-2991FE04842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E9DB33AB-39EF-45DB-BF82-01B6502F206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089AE3A-46FB-4E4E-B409-F0940CF427B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194E10C5-4DE6-4F49-A115-8EAB8BD3D50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370AA9D6-6964-4261-8EB8-EF7387C2AFD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CD49FA31-5D4F-4B67-BE81-30E775EF49F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E65D5FF4-72B8-47F6-AF61-9132D9EEBEF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5EB88CD5-94D9-494A-A927-56A2618D40E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207C5B47-F640-4D56-8C33-9C6E4175AFF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4E4F4B6B-A1A3-42FB-86F8-A2C3D79B712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0892C025-E23C-4964-A2D2-6068D45360A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CE2416E9-0DD8-4240-B30C-790C00CC026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BBDBBEE3-1435-4334-ABEF-051F26072B4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5B793EAC-3446-4AD5-B34B-F3D22539A12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2CAD9B94-8E96-4960-A9CD-6D1E44ADAE6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FD4FE60E-B3A2-4A0B-B2A4-63AA9320EC8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A9EC2A9A-32BA-40EC-A91A-AA2C79EEABB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6C934724-8CBF-413A-AD53-A5385F54ECB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4B194983-5B7A-41A4-B509-651BC2D5B88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6616D9E0-B6CE-4D32-8A53-7703DF19ACB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1B58A21F-C077-4506-B011-264CF61BBFF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A56EEDAA-07D1-4E2C-BA27-DF5D76AA8FB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D2D0DD05-3118-4151-92FD-0FAF23C8C7F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2BFD1687-3C2F-4A3D-91DD-95969ABB12E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74BCC7E6-ABFE-494C-BA00-EFD368B77B3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43D1BF16-282D-4141-BBFC-8AD57B60000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F8CF5699-05A8-4224-B254-A5597AF7875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900BBB0B-2D41-4347-98AB-2A39744C826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0270A100-3E94-43DD-B553-D5227C36D60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FA1F0917-B4DC-4896-A01A-F5C06439D7A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9367A9AF-8090-4B5C-A7CF-846F342C6EF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0A723C3A-1260-444F-86C6-91801DA8EFA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917C15D2-B0D6-4062-934F-4298FC5E049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12EEE5D3-2927-407F-B379-E4C97EEDD51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EC6A5C82-F599-4546-840F-1356F3264AE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ADEAED5B-8556-4389-89AA-32E471A0BA4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E7DA07E6-643B-46F6-8B5B-F088F403CE0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09EC859E-A25D-4CC5-AD69-30AF5888967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E4D34C45-BD89-42A0-9A59-D6E4CF91B6C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5DE9844B-1893-4D2A-8EDB-A6E0BC71B93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4179A2DC-31DD-4561-8F08-30176FAF847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9A914C50-09DA-46D1-9739-CB468D96D71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E2D84F06-2AAD-4DDA-8445-7E45F0FD7BD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95A9198E-771B-44BF-B543-1A8E215E12C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F227FF03-2CB8-47C4-A5A3-EB0D5652248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F3BB2E90-0E2E-43A8-83E1-1A78FD96F6D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EEF2A360-876C-47FB-8BE8-4231BFE1306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5DD136D9-6F04-4A77-A4C1-769B3479867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A69C00F4-E86C-4125-87C0-730F398EE74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850B6277-97D2-4CA5-8054-02A7A87765F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32DDAFEE-191B-42C1-9BD5-75B4CBC251D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11F13B2B-04D8-4A5F-AFE5-8A6F4C5B445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3482568B-797D-4A5B-9E65-A59449FC751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CAFE04F1-A9ED-418D-A920-1B2A318A53F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F1EA6027-26C0-48B5-9CDC-AA668C350C7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49A63271-C4F4-488B-8D83-38355B9CA47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36A74852-2BF7-4C24-BC9E-EBD477526D3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8F580637-4636-4150-96BD-224230EFFD3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220F898F-9247-4E2E-ACFA-161C28DD47D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2517E76D-DA93-4E83-B355-FBDA9849213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BAE06FF6-AA45-4D86-9A9C-9EC6701E4EE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B2091905-DD8A-4373-8A92-3A63438C213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66C0693F-8557-4A73-835C-EAD7E5604BA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3BCB8953-6801-44BC-AE79-BF9A76B38CA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D6A1F2D2-EA8C-42B6-92E0-B0CA74E9D87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52E3D818-6437-47D6-B147-73F5B514559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D77438D8-51BE-4EF0-B587-29E07886CFD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C38356AB-E492-44FE-AE2E-8BD68F4AFE7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0533B89A-02E5-4E06-833C-2246A57EDF0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DEBEBBEA-9184-4779-A71A-03B345B2629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8A3DB834-D829-46C0-8C5C-8A8B1E6BBCA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10B77759-DD8F-46DE-8020-E6A9C17D50C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65A99FCF-5044-4B18-85A6-37992ADE9EC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CB132F6B-93C3-44A7-8CC3-6B68A7CEF64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BF9B5F6C-CAB7-40EC-BF4E-548601B9B0A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044BD897-92FA-4A3C-BB7E-3F7145B42E5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140A4345-AFB3-4954-AC65-7E78ABD1E4B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6FAB3069-0F8E-4DB5-8CC5-696897FDD71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FF900880-21D8-4BB7-A9C1-7266425849B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9D4E98AF-B89E-471F-8E49-6E598AA7D86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73EB1115-0D95-43DF-BA96-E3827B696BC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0228716E-ACE3-4167-806A-CE666FDB196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D006B31D-A581-4AC7-9111-A2E69572E1E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8C5508CD-504E-495C-B701-AE6D8F8B59E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8D2DC0B6-C3F0-42B1-890D-543F810ED91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4B9FCD99-80B9-41F8-975E-4D3DB75A1BA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3DCBB9C8-A4B4-4E0E-ADC9-D1C3484F7F3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72583AAB-B9C4-46BB-B89A-F80DA2CC819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8E7A678B-2EA2-426B-B82A-FC1799B2210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B513E74C-61F2-4A0F-9237-198E3785AC5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8CC936F1-CC53-40DF-9958-8F21CCB2336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31637124-8115-4DC8-9411-832BD3D6FCB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1CDF4248-9C85-48F3-8F16-3B01E842EF8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547F6BCE-5402-41F7-AB82-D7339F8E1EE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F41502A1-1746-488A-9AE8-3BB8F300B92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B6608BA4-1A24-4B9B-AB16-E1E38F50202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4D31A3B0-A318-4524-9A94-E0B0FD73514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B2056FD1-0F78-483B-909C-05C155F8AFA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6D78B3F7-C521-452D-93C9-ED5F08E54A9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A939E6C3-1F65-4E39-A6CC-C422074096F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44F5E2CA-E44C-40A6-B390-634142AC171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66986440-04CE-43BD-965D-A8AD0D7E90F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E351F482-4B42-43B5-9855-EB8F28345C1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0242ACAE-71AF-4AFF-937C-F60B485703C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71F13B80-3B9F-4ECC-AAC7-3211A354B5A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99702813-7A1F-4D69-996C-8AC8F5DF5D5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FF6E6B6C-9C71-4058-AEB7-4BFEDAA4436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762D862C-43D1-487E-A78A-7E7899D0028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9DB6EDFB-AAE8-47B9-ABAB-F2711A4A219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4E8BA03E-1345-4D27-8A38-6D69F51ABF7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4B9E04F7-78E7-442A-8BF6-D934025BBD5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11472BD1-51A5-4793-A33B-47BD458B809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EA077705-AF49-4119-B150-16DC8339BE6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14061BB0-2B77-4CF8-A247-13BA1B8462F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38462986-9509-4055-9784-56C15275299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671DEB6E-56D2-4DF8-9A23-7A45F5D953A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DB8B4F0C-E524-4F77-850F-4C10A3D2616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9E94751F-E281-4D85-857F-6C5AEBB551B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BAD4A4E9-92C8-4348-A433-FDB67E999F9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5C23ABA2-BB5B-468B-921D-D98543BE6E4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87490EF9-B5D9-483A-B65D-98CD1F6036B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C66BCD07-8316-4DDF-812E-21089E5E7DB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7FB835C0-CBD9-4B6E-83BE-A845A3DA4C2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663BA723-AD8E-4186-B828-5DD6E9FA739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DBDB91A3-65B2-4F1D-B039-56B66669862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DB8AA3AB-8A83-4B15-B5EA-DE30F92CE3E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B5F71FBC-8E8B-4746-89B7-A6629991219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1C11EAD3-AF1C-440A-B322-8970A9677CC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78FBBF66-2978-4312-952F-6B7AC5CF1DD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81F29FA4-69F8-40FB-95E9-8F4DCD2822D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B826F6C8-DEC1-4A35-807A-0B931642599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13A4203D-DE1C-4885-8B4E-8619A176D14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8A8D274B-6115-41C1-852B-4B412373D48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862799ED-0752-4155-8610-2EE5FEDFA61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29518AFA-3C7D-4F5B-A302-1B09A7A24D5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EB93BF7D-56BD-4CEA-B820-421CCED2B89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7C42480E-94BA-4A56-B609-50156E9A235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CF0D95F4-8CD0-4AF4-A60E-F6492D194A6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460D8E2B-DBC7-4D12-9CA9-50C5A05CA33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2A5FBBE9-F3BC-4D61-8754-1ABB169B03A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FF7ADD4A-68BC-4B08-9C2E-746B3B0C8B2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A89CA058-4301-4E82-85F9-52C854A8B92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3FC05C3A-55C1-496B-91D5-3FFC1DA92F8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DBCA1360-CC87-495F-9C00-329D8FA0272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893E616C-7458-4E59-AB9A-A2D25EA293F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9535DA51-CF22-4A19-A40D-257F60E2715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84286CCA-CFA5-48C3-834A-8460E92EC56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CA62ABF7-B2AC-4E9C-87AF-4C6DE8FB613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7E2CD099-3DCD-4E4B-8630-605D2D53AC7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3CA6D761-E285-47AA-BB41-38BEC4C82CC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CE726969-83A7-4115-BDAA-733012DC1F6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153E291E-497A-4A08-9F4A-07248540821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35E63769-2BB5-408F-95F6-8C0D7DC7FB0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5306CF5D-6498-4636-A0BD-84869C5DDA9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084C43F9-74D7-4172-B5EC-908D666D25C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F60D981C-EA2C-4BF7-B98C-72C01D913A3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A01870D6-4099-432E-BBF4-A2FC34948D8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F17FF82C-6FEA-43B6-B111-4E6DE7C9802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B8A9399B-7851-49C5-A216-5DC96322D2B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F7D26DBF-5298-4DD5-A2A2-56AC4989539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6A1EC251-5138-4E3C-A4FA-B303C9ECEB5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8DE8E4C4-645F-4340-854F-1B911A245E4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68E627E4-C020-491C-BB6F-6FFEED94353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D9D1FEAC-E104-422D-A7FF-56717BABA15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D12ED2D9-6377-4E82-BFD2-A7D2FA6BBDD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CC0184B4-C9CC-4CB7-ACB6-D070752124C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CC19013A-EDF6-4823-9AC3-A9100E29428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2920CD60-E61B-4749-8B9E-C17127FC8F8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13A0E8DF-FD16-425D-AA6C-F5307DE97EA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F4B615A6-6BA3-4B4A-9FBB-C43A7C7D1C4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03E65EF1-85D1-4326-877F-692C76D7943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8222A69E-1A4A-476D-80E4-51CE226FB98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74BDC838-063D-4471-9A3A-0BDAFF58679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4E78B1C8-0B72-4013-83C8-DFB74213189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C4998BAA-D8C0-4D47-8361-BB3E1E179B2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53499A5B-0C4C-4C36-B896-24942011BC2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458BD6EB-6F95-471A-ABCF-B6190F612DC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E0AA8E22-3D35-4E46-89BA-8B44D2AD2F8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0809B53F-4351-461A-92CD-7990FC46240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4AF541AE-A70A-4C8B-9170-A158D7AB3F3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FC65082A-EAC2-42FD-8707-DF0E651B680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89BFF0C8-2438-43A1-87F6-1A5A0357877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74893833-CC21-4397-9944-7F568C5F583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1A501ED1-846B-4481-9746-0C8E90C563B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F05CC380-9A2F-4A5D-B8C4-BCFD0B3C858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E44AF803-813F-41DB-8F86-F4A0236AD0C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633CD2EF-F429-495C-8A52-E13336ECF42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BF83FB42-4D99-4781-99E7-790069ACB66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EEB51857-A02E-4281-AC27-04BD01E07A4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BA8F254B-6A2A-4FD4-864B-6FD67A15470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2E797307-30CF-43C8-8EB4-C15493228FF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B8FD72C9-24E8-49AC-AF99-B7949373AA3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E2E79EB3-74F5-4BB9-AADD-A4041619A19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1B43866C-57D1-4C9C-B02E-D3A9825EA49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5E33DB4E-A1C8-42B7-84CB-ECA7541F821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67925DA3-ACEC-49EF-9394-FB363444599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652413AD-505D-4132-B6C2-D6944574436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FE07CC96-CCB7-46BE-AF52-76374916D7A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89E20A9F-9003-414F-9DAF-4ADC4D97560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5058D4BC-1F93-4184-8A0E-F62BC1C39AF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53C5A64-8232-4C5B-8B4F-A2C7919075C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CA15F35C-7408-41BD-994D-531A8ED3E7F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ABF944B9-8FBF-4ECB-AFAF-3BC2ACC28D4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5D0BF317-3467-456A-A18C-A316772058B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A1DDB5BE-0C1E-47C0-A4C7-898FF810D76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C6C8B34F-4A5A-4263-ABC7-E46B6F707D0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445F86EF-0E7D-41FA-9EF9-48093DAE89D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6A884B6F-292D-4598-862C-B595918EFF9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F486D719-6308-4E70-9219-36DE3AA0987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8777F27C-AD5E-4274-935B-46C03E4CED1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0DF7BCF2-2E23-4528-94BC-D4ACDF77628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49DEB1C5-D1DA-4A3B-AD9A-573ED44F144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50E029D5-ED9E-4CDE-90B4-41516132027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AC7BA181-47E1-49BA-B8A7-FF0FC9E7C0A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3AF4F45D-4B9C-44D7-8A04-4D64BE847CD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D9EE9B29-1F8C-4196-B1D1-042EFFE719F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8940E458-E5EC-44D7-BF57-75DB7D4E97F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094D2408-E3AE-469A-BEA9-967F3F5B7FF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3D261467-35D4-45A0-B83D-38628EACF58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0E4FEB73-2FCD-4A06-8DB9-2C9D5750692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6CAE8B68-195A-4441-BD6D-633C2D4A2BF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74426BC3-C6E9-4A1A-91B4-7F939C2CC24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8C95A3DF-A501-45DA-B4F2-B2159012338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1CCAD2AB-82B6-4F16-92E4-0A6E6C51C99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A3BEFED8-9AD2-4248-844B-7D1A2A9206E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6DFC1CE0-E66C-48B1-9CFE-C04E5A0C421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608AB372-64EE-4A04-821D-B44D598B5B6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A7E41632-72DB-4747-B91A-CC2FBDA5C32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C5751407-1553-475E-87D5-6FD7578E792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E8FFC2C5-EA5C-4D93-B7C7-E1C4EBE480B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6A6C629E-D430-435F-859F-5B81A3EE9BB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A872C548-18AB-4006-8123-430CFD01474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294792F4-7D83-472D-8234-0C605B481C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DA51C56C-02C5-460D-AD91-028C3277A21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4E69BE15-3B94-4A34-9124-61E621858FE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051E45E7-D5B2-4BB2-A376-89C00E36AC8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2911DDCC-A733-4CA3-AFEE-7C2C2B37799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9E23944C-389C-4500-82E9-45134CE99DB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02A6A6A3-6328-4CC4-90AF-0888706C5BE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5368E69D-38A6-4B79-A379-C32AE387E08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83736C82-B073-478D-8C5B-535A3BE6ABD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FA7C1E0A-65D6-4F78-9E05-7E40E464820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F9630FAB-58DA-4029-8D9F-15EB284E098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14F6A5D6-918A-4232-8D89-229E75EEB43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45A5CF4D-FA13-47D1-89FF-F6464E99654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AD970410-AD54-4331-AE4F-729AEBED990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752E6040-8A98-4C2C-929F-7872171F6D7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D3F568B1-58E9-46F9-8E48-74AFF3D6DD1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46DAAAAE-B2FE-4BF0-BBC4-5D1D441DCC9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09159B61-02C0-4F3A-B19A-24825A29700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9015A07C-D845-4980-9DCF-6AEB2A99775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ADACADC8-4582-4C3D-A376-9FC7545E3D5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EF42BCA3-D4FD-4E20-ADCB-06C4832B97B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376BEDFB-A047-4C43-BDF1-2D7838F931D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B6B1DB12-A08E-4E81-938F-70A7D2B8AA0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2F6FE66-C57A-4467-AE1E-AFBAF1FD049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E87AC19E-A7AD-483C-AFBC-CE5DE1E0078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9387021A-C313-4D47-9E07-0704A0891ED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D21F87EE-2563-46F7-BBF2-DF0C9B45F3C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571111D5-DB1E-426F-90A9-BE6AB712DCD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3021D1DC-240A-4D2F-A4A7-C91AFF6A778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1C3859F0-1AFB-495A-9488-A53E3F4A0F4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369FB38E-D3DA-433C-B887-05BED99C776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191DF6AF-5D0E-4045-8E65-6C8D66BB0E0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5193E72D-4B07-4B36-B5A2-C5809AC91B2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233A70F7-159B-4F46-9853-9DDA624D555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74B4AC31-422F-46B6-A299-533D41F7756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FCB03BF7-C8B2-464C-801F-AC7C04825E8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41AA967F-19FA-418B-A2E3-3ABECA24F42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DF65A264-522F-424F-9A4D-3585AE61B81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F55E8F00-A28C-4C61-9530-A26EB2E1EF0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F3DD6C59-B6CF-41CF-918B-EE5BDBC9DA3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420B9339-C803-4BC2-9E30-F36A7ED9FB7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C2D5095C-8BD5-49F5-BF21-800D0D79168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5B15D576-DC6F-4DCA-8FA2-3AE3867A4DF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8E43D1BA-4014-4D7A-8C8F-81B7B89BD96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D017E578-D58C-452B-9074-5F2A0AD08F1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C77A73C5-79C6-4D8B-AE5F-6D7244F65C3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9247EBF3-137B-4A6B-89C0-D961788E113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F4D503CF-0F12-4E3D-9A43-9B8BF45A539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805CE4A0-26CE-479F-94C1-42B3B6D9017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8675B004-FC7A-4E88-B887-801FBF9CC5D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20AB59E5-9437-4D83-8628-C4D43CA0DD7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4AE8FABD-415E-4035-B253-310F8C3E6EE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6FE8B221-152E-4FD2-849A-4323CCC765B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FDA615CA-55B3-4C9C-9CAA-BA8741CEA0C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32ECE21B-1A04-457A-9FED-C287D288439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B2830A7B-FF95-4A61-9792-4D80432924C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AF000D48-AD7D-4BD3-B325-ABDB69CF092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7CE32EA5-B0C0-45FC-852C-38FA66E0097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EEB4C5A6-AACC-45F1-94AE-E7E36C4C9E6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B7D12017-C13C-4584-B322-04F73C9DB88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EB1BBA5B-6F7B-41E0-9546-4FE84F9F631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05C3FA0C-C3C0-481E-A970-46AA52A624D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14C2DAF7-0080-4334-8903-9FD7ACCE381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522D0460-132E-487B-B2B6-DCDD3824189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D4AB1D6D-527E-47BF-8028-08F46CB2F68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BE4BC599-1F7F-415A-9B94-D24FCE901A2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BFFA9154-E116-490C-B5C0-D913225A3B6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F15FC8D-C84B-4301-B3F4-8F12FC99D2D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E8A4937E-BC43-4046-B4D4-02596A4AAB6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F5B8A47A-9160-4952-A11A-C0602057AFD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6A62BF2D-F66D-4363-A57C-727D07CA5F5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E59F836C-8E39-4EF7-825A-1BAB1298F96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D8725671-F36B-458A-96D9-1EF3FD822E5A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B8E5BFD9-C8C1-4FB0-9C68-D9300DE31CA4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56E53712-5819-4CF0-A782-E2303AA20A3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3FCE21BA-2D08-4C2B-817F-D5A9B013B23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59F28732-9D5C-4FC1-AA08-7824C1ED7BD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2AAA5CAF-7862-4560-8CBD-A67765D447F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C238D03A-A05E-4B7E-AFCF-AB3AD8A2AB1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B69731D2-257B-4A51-BAFD-6399AE23307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76A57C50-3C0F-4981-8A35-2CC3E066E8E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E2D11525-CDF5-4F70-8B58-FB6A418D7B4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D0E5B23E-F156-4C14-8317-82050CBAF86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CEE7FB25-D30A-48C9-BD78-F1C883CB564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30B9369B-904F-413B-A517-1E7A1523F54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B9A7672E-2526-4ADC-9797-113A3F8FBD88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29EB4CB8-E324-4E4F-A98B-331C8AF050A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86AD1D54-936B-44C6-9647-D845095CA67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59FE763C-D9EA-4448-98A3-D6A9FDB594B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E245BFB-D54E-48A9-A627-54F62B500E05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BF55B8F7-5342-4F7C-8C22-719ABAED21A3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B625D57F-8EFF-4514-903A-FD43AF11956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7E032787-0B7E-4413-A4D1-E2FE6BA4F42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A5B1A606-FFB2-46BB-A7C3-5ED5C738115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A2937B7B-3AB6-4D63-B806-B51727487B4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817532F4-AF9E-426B-B42C-A6848059E22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9D364A12-D068-4A9D-B773-FF7E3D778C19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B3734C5F-DE13-4DD5-9B25-AFE5E867133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B865E19D-C276-4A39-A571-BCE1E94EE40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2561797E-D67A-4F74-A4B7-1B6B1FB8A626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F298F958-84CB-4097-814E-8C2F881C43F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94123E13-3E20-42EA-B353-29C5FBECFD2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58C3EC73-04BE-42D7-8018-5858AFBA5A3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7434F25A-874D-44C3-B6C3-FF808E3E989F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83213580-FF77-4CA7-AE41-5C0F3C004DBD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316A2FCB-F89A-4C1F-92FD-3CE09762795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E64468A2-CA2C-4132-8D16-6D95F6EEFF4B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46B3FAEC-628A-4C9A-99B2-62D107CE5D4E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0FF43BA2-B125-41E1-9C78-47A61E8CE9B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0DEBE26A-2395-4A80-8BC7-57634C30B391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14411E80-1DA0-4EDA-8123-F76DA7EDE242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B5AAB45D-E6F2-4AD3-82AD-5BA435F25407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5E3BF0E2-B02A-4C6A-9EAA-7CF5B4EF66DC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O'Haver</author>
  </authors>
  <commentList>
    <comment ref="M2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5.</t>
        </r>
      </text>
    </comment>
    <comment ref="N2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4.</t>
        </r>
      </text>
    </comment>
    <comment ref="O2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3.</t>
        </r>
      </text>
    </comment>
    <comment ref="P2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2.</t>
        </r>
      </text>
    </comment>
    <comment ref="Q2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Concentration of component 1.</t>
        </r>
      </text>
    </comment>
    <comment ref="M23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5.</t>
        </r>
      </text>
    </comment>
    <comment ref="N2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4.</t>
        </r>
      </text>
    </comment>
    <comment ref="O23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3.</t>
        </r>
      </text>
    </comment>
    <comment ref="P2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2.</t>
        </r>
      </text>
    </comment>
    <comment ref="Q2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Standard Error of component 1.</t>
        </r>
      </text>
    </comment>
    <comment ref="M24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Tom O'Haver:</t>
        </r>
        <r>
          <rPr>
            <sz val="9"/>
            <color indexed="81"/>
            <rFont val="Tahoma"/>
            <family val="2"/>
          </rPr>
          <t xml:space="preserve">
R</t>
        </r>
        <r>
          <rPr>
            <vertAlign val="superscript"/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Tahoma"/>
            <family val="2"/>
          </rPr>
          <t>, or corellation coefficient, or coefficient of determination.</t>
        </r>
      </text>
    </comment>
  </commentList>
</comments>
</file>

<file path=xl/sharedStrings.xml><?xml version="1.0" encoding="utf-8"?>
<sst xmlns="http://schemas.openxmlformats.org/spreadsheetml/2006/main" count="1748" uniqueCount="30">
  <si>
    <t>Component 1</t>
  </si>
  <si>
    <t>Component 2</t>
  </si>
  <si>
    <t>Component 3</t>
  </si>
  <si>
    <t>Amplitude</t>
  </si>
  <si>
    <t>Position</t>
  </si>
  <si>
    <t>Width</t>
  </si>
  <si>
    <t>Unit spectra of the pure components normalized to 1.0</t>
  </si>
  <si>
    <t>Unit spectra x Amplitudes (B6:F6)</t>
  </si>
  <si>
    <t>Mixture</t>
  </si>
  <si>
    <t>Standard error</t>
  </si>
  <si>
    <t>Relative percent standard errors of each component (mirrored in cells B17-F17)</t>
  </si>
  <si>
    <t>© Tom O'Haver, 2013, 2014</t>
  </si>
  <si>
    <t>X</t>
  </si>
  <si>
    <t>Y</t>
  </si>
  <si>
    <t>Type or paste your data below</t>
  </si>
  <si>
    <t>Calculated peak amplitudes</t>
  </si>
  <si>
    <t>Residuals</t>
  </si>
  <si>
    <t xml:space="preserve"> </t>
  </si>
  <si>
    <t>For help, see http://www.solver.com/excel-solver-help</t>
  </si>
  <si>
    <t>Type your first guesses for peak positions and widths in the Proposed model table.</t>
  </si>
  <si>
    <t>Type or paste your data into columns A and B, rows 22-122.</t>
  </si>
  <si>
    <t>R2=</t>
  </si>
  <si>
    <t>Adjusted R2=</t>
  </si>
  <si>
    <t>n=</t>
  </si>
  <si>
    <t>% fitting error</t>
  </si>
  <si>
    <t>Amplitude calculation using LINEST function: "=LINEST(B22:B86,C22:E86,FALSE,TRUE)"</t>
  </si>
  <si>
    <r>
      <t xml:space="preserve">Iterative peak fitting using </t>
    </r>
    <r>
      <rPr>
        <b/>
        <i/>
        <sz val="16"/>
        <color theme="1"/>
        <rFont val="Arial Black"/>
        <family val="2"/>
      </rPr>
      <t xml:space="preserve">Solver </t>
    </r>
    <r>
      <rPr>
        <b/>
        <sz val="16"/>
        <color theme="1"/>
        <rFont val="Arial Black"/>
        <family val="2"/>
      </rPr>
      <t>(3 component solution)</t>
    </r>
  </si>
  <si>
    <r>
      <t xml:space="preserve">Click </t>
    </r>
    <r>
      <rPr>
        <b/>
        <sz val="10"/>
        <color theme="1"/>
        <rFont val="Arial"/>
        <family val="2"/>
      </rPr>
      <t>Data,</t>
    </r>
    <r>
      <rPr>
        <sz val="10"/>
        <color theme="1"/>
        <rFont val="Arial"/>
        <family val="2"/>
      </rPr>
      <t xml:space="preserve"> click </t>
    </r>
    <r>
      <rPr>
        <b/>
        <sz val="10"/>
        <color theme="1"/>
        <rFont val="Arial"/>
        <family val="2"/>
      </rPr>
      <t>Solver,</t>
    </r>
    <r>
      <rPr>
        <sz val="10"/>
        <color theme="1"/>
        <rFont val="Arial"/>
        <family val="2"/>
      </rPr>
      <t xml:space="preserve"> enter </t>
    </r>
    <r>
      <rPr>
        <b/>
        <sz val="10"/>
        <color theme="1"/>
        <rFont val="Arial"/>
        <family val="2"/>
      </rPr>
      <t>C12</t>
    </r>
    <r>
      <rPr>
        <sz val="10"/>
        <color theme="1"/>
        <rFont val="Arial"/>
        <family val="2"/>
      </rPr>
      <t xml:space="preserve"> into "Set Objective", click "</t>
    </r>
    <r>
      <rPr>
        <b/>
        <sz val="10"/>
        <color theme="1"/>
        <rFont val="Arial"/>
        <family val="2"/>
      </rPr>
      <t>min</t>
    </r>
    <r>
      <rPr>
        <sz val="10"/>
        <color theme="1"/>
        <rFont val="Arial"/>
        <family val="2"/>
      </rPr>
      <t>", then select the cells</t>
    </r>
  </si>
  <si>
    <r>
      <t xml:space="preserve">in this table that you want to optimize, add any constraints, then click the </t>
    </r>
    <r>
      <rPr>
        <b/>
        <sz val="10"/>
        <color theme="1"/>
        <rFont val="Arial"/>
        <family val="2"/>
      </rPr>
      <t>Solve</t>
    </r>
    <r>
      <rPr>
        <sz val="10"/>
        <color theme="1"/>
        <rFont val="Arial"/>
        <family val="2"/>
      </rPr>
      <t xml:space="preserve"> button.</t>
    </r>
  </si>
  <si>
    <t>Proposed model with 3 components (Gaussian bands)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</si>
</sst>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[$$-409]#,##0.00;[Red]&quot;-&quot;[$$-409]#,##0.00"/>
    <numFmt numFmtId="166" formatCode="0.0%"/>
    <numFmt numFmtId="167" formatCode="0.0000"/>
    <numFmt numFmtId="168" formatCode="0.0000%"/>
  </numFmts>
  <fonts count="21" x14ac:knownFonts="1"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vertAlign val="superscript"/>
      <sz val="9"/>
      <color indexed="81"/>
      <name val="Tahoma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b/>
      <sz val="16"/>
      <color theme="1"/>
      <name val="Arial Black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rgb="FFFF0000"/>
      <name val="Arial"/>
      <family val="2"/>
    </font>
    <font>
      <b/>
      <sz val="9"/>
      <color theme="1"/>
      <name val="Arial"/>
      <family val="2"/>
    </font>
    <font>
      <b/>
      <i/>
      <sz val="16"/>
      <color theme="1"/>
      <name val="Arial Black"/>
      <family val="2"/>
    </font>
    <font>
      <sz val="11"/>
      <color rgb="FF006100"/>
      <name val="Calibri"/>
      <family val="2"/>
      <scheme val="minor"/>
    </font>
    <font>
      <i/>
      <sz val="11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C6EFCE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7">
    <xf numFmtId="0" fontId="0" fillId="0" borderId="0"/>
    <xf numFmtId="0" fontId="6" fillId="0" borderId="0">
      <alignment horizontal="center"/>
    </xf>
    <xf numFmtId="0" fontId="6" fillId="0" borderId="0">
      <alignment horizontal="center" textRotation="90"/>
    </xf>
    <xf numFmtId="9" fontId="5" fillId="0" borderId="0" applyFont="0" applyFill="0" applyBorder="0" applyAlignment="0" applyProtection="0"/>
    <xf numFmtId="0" fontId="7" fillId="0" borderId="0"/>
    <xf numFmtId="165" fontId="7" fillId="0" borderId="0"/>
    <xf numFmtId="0" fontId="17" fillId="3" borderId="0" applyNumberFormat="0" applyBorder="0" applyAlignment="0" applyProtection="0"/>
  </cellStyleXfs>
  <cellXfs count="46">
    <xf numFmtId="0" fontId="0" fillId="0" borderId="0" xfId="0"/>
    <xf numFmtId="0" fontId="8" fillId="0" borderId="0" xfId="0" applyFont="1"/>
    <xf numFmtId="0" fontId="9" fillId="0" borderId="0" xfId="0" applyFont="1"/>
    <xf numFmtId="0" fontId="0" fillId="0" borderId="12" xfId="0" applyBorder="1"/>
    <xf numFmtId="0" fontId="10" fillId="0" borderId="12" xfId="0" applyFont="1" applyBorder="1"/>
    <xf numFmtId="0" fontId="10" fillId="0" borderId="0" xfId="0" applyFont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64" fontId="11" fillId="2" borderId="15" xfId="0" applyNumberFormat="1" applyFont="1" applyFill="1" applyBorder="1"/>
    <xf numFmtId="164" fontId="11" fillId="2" borderId="0" xfId="0" applyNumberFormat="1" applyFont="1" applyFill="1"/>
    <xf numFmtId="164" fontId="11" fillId="0" borderId="15" xfId="0" applyNumberFormat="1" applyFont="1" applyBorder="1"/>
    <xf numFmtId="164" fontId="11" fillId="0" borderId="0" xfId="0" applyNumberFormat="1" applyFont="1"/>
    <xf numFmtId="166" fontId="4" fillId="0" borderId="0" xfId="3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0" fontId="0" fillId="0" borderId="9" xfId="0" applyNumberFormat="1" applyBorder="1"/>
    <xf numFmtId="10" fontId="0" fillId="0" borderId="10" xfId="0" applyNumberFormat="1" applyBorder="1"/>
    <xf numFmtId="0" fontId="10" fillId="0" borderId="12" xfId="0" applyFont="1" applyBorder="1" applyAlignment="1">
      <alignment horizontal="center"/>
    </xf>
    <xf numFmtId="0" fontId="12" fillId="0" borderId="10" xfId="0" applyFont="1" applyBorder="1"/>
    <xf numFmtId="0" fontId="12" fillId="0" borderId="11" xfId="0" applyFont="1" applyBorder="1"/>
    <xf numFmtId="167" fontId="0" fillId="0" borderId="0" xfId="0" applyNumberFormat="1"/>
    <xf numFmtId="164" fontId="0" fillId="0" borderId="0" xfId="0" applyNumberFormat="1"/>
    <xf numFmtId="0" fontId="15" fillId="0" borderId="0" xfId="0" applyFont="1"/>
    <xf numFmtId="0" fontId="13" fillId="0" borderId="9" xfId="0" applyFont="1" applyBorder="1"/>
    <xf numFmtId="0" fontId="18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0" fillId="0" borderId="9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2" fillId="0" borderId="0" xfId="0" applyFont="1" applyAlignment="1">
      <alignment horizontal="left"/>
    </xf>
    <xf numFmtId="0" fontId="10" fillId="0" borderId="11" xfId="0" applyFont="1" applyBorder="1" applyAlignment="1">
      <alignment horizontal="left"/>
    </xf>
    <xf numFmtId="168" fontId="14" fillId="0" borderId="11" xfId="0" applyNumberFormat="1" applyFont="1" applyBorder="1"/>
    <xf numFmtId="2" fontId="0" fillId="0" borderId="12" xfId="0" applyNumberFormat="1" applyBorder="1"/>
    <xf numFmtId="164" fontId="17" fillId="3" borderId="12" xfId="6" applyNumberFormat="1" applyBorder="1" applyAlignment="1">
      <alignment horizontal="center"/>
    </xf>
    <xf numFmtId="0" fontId="12" fillId="0" borderId="0" xfId="0" applyFont="1"/>
    <xf numFmtId="0" fontId="19" fillId="0" borderId="16" xfId="0" applyFont="1" applyBorder="1" applyAlignment="1">
      <alignment horizontal="right" wrapText="1"/>
    </xf>
    <xf numFmtId="0" fontId="0" fillId="0" borderId="0" xfId="0" applyAlignment="1">
      <alignment wrapText="1"/>
    </xf>
    <xf numFmtId="0" fontId="20" fillId="0" borderId="16" xfId="0" applyFont="1" applyBorder="1" applyAlignment="1">
      <alignment horizontal="right" wrapText="1"/>
    </xf>
  </cellXfs>
  <cellStyles count="7">
    <cellStyle name="Good" xfId="6" builtinId="26"/>
    <cellStyle name="Heading" xfId="1" xr:uid="{00000000-0005-0000-0000-000001000000}"/>
    <cellStyle name="Heading1" xfId="2" xr:uid="{00000000-0005-0000-0000-000002000000}"/>
    <cellStyle name="Normal" xfId="0" builtinId="0" customBuiltin="1"/>
    <cellStyle name="Percent" xfId="3" builtinId="5"/>
    <cellStyle name="Result" xfId="4" xr:uid="{00000000-0005-0000-0000-000005000000}"/>
    <cellStyle name="Result2" xfId="5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BG2Q!$F$21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BG2Q!$F$22:$F$108</c:f>
              <c:numCache>
                <c:formatCode>0.000</c:formatCode>
                <c:ptCount val="87"/>
                <c:pt idx="0">
                  <c:v>3.2563056090842073E-3</c:v>
                </c:pt>
                <c:pt idx="1">
                  <c:v>3.5779653334802853E-3</c:v>
                </c:pt>
                <c:pt idx="2">
                  <c:v>3.8084830741410896E-3</c:v>
                </c:pt>
                <c:pt idx="3">
                  <c:v>4.1801201302067749E-3</c:v>
                </c:pt>
                <c:pt idx="4">
                  <c:v>4.7278292681632349E-3</c:v>
                </c:pt>
                <c:pt idx="5">
                  <c:v>5.3410784006846374E-3</c:v>
                </c:pt>
                <c:pt idx="6">
                  <c:v>6.0268483973419072E-3</c:v>
                </c:pt>
                <c:pt idx="7">
                  <c:v>6.9977037543783004E-3</c:v>
                </c:pt>
                <c:pt idx="8">
                  <c:v>8.3512324479293725E-3</c:v>
                </c:pt>
                <c:pt idx="9">
                  <c:v>9.9404814661440914E-3</c:v>
                </c:pt>
                <c:pt idx="10">
                  <c:v>1.2140462182916985E-2</c:v>
                </c:pt>
                <c:pt idx="11">
                  <c:v>1.5190429046327399E-2</c:v>
                </c:pt>
                <c:pt idx="12">
                  <c:v>1.9438068087856933E-2</c:v>
                </c:pt>
                <c:pt idx="13">
                  <c:v>2.5388133174116184E-2</c:v>
                </c:pt>
                <c:pt idx="14">
                  <c:v>3.3771828140503168E-2</c:v>
                </c:pt>
                <c:pt idx="15">
                  <c:v>4.6781904540554052E-2</c:v>
                </c:pt>
                <c:pt idx="16">
                  <c:v>6.5540875289551284E-2</c:v>
                </c:pt>
                <c:pt idx="17">
                  <c:v>9.4684296884846322E-2</c:v>
                </c:pt>
                <c:pt idx="18">
                  <c:v>0.1400683263823537</c:v>
                </c:pt>
                <c:pt idx="19">
                  <c:v>0.21051530042661692</c:v>
                </c:pt>
                <c:pt idx="20">
                  <c:v>0.32444038276850234</c:v>
                </c:pt>
                <c:pt idx="21">
                  <c:v>0.49699442078713268</c:v>
                </c:pt>
                <c:pt idx="22">
                  <c:v>0.76992346214908314</c:v>
                </c:pt>
                <c:pt idx="23">
                  <c:v>1.1623893316140366</c:v>
                </c:pt>
                <c:pt idx="24">
                  <c:v>1.6747821625153649</c:v>
                </c:pt>
                <c:pt idx="25">
                  <c:v>2.2934920411021928</c:v>
                </c:pt>
                <c:pt idx="26">
                  <c:v>2.8130685305625818</c:v>
                </c:pt>
                <c:pt idx="27">
                  <c:v>2.9668265165819561</c:v>
                </c:pt>
                <c:pt idx="28">
                  <c:v>2.5165721674541754</c:v>
                </c:pt>
                <c:pt idx="29">
                  <c:v>1.5629210496910102</c:v>
                </c:pt>
                <c:pt idx="30">
                  <c:v>0.95079200577374134</c:v>
                </c:pt>
                <c:pt idx="31">
                  <c:v>0.15126328357878988</c:v>
                </c:pt>
                <c:pt idx="32">
                  <c:v>1.680796247124319E-2</c:v>
                </c:pt>
                <c:pt idx="33">
                  <c:v>6.7544730228973938E-4</c:v>
                </c:pt>
                <c:pt idx="34">
                  <c:v>7.4943002681639069E-6</c:v>
                </c:pt>
                <c:pt idx="35">
                  <c:v>1.5286820668547407E-8</c:v>
                </c:pt>
                <c:pt idx="36">
                  <c:v>2.6836821611987411E-10</c:v>
                </c:pt>
                <c:pt idx="37">
                  <c:v>4.2954487490511186E-17</c:v>
                </c:pt>
                <c:pt idx="38">
                  <c:v>1.354591172456893E-23</c:v>
                </c:pt>
                <c:pt idx="39">
                  <c:v>3.5217960388157777E-32</c:v>
                </c:pt>
                <c:pt idx="40">
                  <c:v>2.1090280658155976E-43</c:v>
                </c:pt>
                <c:pt idx="41">
                  <c:v>5.4311341290306835E-58</c:v>
                </c:pt>
                <c:pt idx="42">
                  <c:v>5.5395438654143635E-77</c:v>
                </c:pt>
                <c:pt idx="43">
                  <c:v>1.5701765481432575E-101</c:v>
                </c:pt>
                <c:pt idx="44">
                  <c:v>4.0361541751197109E-133</c:v>
                </c:pt>
                <c:pt idx="45">
                  <c:v>1.1328833253415402E-173</c:v>
                </c:pt>
                <c:pt idx="46">
                  <c:v>1.1537361506921926E-225</c:v>
                </c:pt>
                <c:pt idx="47">
                  <c:v>2.7214525102962621E-292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EA-43D4-9E01-595778F005C5}"/>
            </c:ext>
          </c:extLst>
        </c:ser>
        <c:ser>
          <c:idx val="1"/>
          <c:order val="1"/>
          <c:tx>
            <c:strRef>
              <c:f>BG2Q!$G$21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BG2Q!$G$22:$G$108</c:f>
              <c:numCache>
                <c:formatCode>0.000</c:formatCode>
                <c:ptCount val="87"/>
                <c:pt idx="0">
                  <c:v>0.21077510726287813</c:v>
                </c:pt>
                <c:pt idx="1">
                  <c:v>0.21218791260587347</c:v>
                </c:pt>
                <c:pt idx="2">
                  <c:v>0.21313431632197111</c:v>
                </c:pt>
                <c:pt idx="3">
                  <c:v>0.21456074970641315</c:v>
                </c:pt>
                <c:pt idx="4">
                  <c:v>0.2164754642009542</c:v>
                </c:pt>
                <c:pt idx="5">
                  <c:v>0.21840489239981339</c:v>
                </c:pt>
                <c:pt idx="6">
                  <c:v>0.22034912333200277</c:v>
                </c:pt>
                <c:pt idx="7">
                  <c:v>0.22280036447019103</c:v>
                </c:pt>
                <c:pt idx="8">
                  <c:v>0.22577281544203912</c:v>
                </c:pt>
                <c:pt idx="9">
                  <c:v>0.22877932997564654</c:v>
                </c:pt>
                <c:pt idx="10">
                  <c:v>0.23233039065805511</c:v>
                </c:pt>
                <c:pt idx="11">
                  <c:v>0.23644665389073002</c:v>
                </c:pt>
                <c:pt idx="12">
                  <c:v>0.24115215932772691</c:v>
                </c:pt>
                <c:pt idx="13">
                  <c:v>0.24647450774302018</c:v>
                </c:pt>
                <c:pt idx="14">
                  <c:v>0.25244506412042056</c:v>
                </c:pt>
                <c:pt idx="15">
                  <c:v>0.25966040517243333</c:v>
                </c:pt>
                <c:pt idx="16">
                  <c:v>0.26762722345169004</c:v>
                </c:pt>
                <c:pt idx="17">
                  <c:v>0.27698675619234148</c:v>
                </c:pt>
                <c:pt idx="18">
                  <c:v>0.28784823197148851</c:v>
                </c:pt>
                <c:pt idx="19">
                  <c:v>0.30033927209901895</c:v>
                </c:pt>
                <c:pt idx="20">
                  <c:v>0.31526962543894782</c:v>
                </c:pt>
                <c:pt idx="21">
                  <c:v>0.33220591781665898</c:v>
                </c:pt>
                <c:pt idx="22">
                  <c:v>0.35280742712643742</c:v>
                </c:pt>
                <c:pt idx="23">
                  <c:v>0.3767761282006955</c:v>
                </c:pt>
                <c:pt idx="24">
                  <c:v>0.4045380802917698</c:v>
                </c:pt>
                <c:pt idx="25">
                  <c:v>0.43920674315116176</c:v>
                </c:pt>
                <c:pt idx="26">
                  <c:v>0.48005588221421558</c:v>
                </c:pt>
                <c:pt idx="27">
                  <c:v>0.53008113897925124</c:v>
                </c:pt>
                <c:pt idx="28">
                  <c:v>0.59094891253435822</c:v>
                </c:pt>
                <c:pt idx="29">
                  <c:v>0.66713514646586602</c:v>
                </c:pt>
                <c:pt idx="30">
                  <c:v>0.72302950186959558</c:v>
                </c:pt>
                <c:pt idx="31">
                  <c:v>0.87752245923740846</c:v>
                </c:pt>
                <c:pt idx="32">
                  <c:v>1.0251521261047747</c:v>
                </c:pt>
                <c:pt idx="33">
                  <c:v>1.2141629738477902</c:v>
                </c:pt>
                <c:pt idx="34">
                  <c:v>1.4542219932440839</c:v>
                </c:pt>
                <c:pt idx="35">
                  <c:v>1.7614966025612975</c:v>
                </c:pt>
                <c:pt idx="36">
                  <c:v>1.9535229007551369</c:v>
                </c:pt>
                <c:pt idx="37">
                  <c:v>2.659529701105245</c:v>
                </c:pt>
                <c:pt idx="38">
                  <c:v>3.2950621849914503</c:v>
                </c:pt>
                <c:pt idx="39">
                  <c:v>4.0813329764459176</c:v>
                </c:pt>
                <c:pt idx="40">
                  <c:v>5.0134200962160866</c:v>
                </c:pt>
                <c:pt idx="41">
                  <c:v>6.0475658994917225</c:v>
                </c:pt>
                <c:pt idx="42">
                  <c:v>7.0742422412068393</c:v>
                </c:pt>
                <c:pt idx="43">
                  <c:v>7.8738715407565296</c:v>
                </c:pt>
                <c:pt idx="44">
                  <c:v>8.139557130204377</c:v>
                </c:pt>
                <c:pt idx="45">
                  <c:v>7.5720439534005655</c:v>
                </c:pt>
                <c:pt idx="46">
                  <c:v>6.0805854680478326</c:v>
                </c:pt>
                <c:pt idx="47">
                  <c:v>3.9890969543273203</c:v>
                </c:pt>
                <c:pt idx="48">
                  <c:v>1.9935020058139175</c:v>
                </c:pt>
                <c:pt idx="49">
                  <c:v>0.69285672567127043</c:v>
                </c:pt>
                <c:pt idx="50">
                  <c:v>0.14891519336505257</c:v>
                </c:pt>
                <c:pt idx="51">
                  <c:v>1.6971821594433459E-2</c:v>
                </c:pt>
                <c:pt idx="52">
                  <c:v>8.4734314120420411E-4</c:v>
                </c:pt>
                <c:pt idx="53">
                  <c:v>1.4509682243421962E-5</c:v>
                </c:pt>
                <c:pt idx="54">
                  <c:v>6.1341574603836088E-8</c:v>
                </c:pt>
                <c:pt idx="55">
                  <c:v>4.328328152407596E-11</c:v>
                </c:pt>
                <c:pt idx="56">
                  <c:v>3.0315404564746748E-15</c:v>
                </c:pt>
                <c:pt idx="57">
                  <c:v>1.0864423102299608E-20</c:v>
                </c:pt>
                <c:pt idx="58">
                  <c:v>8.6768137098882664E-28</c:v>
                </c:pt>
                <c:pt idx="59">
                  <c:v>5.4286843495682561E-37</c:v>
                </c:pt>
                <c:pt idx="60">
                  <c:v>6.8452889487907473E-49</c:v>
                </c:pt>
                <c:pt idx="61">
                  <c:v>3.1574597654823156E-64</c:v>
                </c:pt>
                <c:pt idx="62">
                  <c:v>6.1195462883577421E-84</c:v>
                </c:pt>
                <c:pt idx="63">
                  <c:v>3.2376267590384973E-109</c:v>
                </c:pt>
                <c:pt idx="64">
                  <c:v>1.4689875765373527E-141</c:v>
                </c:pt>
                <c:pt idx="65">
                  <c:v>7.103141483688289E-183</c:v>
                </c:pt>
                <c:pt idx="66">
                  <c:v>1.3544795979803463E-235</c:v>
                </c:pt>
                <c:pt idx="67">
                  <c:v>9.5609120498322358E-303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EA-43D4-9E01-595778F005C5}"/>
            </c:ext>
          </c:extLst>
        </c:ser>
        <c:ser>
          <c:idx val="2"/>
          <c:order val="2"/>
          <c:tx>
            <c:strRef>
              <c:f>BG2Q!$H$21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BG2Q!$H$22:$H$108</c:f>
              <c:numCache>
                <c:formatCode>0.000</c:formatCode>
                <c:ptCount val="87"/>
                <c:pt idx="0">
                  <c:v>1.4967772468461502E-22</c:v>
                </c:pt>
                <c:pt idx="1">
                  <c:v>1.5586376898792083E-22</c:v>
                </c:pt>
                <c:pt idx="2">
                  <c:v>1.6012769226473986E-22</c:v>
                </c:pt>
                <c:pt idx="3">
                  <c:v>1.667409440900556E-22</c:v>
                </c:pt>
                <c:pt idx="4">
                  <c:v>1.7598080269768901E-22</c:v>
                </c:pt>
                <c:pt idx="5">
                  <c:v>1.8572712244689143E-22</c:v>
                </c:pt>
                <c:pt idx="6">
                  <c:v>1.9600735285884679E-22</c:v>
                </c:pt>
                <c:pt idx="7">
                  <c:v>2.0965265689005337E-22</c:v>
                </c:pt>
                <c:pt idx="8">
                  <c:v>2.2727264252105446E-22</c:v>
                </c:pt>
                <c:pt idx="9">
                  <c:v>2.4635688108544375E-22</c:v>
                </c:pt>
                <c:pt idx="10">
                  <c:v>2.7063347452115823E-22</c:v>
                </c:pt>
                <c:pt idx="11">
                  <c:v>3.012871047385716E-22</c:v>
                </c:pt>
                <c:pt idx="12">
                  <c:v>3.3989305119176826E-22</c:v>
                </c:pt>
                <c:pt idx="13">
                  <c:v>3.8854810697335306E-22</c:v>
                </c:pt>
                <c:pt idx="14">
                  <c:v>4.5005303934626193E-22</c:v>
                </c:pt>
                <c:pt idx="15">
                  <c:v>5.352531894336169E-22</c:v>
                </c:pt>
                <c:pt idx="16">
                  <c:v>6.4490122870057248E-22</c:v>
                </c:pt>
                <c:pt idx="17">
                  <c:v>7.97616446734867E-22</c:v>
                </c:pt>
                <c:pt idx="18">
                  <c:v>1.012474135829324E-21</c:v>
                </c:pt>
                <c:pt idx="19">
                  <c:v>1.3187878884750734E-21</c:v>
                </c:pt>
                <c:pt idx="20">
                  <c:v>1.7855941677982706E-21</c:v>
                </c:pt>
                <c:pt idx="21">
                  <c:v>2.4794030714455368E-21</c:v>
                </c:pt>
                <c:pt idx="22">
                  <c:v>3.6231432588044524E-21</c:v>
                </c:pt>
                <c:pt idx="23">
                  <c:v>5.496327876072076E-21</c:v>
                </c:pt>
                <c:pt idx="24">
                  <c:v>8.651162484245127E-21</c:v>
                </c:pt>
                <c:pt idx="25">
                  <c:v>1.4675129446629648E-20</c:v>
                </c:pt>
                <c:pt idx="26">
                  <c:v>2.6116075054658774E-20</c:v>
                </c:pt>
                <c:pt idx="27">
                  <c:v>4.9959870521292234E-20</c:v>
                </c:pt>
                <c:pt idx="28">
                  <c:v>1.0255955234621762E-19</c:v>
                </c:pt>
                <c:pt idx="29">
                  <c:v>2.3117882086744845E-19</c:v>
                </c:pt>
                <c:pt idx="30">
                  <c:v>3.9896440777351261E-19</c:v>
                </c:pt>
                <c:pt idx="31">
                  <c:v>1.5178788074054038E-18</c:v>
                </c:pt>
                <c:pt idx="32">
                  <c:v>4.5531827723960285E-18</c:v>
                </c:pt>
                <c:pt idx="33">
                  <c:v>1.5494774808640707E-17</c:v>
                </c:pt>
                <c:pt idx="34">
                  <c:v>5.9406552018411392E-17</c:v>
                </c:pt>
                <c:pt idx="35">
                  <c:v>2.6046350000379029E-16</c:v>
                </c:pt>
                <c:pt idx="36">
                  <c:v>5.9293628702781824E-16</c:v>
                </c:pt>
                <c:pt idx="37">
                  <c:v>7.8286255205747289E-15</c:v>
                </c:pt>
                <c:pt idx="38">
                  <c:v>5.4362809199444403E-14</c:v>
                </c:pt>
                <c:pt idx="39">
                  <c:v>4.4682219982749949E-13</c:v>
                </c:pt>
                <c:pt idx="40">
                  <c:v>4.3149296229040954E-12</c:v>
                </c:pt>
                <c:pt idx="41">
                  <c:v>4.8710256527231356E-11</c:v>
                </c:pt>
                <c:pt idx="42">
                  <c:v>6.4418958062198204E-10</c:v>
                </c:pt>
                <c:pt idx="43">
                  <c:v>9.6834631886651823E-9</c:v>
                </c:pt>
                <c:pt idx="44">
                  <c:v>1.594098623530905E-7</c:v>
                </c:pt>
                <c:pt idx="45">
                  <c:v>2.733337388025166E-6</c:v>
                </c:pt>
                <c:pt idx="46">
                  <c:v>4.5491563628691139E-5</c:v>
                </c:pt>
                <c:pt idx="47">
                  <c:v>6.6479999131626734E-4</c:v>
                </c:pt>
                <c:pt idx="48">
                  <c:v>7.3525010104220833E-3</c:v>
                </c:pt>
                <c:pt idx="49">
                  <c:v>5.079520299595626E-2</c:v>
                </c:pt>
                <c:pt idx="50">
                  <c:v>0.1694557222430369</c:v>
                </c:pt>
                <c:pt idx="51">
                  <c:v>0.19377981067916025</c:v>
                </c:pt>
                <c:pt idx="52">
                  <c:v>4.8303265203259116E-2</c:v>
                </c:pt>
                <c:pt idx="53">
                  <c:v>1.4607957214776983E-3</c:v>
                </c:pt>
                <c:pt idx="54">
                  <c:v>2.4552729915119903E-6</c:v>
                </c:pt>
                <c:pt idx="55">
                  <c:v>8.5812310015347355E-11</c:v>
                </c:pt>
                <c:pt idx="56">
                  <c:v>1.7131396489316232E-17</c:v>
                </c:pt>
                <c:pt idx="57">
                  <c:v>3.6727619839343083E-27</c:v>
                </c:pt>
                <c:pt idx="58">
                  <c:v>1.0064003768845367E-40</c:v>
                </c:pt>
                <c:pt idx="59">
                  <c:v>2.3592105247176299E-59</c:v>
                </c:pt>
                <c:pt idx="60">
                  <c:v>1.4001845070664909E-84</c:v>
                </c:pt>
                <c:pt idx="61">
                  <c:v>2.4164056135508572E-118</c:v>
                </c:pt>
                <c:pt idx="62">
                  <c:v>4.0656160072515836E-163</c:v>
                </c:pt>
                <c:pt idx="63">
                  <c:v>4.7891933552070692E-222</c:v>
                </c:pt>
                <c:pt idx="64">
                  <c:v>3.9746914209364522E-299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EA-43D4-9E01-595778F005C5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EA-43D4-9E01-595778F005C5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EA-43D4-9E01-595778F005C5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BG2Q!$I$22:$I$108</c:f>
              <c:numCache>
                <c:formatCode>0.000</c:formatCode>
                <c:ptCount val="87"/>
                <c:pt idx="0">
                  <c:v>0.21403141287196234</c:v>
                </c:pt>
                <c:pt idx="1">
                  <c:v>0.21576587793935376</c:v>
                </c:pt>
                <c:pt idx="2">
                  <c:v>0.21694279939611219</c:v>
                </c:pt>
                <c:pt idx="3">
                  <c:v>0.21874086983661992</c:v>
                </c:pt>
                <c:pt idx="4">
                  <c:v>0.22120329346911743</c:v>
                </c:pt>
                <c:pt idx="5">
                  <c:v>0.22374597080049802</c:v>
                </c:pt>
                <c:pt idx="6">
                  <c:v>0.22637597172934468</c:v>
                </c:pt>
                <c:pt idx="7">
                  <c:v>0.22979806822456933</c:v>
                </c:pt>
                <c:pt idx="8">
                  <c:v>0.23412404788996849</c:v>
                </c:pt>
                <c:pt idx="9">
                  <c:v>0.23871981144179064</c:v>
                </c:pt>
                <c:pt idx="10">
                  <c:v>0.24447085284097209</c:v>
                </c:pt>
                <c:pt idx="11">
                  <c:v>0.25163708293705744</c:v>
                </c:pt>
                <c:pt idx="12">
                  <c:v>0.26059022741558385</c:v>
                </c:pt>
                <c:pt idx="13">
                  <c:v>0.27186264091713636</c:v>
                </c:pt>
                <c:pt idx="14">
                  <c:v>0.28621689226092373</c:v>
                </c:pt>
                <c:pt idx="15">
                  <c:v>0.30644230971298736</c:v>
                </c:pt>
                <c:pt idx="16">
                  <c:v>0.33316809874124131</c:v>
                </c:pt>
                <c:pt idx="17">
                  <c:v>0.37167105307718779</c:v>
                </c:pt>
                <c:pt idx="18">
                  <c:v>0.42791655835384224</c:v>
                </c:pt>
                <c:pt idx="19">
                  <c:v>0.51085457252563593</c:v>
                </c:pt>
                <c:pt idx="20">
                  <c:v>0.63971000820745016</c:v>
                </c:pt>
                <c:pt idx="21">
                  <c:v>0.82920033860379161</c:v>
                </c:pt>
                <c:pt idx="22">
                  <c:v>1.1227308892755206</c:v>
                </c:pt>
                <c:pt idx="23">
                  <c:v>1.5391654598147322</c:v>
                </c:pt>
                <c:pt idx="24">
                  <c:v>2.0793202428071349</c:v>
                </c:pt>
                <c:pt idx="25">
                  <c:v>2.7326987842533548</c:v>
                </c:pt>
                <c:pt idx="26">
                  <c:v>3.2931244127767973</c:v>
                </c:pt>
                <c:pt idx="27">
                  <c:v>3.4969076555612073</c:v>
                </c:pt>
                <c:pt idx="28">
                  <c:v>3.1075210799885338</c:v>
                </c:pt>
                <c:pt idx="29">
                  <c:v>2.2300561961568763</c:v>
                </c:pt>
                <c:pt idx="30">
                  <c:v>1.6738215076433369</c:v>
                </c:pt>
                <c:pt idx="31">
                  <c:v>1.0287857428161984</c:v>
                </c:pt>
                <c:pt idx="32">
                  <c:v>1.0419600885760179</c:v>
                </c:pt>
                <c:pt idx="33">
                  <c:v>1.2148384211500798</c:v>
                </c:pt>
                <c:pt idx="34">
                  <c:v>1.454229487544352</c:v>
                </c:pt>
                <c:pt idx="35">
                  <c:v>1.7614966178481184</c:v>
                </c:pt>
                <c:pt idx="36">
                  <c:v>1.9535229010235058</c:v>
                </c:pt>
                <c:pt idx="37">
                  <c:v>2.659529701105253</c:v>
                </c:pt>
                <c:pt idx="38">
                  <c:v>3.2950621849915045</c:v>
                </c:pt>
                <c:pt idx="39">
                  <c:v>4.0813329764463644</c:v>
                </c:pt>
                <c:pt idx="40">
                  <c:v>5.0134200962204014</c:v>
                </c:pt>
                <c:pt idx="41">
                  <c:v>6.0475658995404329</c:v>
                </c:pt>
                <c:pt idx="42">
                  <c:v>7.0742422418510289</c:v>
                </c:pt>
                <c:pt idx="43">
                  <c:v>7.8738715504399925</c:v>
                </c:pt>
                <c:pt idx="44">
                  <c:v>8.1395572896142401</c:v>
                </c:pt>
                <c:pt idx="45">
                  <c:v>7.5720466867379539</c:v>
                </c:pt>
                <c:pt idx="46">
                  <c:v>6.0806309596114616</c:v>
                </c:pt>
                <c:pt idx="47">
                  <c:v>3.9897617543186366</c:v>
                </c:pt>
                <c:pt idx="48">
                  <c:v>2.0008545068243397</c:v>
                </c:pt>
                <c:pt idx="49">
                  <c:v>0.74365192866722674</c:v>
                </c:pt>
                <c:pt idx="50">
                  <c:v>0.3183709156080895</c:v>
                </c:pt>
                <c:pt idx="51">
                  <c:v>0.21075163227359373</c:v>
                </c:pt>
                <c:pt idx="52">
                  <c:v>4.9150608344463317E-2</c:v>
                </c:pt>
                <c:pt idx="53">
                  <c:v>1.4753054037211202E-3</c:v>
                </c:pt>
                <c:pt idx="54">
                  <c:v>2.5166145661158265E-6</c:v>
                </c:pt>
                <c:pt idx="55">
                  <c:v>1.2909559153942331E-10</c:v>
                </c:pt>
                <c:pt idx="56">
                  <c:v>3.048671852963991E-15</c:v>
                </c:pt>
                <c:pt idx="57">
                  <c:v>1.0864426775061591E-20</c:v>
                </c:pt>
                <c:pt idx="58">
                  <c:v>8.6768137098892726E-28</c:v>
                </c:pt>
                <c:pt idx="59">
                  <c:v>5.4286843495682561E-37</c:v>
                </c:pt>
                <c:pt idx="60">
                  <c:v>6.8452889487907473E-49</c:v>
                </c:pt>
                <c:pt idx="61">
                  <c:v>3.1574597654823156E-64</c:v>
                </c:pt>
                <c:pt idx="62">
                  <c:v>6.1195462883577421E-84</c:v>
                </c:pt>
                <c:pt idx="63">
                  <c:v>3.2376267590384973E-109</c:v>
                </c:pt>
                <c:pt idx="64">
                  <c:v>1.4689875765373527E-141</c:v>
                </c:pt>
                <c:pt idx="65">
                  <c:v>7.103141483688289E-183</c:v>
                </c:pt>
                <c:pt idx="66">
                  <c:v>1.3544795979803463E-235</c:v>
                </c:pt>
                <c:pt idx="67">
                  <c:v>9.5609120498322358E-303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1EA-43D4-9E01-595778F005C5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11EA-43D4-9E01-595778F005C5}"/>
              </c:ext>
            </c:extLst>
          </c:dPt>
          <c:xVal>
            <c:numRef>
              <c:f>BG2Q!$A$22:$A$108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BG2Q!$B$22:$B$108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3.0000000000000001E-3</c:v>
                </c:pt>
                <c:pt idx="14">
                  <c:v>4.0000000000000001E-3</c:v>
                </c:pt>
                <c:pt idx="15">
                  <c:v>5.0000000000000001E-3</c:v>
                </c:pt>
                <c:pt idx="16">
                  <c:v>2.1999999999999999E-2</c:v>
                </c:pt>
                <c:pt idx="17">
                  <c:v>5.3999999999999999E-2</c:v>
                </c:pt>
                <c:pt idx="18">
                  <c:v>0.06</c:v>
                </c:pt>
                <c:pt idx="19">
                  <c:v>0.183</c:v>
                </c:pt>
                <c:pt idx="20">
                  <c:v>0.34399999999999997</c:v>
                </c:pt>
                <c:pt idx="21">
                  <c:v>0.59799999999999998</c:v>
                </c:pt>
                <c:pt idx="22">
                  <c:v>1.135</c:v>
                </c:pt>
                <c:pt idx="23">
                  <c:v>1.6419999999999999</c:v>
                </c:pt>
                <c:pt idx="24">
                  <c:v>2.343</c:v>
                </c:pt>
                <c:pt idx="25">
                  <c:v>2.9180000000000001</c:v>
                </c:pt>
                <c:pt idx="26">
                  <c:v>3.3959999999999999</c:v>
                </c:pt>
                <c:pt idx="27">
                  <c:v>3.3919999999999999</c:v>
                </c:pt>
                <c:pt idx="28">
                  <c:v>2.7879999999999998</c:v>
                </c:pt>
                <c:pt idx="29">
                  <c:v>2.3380000000000001</c:v>
                </c:pt>
                <c:pt idx="30">
                  <c:v>1.47</c:v>
                </c:pt>
                <c:pt idx="31">
                  <c:v>2.8660000000000001</c:v>
                </c:pt>
                <c:pt idx="32">
                  <c:v>1.8959999999999999</c:v>
                </c:pt>
                <c:pt idx="33">
                  <c:v>1.401</c:v>
                </c:pt>
                <c:pt idx="34">
                  <c:v>2.1070000000000002</c:v>
                </c:pt>
                <c:pt idx="35">
                  <c:v>2.0259999999999998</c:v>
                </c:pt>
                <c:pt idx="36">
                  <c:v>1.155</c:v>
                </c:pt>
                <c:pt idx="37">
                  <c:v>3.8759999999999999</c:v>
                </c:pt>
                <c:pt idx="38">
                  <c:v>3.206</c:v>
                </c:pt>
                <c:pt idx="39">
                  <c:v>3.8959999999999999</c:v>
                </c:pt>
                <c:pt idx="40">
                  <c:v>4.7969999999999997</c:v>
                </c:pt>
                <c:pt idx="41">
                  <c:v>5.8890000000000002</c:v>
                </c:pt>
                <c:pt idx="42">
                  <c:v>6.8079999999999998</c:v>
                </c:pt>
                <c:pt idx="43">
                  <c:v>7.6189999999999998</c:v>
                </c:pt>
                <c:pt idx="44">
                  <c:v>8.125</c:v>
                </c:pt>
                <c:pt idx="45">
                  <c:v>8.0779999999999994</c:v>
                </c:pt>
                <c:pt idx="46">
                  <c:v>6.0460000000000003</c:v>
                </c:pt>
                <c:pt idx="47">
                  <c:v>3.8889999999999998</c:v>
                </c:pt>
                <c:pt idx="48">
                  <c:v>1.734</c:v>
                </c:pt>
                <c:pt idx="49">
                  <c:v>0.86599999999999999</c:v>
                </c:pt>
                <c:pt idx="50">
                  <c:v>0.29099999999999998</c:v>
                </c:pt>
                <c:pt idx="51">
                  <c:v>0.216</c:v>
                </c:pt>
                <c:pt idx="52">
                  <c:v>3.5999999999999997E-2</c:v>
                </c:pt>
                <c:pt idx="53">
                  <c:v>0.05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0.42799999999999999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EA-43D4-9E01-595778F00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BG2Q!$A$23:$A$108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BG2Q!$J$23:$J$108</c:f>
              <c:numCache>
                <c:formatCode>0.000</c:formatCode>
                <c:ptCount val="86"/>
                <c:pt idx="0">
                  <c:v>-0.21576587793935376</c:v>
                </c:pt>
                <c:pt idx="1">
                  <c:v>-0.21694279939611219</c:v>
                </c:pt>
                <c:pt idx="2">
                  <c:v>-0.21874086983661992</c:v>
                </c:pt>
                <c:pt idx="3">
                  <c:v>-0.22120329346911743</c:v>
                </c:pt>
                <c:pt idx="4">
                  <c:v>-0.22374597080049802</c:v>
                </c:pt>
                <c:pt idx="5">
                  <c:v>-0.22637597172934468</c:v>
                </c:pt>
                <c:pt idx="6">
                  <c:v>-0.22979806822456933</c:v>
                </c:pt>
                <c:pt idx="7">
                  <c:v>-0.23412404788996849</c:v>
                </c:pt>
                <c:pt idx="8">
                  <c:v>-0.23871981144179064</c:v>
                </c:pt>
                <c:pt idx="9">
                  <c:v>-0.24447085284097209</c:v>
                </c:pt>
                <c:pt idx="10">
                  <c:v>-0.25163708293705744</c:v>
                </c:pt>
                <c:pt idx="11">
                  <c:v>-0.26059022741558385</c:v>
                </c:pt>
                <c:pt idx="12">
                  <c:v>-0.26886264091713635</c:v>
                </c:pt>
                <c:pt idx="13">
                  <c:v>-0.28221689226092372</c:v>
                </c:pt>
                <c:pt idx="14">
                  <c:v>-0.30144230971298736</c:v>
                </c:pt>
                <c:pt idx="15">
                  <c:v>-0.31116809874124129</c:v>
                </c:pt>
                <c:pt idx="16">
                  <c:v>-0.31767105307718779</c:v>
                </c:pt>
                <c:pt idx="17">
                  <c:v>-0.36791655835384224</c:v>
                </c:pt>
                <c:pt idx="18">
                  <c:v>-0.32785457252563593</c:v>
                </c:pt>
                <c:pt idx="19">
                  <c:v>-0.29571000820745019</c:v>
                </c:pt>
                <c:pt idx="20">
                  <c:v>-0.23120033860379163</c:v>
                </c:pt>
                <c:pt idx="21">
                  <c:v>1.2269110724479448E-2</c:v>
                </c:pt>
                <c:pt idx="22">
                  <c:v>0.10283454018526772</c:v>
                </c:pt>
                <c:pt idx="23">
                  <c:v>0.26367975719286507</c:v>
                </c:pt>
                <c:pt idx="24">
                  <c:v>0.18530121574664538</c:v>
                </c:pt>
                <c:pt idx="25">
                  <c:v>0.10287558722320256</c:v>
                </c:pt>
                <c:pt idx="26">
                  <c:v>-0.1049076555612074</c:v>
                </c:pt>
                <c:pt idx="27">
                  <c:v>-0.31952107998853396</c:v>
                </c:pt>
                <c:pt idx="28">
                  <c:v>0.10794380384312374</c:v>
                </c:pt>
                <c:pt idx="29">
                  <c:v>-0.20382150764333695</c:v>
                </c:pt>
                <c:pt idx="30">
                  <c:v>1.8372142571838017</c:v>
                </c:pt>
                <c:pt idx="31">
                  <c:v>0.85403991142398206</c:v>
                </c:pt>
                <c:pt idx="32">
                  <c:v>0.18616157884992024</c:v>
                </c:pt>
                <c:pt idx="33">
                  <c:v>0.65277051245564821</c:v>
                </c:pt>
                <c:pt idx="34">
                  <c:v>0.26450338215188141</c:v>
                </c:pt>
                <c:pt idx="35">
                  <c:v>-0.79852290102350576</c:v>
                </c:pt>
                <c:pt idx="36">
                  <c:v>1.2164702988947469</c:v>
                </c:pt>
                <c:pt idx="37">
                  <c:v>-8.9062184991504534E-2</c:v>
                </c:pt>
                <c:pt idx="38">
                  <c:v>-0.18533297644636448</c:v>
                </c:pt>
                <c:pt idx="39">
                  <c:v>-0.2164200962204017</c:v>
                </c:pt>
                <c:pt idx="40">
                  <c:v>-0.15856589954043265</c:v>
                </c:pt>
                <c:pt idx="41">
                  <c:v>-0.26624224185102907</c:v>
                </c:pt>
                <c:pt idx="42">
                  <c:v>-0.25487155043999277</c:v>
                </c:pt>
                <c:pt idx="43">
                  <c:v>-1.4557289614240077E-2</c:v>
                </c:pt>
                <c:pt idx="44">
                  <c:v>0.50595331326204551</c:v>
                </c:pt>
                <c:pt idx="45">
                  <c:v>-3.4630959611461343E-2</c:v>
                </c:pt>
                <c:pt idx="46">
                  <c:v>-0.10076175431863676</c:v>
                </c:pt>
                <c:pt idx="47">
                  <c:v>-0.26685450682433975</c:v>
                </c:pt>
                <c:pt idx="48">
                  <c:v>0.12234807133277326</c:v>
                </c:pt>
                <c:pt idx="49">
                  <c:v>-2.7370915608089519E-2</c:v>
                </c:pt>
                <c:pt idx="50">
                  <c:v>5.2483677264062722E-3</c:v>
                </c:pt>
                <c:pt idx="51">
                  <c:v>-1.315060834446332E-2</c:v>
                </c:pt>
                <c:pt idx="52">
                  <c:v>4.8524694596278881E-2</c:v>
                </c:pt>
                <c:pt idx="53">
                  <c:v>-2.5166145661158265E-6</c:v>
                </c:pt>
                <c:pt idx="54">
                  <c:v>-1.2909559153942331E-10</c:v>
                </c:pt>
                <c:pt idx="55">
                  <c:v>-3.048671852963991E-15</c:v>
                </c:pt>
                <c:pt idx="56">
                  <c:v>-1.0864426775061591E-20</c:v>
                </c:pt>
                <c:pt idx="57">
                  <c:v>0.42799999999999999</c:v>
                </c:pt>
                <c:pt idx="58">
                  <c:v>-5.4286843495682561E-37</c:v>
                </c:pt>
                <c:pt idx="59">
                  <c:v>-6.8452889487907473E-49</c:v>
                </c:pt>
                <c:pt idx="60">
                  <c:v>-3.1574597654823156E-64</c:v>
                </c:pt>
                <c:pt idx="61">
                  <c:v>-6.1195462883577421E-84</c:v>
                </c:pt>
                <c:pt idx="62">
                  <c:v>-3.2376267590384973E-109</c:v>
                </c:pt>
                <c:pt idx="63">
                  <c:v>-1.4689875765373527E-141</c:v>
                </c:pt>
                <c:pt idx="64">
                  <c:v>-7.103141483688289E-183</c:v>
                </c:pt>
                <c:pt idx="65">
                  <c:v>-1.3544795979803463E-235</c:v>
                </c:pt>
                <c:pt idx="66">
                  <c:v>-9.5609120498322358E-303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0-42C3-A2F8-41056E96A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BG3Q!$F$21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BG3Q!$F$22:$F$108</c:f>
              <c:numCache>
                <c:formatCode>0.000</c:formatCode>
                <c:ptCount val="87"/>
                <c:pt idx="0">
                  <c:v>2.0394419973701521E-3</c:v>
                </c:pt>
                <c:pt idx="1">
                  <c:v>2.2179390694955473E-3</c:v>
                </c:pt>
                <c:pt idx="2">
                  <c:v>2.3448282409807464E-3</c:v>
                </c:pt>
                <c:pt idx="3">
                  <c:v>2.547751452781937E-3</c:v>
                </c:pt>
                <c:pt idx="4">
                  <c:v>2.8434941429369741E-3</c:v>
                </c:pt>
                <c:pt idx="5">
                  <c:v>3.1705108105952707E-3</c:v>
                </c:pt>
                <c:pt idx="6">
                  <c:v>3.5317321504526526E-3</c:v>
                </c:pt>
                <c:pt idx="7">
                  <c:v>4.0361989305340304E-3</c:v>
                </c:pt>
                <c:pt idx="8">
                  <c:v>4.728151889562264E-3</c:v>
                </c:pt>
                <c:pt idx="9">
                  <c:v>5.5267385691503967E-3</c:v>
                </c:pt>
                <c:pt idx="10">
                  <c:v>6.6123054398460508E-3</c:v>
                </c:pt>
                <c:pt idx="11">
                  <c:v>8.0871267673770508E-3</c:v>
                </c:pt>
                <c:pt idx="12">
                  <c:v>1.0096372952997729E-2</c:v>
                </c:pt>
                <c:pt idx="13">
                  <c:v>1.2845774454331963E-2</c:v>
                </c:pt>
                <c:pt idx="14">
                  <c:v>1.6626257859631642E-2</c:v>
                </c:pt>
                <c:pt idx="15">
                  <c:v>2.2341863095035844E-2</c:v>
                </c:pt>
                <c:pt idx="16">
                  <c:v>3.0365000572903745E-2</c:v>
                </c:pt>
                <c:pt idx="17">
                  <c:v>4.2499887134862767E-2</c:v>
                </c:pt>
                <c:pt idx="18">
                  <c:v>6.0904945189877213E-2</c:v>
                </c:pt>
                <c:pt idx="19">
                  <c:v>8.8785811814411433E-2</c:v>
                </c:pt>
                <c:pt idx="20">
                  <c:v>0.13294061544567479</c:v>
                </c:pt>
                <c:pt idx="21">
                  <c:v>0.19885076382769068</c:v>
                </c:pt>
                <c:pt idx="22">
                  <c:v>0.30262270836480248</c:v>
                </c:pt>
                <c:pt idx="23">
                  <c:v>0.45354553784300911</c:v>
                </c:pt>
                <c:pt idx="24">
                  <c:v>0.65789196423230545</c:v>
                </c:pt>
                <c:pt idx="25">
                  <c:v>0.92606191017937844</c:v>
                </c:pt>
                <c:pt idx="26">
                  <c:v>1.1995380818626498</c:v>
                </c:pt>
                <c:pt idx="27">
                  <c:v>1.3879031242250808</c:v>
                </c:pt>
                <c:pt idx="28">
                  <c:v>1.3572842858610326</c:v>
                </c:pt>
                <c:pt idx="29">
                  <c:v>1.0421805920477585</c:v>
                </c:pt>
                <c:pt idx="30">
                  <c:v>0.75435606800342914</c:v>
                </c:pt>
                <c:pt idx="31">
                  <c:v>0.20502594072562924</c:v>
                </c:pt>
                <c:pt idx="32">
                  <c:v>3.995004209142005E-2</c:v>
                </c:pt>
                <c:pt idx="33">
                  <c:v>3.4380233113688202E-3</c:v>
                </c:pt>
                <c:pt idx="34">
                  <c:v>1.0452592625601945E-4</c:v>
                </c:pt>
                <c:pt idx="35">
                  <c:v>8.0523349009339224E-7</c:v>
                </c:pt>
                <c:pt idx="36">
                  <c:v>3.2902394145621599E-8</c:v>
                </c:pt>
                <c:pt idx="37">
                  <c:v>1.2602316144240916E-13</c:v>
                </c:pt>
                <c:pt idx="38">
                  <c:v>7.6237475456262432E-19</c:v>
                </c:pt>
                <c:pt idx="39">
                  <c:v>9.1271580732842428E-26</c:v>
                </c:pt>
                <c:pt idx="40">
                  <c:v>7.5623383046436486E-35</c:v>
                </c:pt>
                <c:pt idx="41">
                  <c:v>1.0886766411435661E-46</c:v>
                </c:pt>
                <c:pt idx="42">
                  <c:v>3.8263536573402792E-62</c:v>
                </c:pt>
                <c:pt idx="43">
                  <c:v>3.6691549434760799E-82</c:v>
                </c:pt>
                <c:pt idx="44">
                  <c:v>5.7067512022966819E-108</c:v>
                </c:pt>
                <c:pt idx="45">
                  <c:v>3.7596191377550285E-141</c:v>
                </c:pt>
                <c:pt idx="46">
                  <c:v>9.4652108200249233E-184</c:v>
                </c:pt>
                <c:pt idx="47">
                  <c:v>2.1036196276063238E-238</c:v>
                </c:pt>
                <c:pt idx="48">
                  <c:v>3.0199703109027593E-308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22-433D-ADCB-4D8FD463C7FB}"/>
            </c:ext>
          </c:extLst>
        </c:ser>
        <c:ser>
          <c:idx val="1"/>
          <c:order val="1"/>
          <c:tx>
            <c:strRef>
              <c:f>BG3Q!$G$21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BG3Q!$G$22:$G$108</c:f>
              <c:numCache>
                <c:formatCode>0.000</c:formatCode>
                <c:ptCount val="87"/>
                <c:pt idx="0">
                  <c:v>6.5278302304706258E-9</c:v>
                </c:pt>
                <c:pt idx="1">
                  <c:v>6.7102956356612056E-9</c:v>
                </c:pt>
                <c:pt idx="2">
                  <c:v>6.8346914410784755E-9</c:v>
                </c:pt>
                <c:pt idx="3">
                  <c:v>7.0255104595434381E-9</c:v>
                </c:pt>
                <c:pt idx="4">
                  <c:v>7.2880320131576054E-9</c:v>
                </c:pt>
                <c:pt idx="5">
                  <c:v>7.5601063585795251E-9</c:v>
                </c:pt>
                <c:pt idx="6">
                  <c:v>7.8420712876698998E-9</c:v>
                </c:pt>
                <c:pt idx="7">
                  <c:v>8.2089694581827538E-9</c:v>
                </c:pt>
                <c:pt idx="8">
                  <c:v>8.6713683731510196E-9</c:v>
                </c:pt>
                <c:pt idx="9">
                  <c:v>9.1591134328483919E-9</c:v>
                </c:pt>
                <c:pt idx="10">
                  <c:v>9.7619876004282059E-9</c:v>
                </c:pt>
                <c:pt idx="11">
                  <c:v>1.0498390301431004E-8</c:v>
                </c:pt>
                <c:pt idx="12">
                  <c:v>1.1391599205456318E-8</c:v>
                </c:pt>
                <c:pt idx="13">
                  <c:v>1.2470943214291183E-8</c:v>
                </c:pt>
                <c:pt idx="14">
                  <c:v>1.3773327289156442E-8</c:v>
                </c:pt>
                <c:pt idx="15">
                  <c:v>1.5483821178488646E-8</c:v>
                </c:pt>
                <c:pt idx="16">
                  <c:v>1.755714387578589E-8</c:v>
                </c:pt>
                <c:pt idx="17">
                  <c:v>2.0258385099487373E-8</c:v>
                </c:pt>
                <c:pt idx="18">
                  <c:v>2.3781677818522702E-8</c:v>
                </c:pt>
                <c:pt idx="19">
                  <c:v>2.839666185568894E-8</c:v>
                </c:pt>
                <c:pt idx="20">
                  <c:v>3.4784826548578566E-8</c:v>
                </c:pt>
                <c:pt idx="21">
                  <c:v>4.3313370425049548E-8</c:v>
                </c:pt>
                <c:pt idx="22">
                  <c:v>5.5765971695532501E-8</c:v>
                </c:pt>
                <c:pt idx="23">
                  <c:v>7.3547817711984928E-8</c:v>
                </c:pt>
                <c:pt idx="24">
                  <c:v>9.9301994837722695E-8</c:v>
                </c:pt>
                <c:pt idx="25">
                  <c:v>1.4068954366915453E-7</c:v>
                </c:pt>
                <c:pt idx="26">
                  <c:v>2.0537274311932247E-7</c:v>
                </c:pt>
                <c:pt idx="27">
                  <c:v>3.1366833384392467E-7</c:v>
                </c:pt>
                <c:pt idx="28">
                  <c:v>5.0026368170143462E-7</c:v>
                </c:pt>
                <c:pt idx="29">
                  <c:v>8.4474248701832323E-7</c:v>
                </c:pt>
                <c:pt idx="30">
                  <c:v>1.198202908868256E-6</c:v>
                </c:pt>
                <c:pt idx="31">
                  <c:v>2.7983793340699246E-6</c:v>
                </c:pt>
                <c:pt idx="32">
                  <c:v>5.5726163321374245E-6</c:v>
                </c:pt>
                <c:pt idx="33">
                  <c:v>1.1897286895813729E-5</c:v>
                </c:pt>
                <c:pt idx="34">
                  <c:v>2.7018043832140728E-5</c:v>
                </c:pt>
                <c:pt idx="35">
                  <c:v>6.5571097010184634E-5</c:v>
                </c:pt>
                <c:pt idx="36">
                  <c:v>1.0661426944042801E-4</c:v>
                </c:pt>
                <c:pt idx="37">
                  <c:v>4.7208826515095253E-4</c:v>
                </c:pt>
                <c:pt idx="38">
                  <c:v>1.3866720913483144E-3</c:v>
                </c:pt>
                <c:pt idx="39">
                  <c:v>4.2834431189025064E-3</c:v>
                </c:pt>
                <c:pt idx="40">
                  <c:v>1.3630630205617817E-2</c:v>
                </c:pt>
                <c:pt idx="41">
                  <c:v>4.3617892498529737E-2</c:v>
                </c:pt>
                <c:pt idx="42">
                  <c:v>0.13645790937692856</c:v>
                </c:pt>
                <c:pt idx="43">
                  <c:v>0.39595395867395583</c:v>
                </c:pt>
                <c:pt idx="44">
                  <c:v>0.99684176713226291</c:v>
                </c:pt>
                <c:pt idx="45">
                  <c:v>1.9949486372770429</c:v>
                </c:pt>
                <c:pt idx="46">
                  <c:v>2.8238085721448227</c:v>
                </c:pt>
                <c:pt idx="47">
                  <c:v>2.4171816008599301</c:v>
                </c:pt>
                <c:pt idx="48">
                  <c:v>1.018961967963034</c:v>
                </c:pt>
                <c:pt idx="49">
                  <c:v>0.16200544502852579</c:v>
                </c:pt>
                <c:pt idx="50">
                  <c:v>6.8647117581702704E-3</c:v>
                </c:pt>
                <c:pt idx="51">
                  <c:v>4.9124271483373799E-5</c:v>
                </c:pt>
                <c:pt idx="52">
                  <c:v>3.3408980471878348E-8</c:v>
                </c:pt>
                <c:pt idx="53">
                  <c:v>1.0319385935526067E-12</c:v>
                </c:pt>
                <c:pt idx="54">
                  <c:v>5.3793130920620226E-19</c:v>
                </c:pt>
                <c:pt idx="55">
                  <c:v>1.4323137427949929E-27</c:v>
                </c:pt>
                <c:pt idx="56">
                  <c:v>4.0023931422211711E-39</c:v>
                </c:pt>
                <c:pt idx="57">
                  <c:v>1.5492258075345306E-54</c:v>
                </c:pt>
                <c:pt idx="58">
                  <c:v>6.4867689749659129E-75</c:v>
                </c:pt>
                <c:pt idx="59">
                  <c:v>1.1795108891262365E-101</c:v>
                </c:pt>
                <c:pt idx="60">
                  <c:v>1.4277381062178023E-136</c:v>
                </c:pt>
                <c:pt idx="61">
                  <c:v>5.9517831524008384E-182</c:v>
                </c:pt>
                <c:pt idx="62">
                  <c:v>1.0668184421884827E-240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22-433D-ADCB-4D8FD463C7FB}"/>
            </c:ext>
          </c:extLst>
        </c:ser>
        <c:ser>
          <c:idx val="2"/>
          <c:order val="2"/>
          <c:tx>
            <c:strRef>
              <c:f>BG3Q!$H$21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BG3Q!$H$22:$H$108</c:f>
              <c:numCache>
                <c:formatCode>0.000</c:formatCode>
                <c:ptCount val="87"/>
                <c:pt idx="0">
                  <c:v>0.19553016334998075</c:v>
                </c:pt>
                <c:pt idx="1">
                  <c:v>0.19652299396736997</c:v>
                </c:pt>
                <c:pt idx="2">
                  <c:v>0.19718730517690478</c:v>
                </c:pt>
                <c:pt idx="3">
                  <c:v>0.19818741952159297</c:v>
                </c:pt>
                <c:pt idx="4">
                  <c:v>0.19952773788882092</c:v>
                </c:pt>
                <c:pt idx="5">
                  <c:v>0.20087589830447955</c:v>
                </c:pt>
                <c:pt idx="6">
                  <c:v>0.20223193729242622</c:v>
                </c:pt>
                <c:pt idx="7">
                  <c:v>0.20393812107712067</c:v>
                </c:pt>
                <c:pt idx="8">
                  <c:v>0.20600196778112237</c:v>
                </c:pt>
                <c:pt idx="9">
                  <c:v>0.20808385151402159</c:v>
                </c:pt>
                <c:pt idx="10">
                  <c:v>0.21053567944533996</c:v>
                </c:pt>
                <c:pt idx="11">
                  <c:v>0.21336829434349838</c:v>
                </c:pt>
                <c:pt idx="12">
                  <c:v>0.2165942641755868</c:v>
                </c:pt>
                <c:pt idx="13">
                  <c:v>0.22022795427293898</c:v>
                </c:pt>
                <c:pt idx="14">
                  <c:v>0.22428560954670382</c:v>
                </c:pt>
                <c:pt idx="15">
                  <c:v>0.22916391744879144</c:v>
                </c:pt>
                <c:pt idx="16">
                  <c:v>0.23451934966103605</c:v>
                </c:pt>
                <c:pt idx="17">
                  <c:v>0.2407712844068044</c:v>
                </c:pt>
                <c:pt idx="18">
                  <c:v>0.24797528964214161</c:v>
                </c:pt>
                <c:pt idx="19">
                  <c:v>0.25619579222444838</c:v>
                </c:pt>
                <c:pt idx="20">
                  <c:v>0.26593680037926914</c:v>
                </c:pt>
                <c:pt idx="21">
                  <c:v>0.27688220108271955</c:v>
                </c:pt>
                <c:pt idx="22">
                  <c:v>0.29005807757099555</c:v>
                </c:pt>
                <c:pt idx="23">
                  <c:v>0.30521248481666552</c:v>
                </c:pt>
                <c:pt idx="24">
                  <c:v>0.32255179283054747</c:v>
                </c:pt>
                <c:pt idx="25">
                  <c:v>0.34391655918681846</c:v>
                </c:pt>
                <c:pt idx="26">
                  <c:v>0.36872665422736117</c:v>
                </c:pt>
                <c:pt idx="27">
                  <c:v>0.39864393636402373</c:v>
                </c:pt>
                <c:pt idx="28">
                  <c:v>0.43445354834118882</c:v>
                </c:pt>
                <c:pt idx="29">
                  <c:v>0.47850874671922822</c:v>
                </c:pt>
                <c:pt idx="30">
                  <c:v>0.51037380154373957</c:v>
                </c:pt>
                <c:pt idx="31">
                  <c:v>0.5968579537406844</c:v>
                </c:pt>
                <c:pt idx="32">
                  <c:v>0.6778350842949209</c:v>
                </c:pt>
                <c:pt idx="33">
                  <c:v>0.77985342404231062</c:v>
                </c:pt>
                <c:pt idx="34">
                  <c:v>0.90766448996097648</c:v>
                </c:pt>
                <c:pt idx="35">
                  <c:v>1.0697008454182459</c:v>
                </c:pt>
                <c:pt idx="36">
                  <c:v>1.1706134785287123</c:v>
                </c:pt>
                <c:pt idx="37">
                  <c:v>1.5433717966374547</c:v>
                </c:pt>
                <c:pt idx="38">
                  <c:v>1.8864462767432622</c:v>
                </c:pt>
                <c:pt idx="39">
                  <c:v>2.3289311280370786</c:v>
                </c:pt>
                <c:pt idx="40">
                  <c:v>2.8935958708548957</c:v>
                </c:pt>
                <c:pt idx="41">
                  <c:v>3.6030154688607943</c:v>
                </c:pt>
                <c:pt idx="42">
                  <c:v>4.4744561523978854</c:v>
                </c:pt>
                <c:pt idx="43">
                  <c:v>5.4905752539350035</c:v>
                </c:pt>
                <c:pt idx="44">
                  <c:v>6.579328134591913</c:v>
                </c:pt>
                <c:pt idx="45">
                  <c:v>7.580778551834209</c:v>
                </c:pt>
                <c:pt idx="46">
                  <c:v>8.2269313656280367</c:v>
                </c:pt>
                <c:pt idx="47">
                  <c:v>8.178921084502953</c:v>
                </c:pt>
                <c:pt idx="48">
                  <c:v>7.1815853036624402</c:v>
                </c:pt>
                <c:pt idx="49">
                  <c:v>5.3113458516683547</c:v>
                </c:pt>
                <c:pt idx="50">
                  <c:v>3.1102853174305012</c:v>
                </c:pt>
                <c:pt idx="51">
                  <c:v>1.3295834508410811</c:v>
                </c:pt>
                <c:pt idx="52">
                  <c:v>0.37446126196412172</c:v>
                </c:pt>
                <c:pt idx="53">
                  <c:v>6.0904848428643271E-2</c:v>
                </c:pt>
                <c:pt idx="54">
                  <c:v>4.7945281669329156E-3</c:v>
                </c:pt>
                <c:pt idx="55">
                  <c:v>1.4755366625377703E-4</c:v>
                </c:pt>
                <c:pt idx="56">
                  <c:v>1.3381383088866584E-6</c:v>
                </c:pt>
                <c:pt idx="57">
                  <c:v>2.4902632921598786E-9</c:v>
                </c:pt>
                <c:pt idx="58">
                  <c:v>6.0286041771794916E-13</c:v>
                </c:pt>
                <c:pt idx="59">
                  <c:v>1.0683748279918078E-17</c:v>
                </c:pt>
                <c:pt idx="60">
                  <c:v>6.5657478769793708E-24</c:v>
                </c:pt>
                <c:pt idx="61">
                  <c:v>5.4569642021493154E-32</c:v>
                </c:pt>
                <c:pt idx="62">
                  <c:v>1.8546300231803823E-42</c:v>
                </c:pt>
                <c:pt idx="63">
                  <c:v>5.6739633827244026E-56</c:v>
                </c:pt>
                <c:pt idx="64">
                  <c:v>2.294875685152132E-73</c:v>
                </c:pt>
                <c:pt idx="65">
                  <c:v>1.0748496234770132E-95</c:v>
                </c:pt>
                <c:pt idx="66">
                  <c:v>2.6001509349611404E-124</c:v>
                </c:pt>
                <c:pt idx="67">
                  <c:v>6.7294454987816118E-161</c:v>
                </c:pt>
                <c:pt idx="68">
                  <c:v>1.2890010787463965E-207</c:v>
                </c:pt>
                <c:pt idx="69">
                  <c:v>3.5662423432315185E-267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22-433D-ADCB-4D8FD463C7FB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22-433D-ADCB-4D8FD463C7FB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22-433D-ADCB-4D8FD463C7FB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BG3Q!$I$22:$I$108</c:f>
              <c:numCache>
                <c:formatCode>0.000</c:formatCode>
                <c:ptCount val="87"/>
                <c:pt idx="0">
                  <c:v>0.19756961187518113</c:v>
                </c:pt>
                <c:pt idx="1">
                  <c:v>0.19874093974716114</c:v>
                </c:pt>
                <c:pt idx="2">
                  <c:v>0.19953214025257696</c:v>
                </c:pt>
                <c:pt idx="3">
                  <c:v>0.20073517799988536</c:v>
                </c:pt>
                <c:pt idx="4">
                  <c:v>0.2023712393197899</c:v>
                </c:pt>
                <c:pt idx="5">
                  <c:v>0.20404641667518117</c:v>
                </c:pt>
                <c:pt idx="6">
                  <c:v>0.20576367728495015</c:v>
                </c:pt>
                <c:pt idx="7">
                  <c:v>0.20797432821662415</c:v>
                </c:pt>
                <c:pt idx="8">
                  <c:v>0.21073012834205301</c:v>
                </c:pt>
                <c:pt idx="9">
                  <c:v>0.21361059924228543</c:v>
                </c:pt>
                <c:pt idx="10">
                  <c:v>0.2171479946471736</c:v>
                </c:pt>
                <c:pt idx="11">
                  <c:v>0.22145543160926573</c:v>
                </c:pt>
                <c:pt idx="12">
                  <c:v>0.22669064852018372</c:v>
                </c:pt>
                <c:pt idx="13">
                  <c:v>0.23307374119821417</c:v>
                </c:pt>
                <c:pt idx="14">
                  <c:v>0.24091188117966275</c:v>
                </c:pt>
                <c:pt idx="15">
                  <c:v>0.25150579602764844</c:v>
                </c:pt>
                <c:pt idx="16">
                  <c:v>0.26488436779108365</c:v>
                </c:pt>
                <c:pt idx="17">
                  <c:v>0.28327119180005228</c:v>
                </c:pt>
                <c:pt idx="18">
                  <c:v>0.30888025861369661</c:v>
                </c:pt>
                <c:pt idx="19">
                  <c:v>0.34498163243552166</c:v>
                </c:pt>
                <c:pt idx="20">
                  <c:v>0.39887745060977048</c:v>
                </c:pt>
                <c:pt idx="21">
                  <c:v>0.47573300822378062</c:v>
                </c:pt>
                <c:pt idx="22">
                  <c:v>0.59268084170176971</c:v>
                </c:pt>
                <c:pt idx="23">
                  <c:v>0.75875809620749235</c:v>
                </c:pt>
                <c:pt idx="24">
                  <c:v>0.98044385636484777</c:v>
                </c:pt>
                <c:pt idx="25">
                  <c:v>1.2699786100557406</c:v>
                </c:pt>
                <c:pt idx="26">
                  <c:v>1.5682649414627541</c:v>
                </c:pt>
                <c:pt idx="27">
                  <c:v>1.7865473742574383</c:v>
                </c:pt>
                <c:pt idx="28">
                  <c:v>1.791738334465903</c:v>
                </c:pt>
                <c:pt idx="29">
                  <c:v>1.5206901835094737</c:v>
                </c:pt>
                <c:pt idx="30">
                  <c:v>1.2647310677500776</c:v>
                </c:pt>
                <c:pt idx="31">
                  <c:v>0.80188669284564773</c:v>
                </c:pt>
                <c:pt idx="32">
                  <c:v>0.71779069900267312</c:v>
                </c:pt>
                <c:pt idx="33">
                  <c:v>0.78330334464057527</c:v>
                </c:pt>
                <c:pt idx="34">
                  <c:v>0.90779603393106467</c:v>
                </c:pt>
                <c:pt idx="35">
                  <c:v>1.0697672217487462</c:v>
                </c:pt>
                <c:pt idx="36">
                  <c:v>1.1707201257005468</c:v>
                </c:pt>
                <c:pt idx="37">
                  <c:v>1.5438438849027316</c:v>
                </c:pt>
                <c:pt idx="38">
                  <c:v>1.8878329488346104</c:v>
                </c:pt>
                <c:pt idx="39">
                  <c:v>2.3332145711559811</c:v>
                </c:pt>
                <c:pt idx="40">
                  <c:v>2.9072265010605136</c:v>
                </c:pt>
                <c:pt idx="41">
                  <c:v>3.6466333613593238</c:v>
                </c:pt>
                <c:pt idx="42">
                  <c:v>4.6109140617748139</c:v>
                </c:pt>
                <c:pt idx="43">
                  <c:v>5.8865292126089592</c:v>
                </c:pt>
                <c:pt idx="44">
                  <c:v>7.5761699017241764</c:v>
                </c:pt>
                <c:pt idx="45">
                  <c:v>9.5757271891112516</c:v>
                </c:pt>
                <c:pt idx="46">
                  <c:v>11.05073993777286</c:v>
                </c:pt>
                <c:pt idx="47">
                  <c:v>10.596102685362883</c:v>
                </c:pt>
                <c:pt idx="48">
                  <c:v>8.2005472716254744</c:v>
                </c:pt>
                <c:pt idx="49">
                  <c:v>5.4733512966968805</c:v>
                </c:pt>
                <c:pt idx="50">
                  <c:v>3.1171500291886716</c:v>
                </c:pt>
                <c:pt idx="51">
                  <c:v>1.3296325751125644</c:v>
                </c:pt>
                <c:pt idx="52">
                  <c:v>0.37446129537310219</c:v>
                </c:pt>
                <c:pt idx="53">
                  <c:v>6.090484842967521E-2</c:v>
                </c:pt>
                <c:pt idx="54">
                  <c:v>4.7945281669329164E-3</c:v>
                </c:pt>
                <c:pt idx="55">
                  <c:v>1.4755366625377703E-4</c:v>
                </c:pt>
                <c:pt idx="56">
                  <c:v>1.3381383088866584E-6</c:v>
                </c:pt>
                <c:pt idx="57">
                  <c:v>2.4902632921598786E-9</c:v>
                </c:pt>
                <c:pt idx="58">
                  <c:v>6.0286041771794916E-13</c:v>
                </c:pt>
                <c:pt idx="59">
                  <c:v>1.0683748279918078E-17</c:v>
                </c:pt>
                <c:pt idx="60">
                  <c:v>6.5657478769793708E-24</c:v>
                </c:pt>
                <c:pt idx="61">
                  <c:v>5.4569642021493154E-32</c:v>
                </c:pt>
                <c:pt idx="62">
                  <c:v>1.8546300231803823E-42</c:v>
                </c:pt>
                <c:pt idx="63">
                  <c:v>5.6739633827244026E-56</c:v>
                </c:pt>
                <c:pt idx="64">
                  <c:v>2.294875685152132E-73</c:v>
                </c:pt>
                <c:pt idx="65">
                  <c:v>1.0748496234770132E-95</c:v>
                </c:pt>
                <c:pt idx="66">
                  <c:v>2.6001509349611404E-124</c:v>
                </c:pt>
                <c:pt idx="67">
                  <c:v>6.7294454987816118E-161</c:v>
                </c:pt>
                <c:pt idx="68">
                  <c:v>1.2890010787463965E-207</c:v>
                </c:pt>
                <c:pt idx="69">
                  <c:v>3.5662423432315185E-267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22-433D-ADCB-4D8FD463C7FB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822-433D-ADCB-4D8FD463C7FB}"/>
              </c:ext>
            </c:extLst>
          </c:dPt>
          <c:xVal>
            <c:numRef>
              <c:f>BG3Q!$A$22:$A$108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BG3Q!$B$22:$B$108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1E-3</c:v>
                </c:pt>
                <c:pt idx="14">
                  <c:v>1E-3</c:v>
                </c:pt>
                <c:pt idx="15">
                  <c:v>3.0000000000000001E-3</c:v>
                </c:pt>
                <c:pt idx="16">
                  <c:v>5.0000000000000001E-3</c:v>
                </c:pt>
                <c:pt idx="17">
                  <c:v>1.4E-2</c:v>
                </c:pt>
                <c:pt idx="18">
                  <c:v>2.5999999999999999E-2</c:v>
                </c:pt>
                <c:pt idx="19">
                  <c:v>7.0999999999999994E-2</c:v>
                </c:pt>
                <c:pt idx="20">
                  <c:v>0.13900000000000001</c:v>
                </c:pt>
                <c:pt idx="21">
                  <c:v>0.24199999999999999</c:v>
                </c:pt>
                <c:pt idx="22">
                  <c:v>0.48199999999999998</c:v>
                </c:pt>
                <c:pt idx="23">
                  <c:v>0.79600000000000004</c:v>
                </c:pt>
                <c:pt idx="24">
                  <c:v>1.1200000000000001</c:v>
                </c:pt>
                <c:pt idx="25">
                  <c:v>1.53</c:v>
                </c:pt>
                <c:pt idx="26">
                  <c:v>1.726</c:v>
                </c:pt>
                <c:pt idx="27">
                  <c:v>1.7330000000000001</c:v>
                </c:pt>
                <c:pt idx="28">
                  <c:v>1.64</c:v>
                </c:pt>
                <c:pt idx="29">
                  <c:v>1.6</c:v>
                </c:pt>
                <c:pt idx="30">
                  <c:v>0.79500000000000004</c:v>
                </c:pt>
                <c:pt idx="31">
                  <c:v>1.752</c:v>
                </c:pt>
                <c:pt idx="32">
                  <c:v>1.157</c:v>
                </c:pt>
                <c:pt idx="33">
                  <c:v>1.111</c:v>
                </c:pt>
                <c:pt idx="34">
                  <c:v>1.0680000000000001</c:v>
                </c:pt>
                <c:pt idx="35">
                  <c:v>1.264</c:v>
                </c:pt>
                <c:pt idx="36">
                  <c:v>0.69899999999999995</c:v>
                </c:pt>
                <c:pt idx="37">
                  <c:v>2.282</c:v>
                </c:pt>
                <c:pt idx="38">
                  <c:v>1.84</c:v>
                </c:pt>
                <c:pt idx="39">
                  <c:v>2.2480000000000002</c:v>
                </c:pt>
                <c:pt idx="40">
                  <c:v>2.7850000000000001</c:v>
                </c:pt>
                <c:pt idx="41">
                  <c:v>3.5640000000000001</c:v>
                </c:pt>
                <c:pt idx="42">
                  <c:v>4.5510000000000002</c:v>
                </c:pt>
                <c:pt idx="43">
                  <c:v>5.8230000000000004</c:v>
                </c:pt>
                <c:pt idx="44">
                  <c:v>7.5549999999999997</c:v>
                </c:pt>
                <c:pt idx="45">
                  <c:v>9.7680000000000007</c:v>
                </c:pt>
                <c:pt idx="46">
                  <c:v>10.882</c:v>
                </c:pt>
                <c:pt idx="47">
                  <c:v>10.595000000000001</c:v>
                </c:pt>
                <c:pt idx="48">
                  <c:v>8.343</c:v>
                </c:pt>
                <c:pt idx="49">
                  <c:v>5.548</c:v>
                </c:pt>
                <c:pt idx="50">
                  <c:v>2.8460000000000001</c:v>
                </c:pt>
                <c:pt idx="51">
                  <c:v>1.4450000000000001</c:v>
                </c:pt>
                <c:pt idx="52">
                  <c:v>0.55500000000000005</c:v>
                </c:pt>
                <c:pt idx="53">
                  <c:v>0.19900000000000001</c:v>
                </c:pt>
                <c:pt idx="54">
                  <c:v>0.19700000000000001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2-433D-ADCB-4D8FD463C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BG3Q!$A$23:$A$108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BG3Q!$J$23:$J$108</c:f>
              <c:numCache>
                <c:formatCode>0.000</c:formatCode>
                <c:ptCount val="86"/>
                <c:pt idx="0">
                  <c:v>-0.19874093974716114</c:v>
                </c:pt>
                <c:pt idx="1">
                  <c:v>-0.19953214025257696</c:v>
                </c:pt>
                <c:pt idx="2">
                  <c:v>-0.20073517799988536</c:v>
                </c:pt>
                <c:pt idx="3">
                  <c:v>-0.2023712393197899</c:v>
                </c:pt>
                <c:pt idx="4">
                  <c:v>-0.20404641667518117</c:v>
                </c:pt>
                <c:pt idx="5">
                  <c:v>-0.20576367728495015</c:v>
                </c:pt>
                <c:pt idx="6">
                  <c:v>-0.20797432821662415</c:v>
                </c:pt>
                <c:pt idx="7">
                  <c:v>-0.21073012834205301</c:v>
                </c:pt>
                <c:pt idx="8">
                  <c:v>-0.21361059924228543</c:v>
                </c:pt>
                <c:pt idx="9">
                  <c:v>-0.2171479946471736</c:v>
                </c:pt>
                <c:pt idx="10">
                  <c:v>-0.22145543160926573</c:v>
                </c:pt>
                <c:pt idx="11">
                  <c:v>-0.22669064852018372</c:v>
                </c:pt>
                <c:pt idx="12">
                  <c:v>-0.23207374119821417</c:v>
                </c:pt>
                <c:pt idx="13">
                  <c:v>-0.23991188117966275</c:v>
                </c:pt>
                <c:pt idx="14">
                  <c:v>-0.24850579602764844</c:v>
                </c:pt>
                <c:pt idx="15">
                  <c:v>-0.25988436779108365</c:v>
                </c:pt>
                <c:pt idx="16">
                  <c:v>-0.26927119180005227</c:v>
                </c:pt>
                <c:pt idx="17">
                  <c:v>-0.28288025861369659</c:v>
                </c:pt>
                <c:pt idx="18">
                  <c:v>-0.27398163243552165</c:v>
                </c:pt>
                <c:pt idx="19">
                  <c:v>-0.25987745060977047</c:v>
                </c:pt>
                <c:pt idx="20">
                  <c:v>-0.23373300822378063</c:v>
                </c:pt>
                <c:pt idx="21">
                  <c:v>-0.11068084170176973</c:v>
                </c:pt>
                <c:pt idx="22">
                  <c:v>3.7241903792507691E-2</c:v>
                </c:pt>
                <c:pt idx="23">
                  <c:v>0.13955614363515234</c:v>
                </c:pt>
                <c:pt idx="24">
                  <c:v>0.26002138994425938</c:v>
                </c:pt>
                <c:pt idx="25">
                  <c:v>0.1577350585372459</c:v>
                </c:pt>
                <c:pt idx="26">
                  <c:v>-5.3547374257438163E-2</c:v>
                </c:pt>
                <c:pt idx="27">
                  <c:v>-0.15173833446590312</c:v>
                </c:pt>
                <c:pt idx="28">
                  <c:v>7.9309816490526375E-2</c:v>
                </c:pt>
                <c:pt idx="29">
                  <c:v>-0.46973106775007756</c:v>
                </c:pt>
                <c:pt idx="30">
                  <c:v>0.95011330715435227</c:v>
                </c:pt>
                <c:pt idx="31">
                  <c:v>0.43920930099732691</c:v>
                </c:pt>
                <c:pt idx="32">
                  <c:v>0.32769665535942472</c:v>
                </c:pt>
                <c:pt idx="33">
                  <c:v>0.16020396606893539</c:v>
                </c:pt>
                <c:pt idx="34">
                  <c:v>0.19423277825125385</c:v>
                </c:pt>
                <c:pt idx="35">
                  <c:v>-0.47172012570054689</c:v>
                </c:pt>
                <c:pt idx="36">
                  <c:v>0.73815611509726842</c:v>
                </c:pt>
                <c:pt idx="37">
                  <c:v>-4.7832948834610312E-2</c:v>
                </c:pt>
                <c:pt idx="38">
                  <c:v>-8.5214571155980856E-2</c:v>
                </c:pt>
                <c:pt idx="39">
                  <c:v>-0.12222650106051347</c:v>
                </c:pt>
                <c:pt idx="40">
                  <c:v>-8.2633361359323754E-2</c:v>
                </c:pt>
                <c:pt idx="41">
                  <c:v>-5.9914061774813732E-2</c:v>
                </c:pt>
                <c:pt idx="42">
                  <c:v>-6.3529212608958829E-2</c:v>
                </c:pt>
                <c:pt idx="43">
                  <c:v>-2.1169901724176654E-2</c:v>
                </c:pt>
                <c:pt idx="44">
                  <c:v>0.19227281088874904</c:v>
                </c:pt>
                <c:pt idx="45">
                  <c:v>-0.16873993777286067</c:v>
                </c:pt>
                <c:pt idx="46">
                  <c:v>-1.1026853628823829E-3</c:v>
                </c:pt>
                <c:pt idx="47">
                  <c:v>0.14245272837452561</c:v>
                </c:pt>
                <c:pt idx="48">
                  <c:v>7.4648703303119568E-2</c:v>
                </c:pt>
                <c:pt idx="49">
                  <c:v>-0.27115002918867148</c:v>
                </c:pt>
                <c:pt idx="50">
                  <c:v>0.11536742488743568</c:v>
                </c:pt>
                <c:pt idx="51">
                  <c:v>0.18053870462689786</c:v>
                </c:pt>
                <c:pt idx="52">
                  <c:v>0.13809515157032481</c:v>
                </c:pt>
                <c:pt idx="53">
                  <c:v>0.1922054718330671</c:v>
                </c:pt>
                <c:pt idx="54">
                  <c:v>-1.4755366625377703E-4</c:v>
                </c:pt>
                <c:pt idx="55">
                  <c:v>-1.3381383088866584E-6</c:v>
                </c:pt>
                <c:pt idx="56">
                  <c:v>-2.4902632921598786E-9</c:v>
                </c:pt>
                <c:pt idx="57">
                  <c:v>-6.0286041771794916E-13</c:v>
                </c:pt>
                <c:pt idx="58">
                  <c:v>-1.0683748279918078E-17</c:v>
                </c:pt>
                <c:pt idx="59">
                  <c:v>-6.5657478769793708E-24</c:v>
                </c:pt>
                <c:pt idx="60">
                  <c:v>-5.4569642021493154E-32</c:v>
                </c:pt>
                <c:pt idx="61">
                  <c:v>-1.8546300231803823E-42</c:v>
                </c:pt>
                <c:pt idx="62">
                  <c:v>-5.6739633827244026E-56</c:v>
                </c:pt>
                <c:pt idx="63">
                  <c:v>-2.294875685152132E-73</c:v>
                </c:pt>
                <c:pt idx="64">
                  <c:v>-1.0748496234770132E-95</c:v>
                </c:pt>
                <c:pt idx="65">
                  <c:v>-2.6001509349611404E-124</c:v>
                </c:pt>
                <c:pt idx="66">
                  <c:v>-6.7294454987816118E-161</c:v>
                </c:pt>
                <c:pt idx="67">
                  <c:v>-1.2890010787463965E-207</c:v>
                </c:pt>
                <c:pt idx="68">
                  <c:v>-3.5662423432315185E-267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1-458E-BCB8-E5371D197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BG4Q!$F$21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BG4Q!$F$22:$F$108</c:f>
              <c:numCache>
                <c:formatCode>0.000</c:formatCode>
                <c:ptCount val="87"/>
                <c:pt idx="0">
                  <c:v>1.1738287576513906E-2</c:v>
                </c:pt>
                <c:pt idx="1">
                  <c:v>1.2682033111119888E-2</c:v>
                </c:pt>
                <c:pt idx="2">
                  <c:v>1.3348282372480204E-2</c:v>
                </c:pt>
                <c:pt idx="3">
                  <c:v>1.4406243632197205E-2</c:v>
                </c:pt>
                <c:pt idx="4">
                  <c:v>1.5932712945369795E-2</c:v>
                </c:pt>
                <c:pt idx="5">
                  <c:v>1.7601081582249632E-2</c:v>
                </c:pt>
                <c:pt idx="6">
                  <c:v>1.9422253931139829E-2</c:v>
                </c:pt>
                <c:pt idx="7">
                  <c:v>2.1931170748847338E-2</c:v>
                </c:pt>
                <c:pt idx="8">
                  <c:v>2.5314371717783394E-2</c:v>
                </c:pt>
                <c:pt idx="9">
                  <c:v>2.9145495772999817E-2</c:v>
                </c:pt>
                <c:pt idx="10">
                  <c:v>3.4244029417310584E-2</c:v>
                </c:pt>
                <c:pt idx="11">
                  <c:v>4.0998231268510224E-2</c:v>
                </c:pt>
                <c:pt idx="12">
                  <c:v>4.9931912086349249E-2</c:v>
                </c:pt>
                <c:pt idx="13">
                  <c:v>6.1744504279224004E-2</c:v>
                </c:pt>
                <c:pt idx="14">
                  <c:v>7.7358478331788841E-2</c:v>
                </c:pt>
                <c:pt idx="15">
                  <c:v>9.9872998990423886E-2</c:v>
                </c:pt>
                <c:pt idx="16">
                  <c:v>0.12976024270112205</c:v>
                </c:pt>
                <c:pt idx="17">
                  <c:v>0.17208256056229612</c:v>
                </c:pt>
                <c:pt idx="18">
                  <c:v>0.23136497208594409</c:v>
                </c:pt>
                <c:pt idx="19">
                  <c:v>0.31298301409034168</c:v>
                </c:pt>
                <c:pt idx="20">
                  <c:v>0.42786164631710016</c:v>
                </c:pt>
                <c:pt idx="21">
                  <c:v>0.57615908959498996</c:v>
                </c:pt>
                <c:pt idx="22">
                  <c:v>0.77003780829021784</c:v>
                </c:pt>
                <c:pt idx="23">
                  <c:v>0.99006231867781813</c:v>
                </c:pt>
                <c:pt idx="24">
                  <c:v>1.2000118206625654</c:v>
                </c:pt>
                <c:pt idx="25">
                  <c:v>1.3470262644621169</c:v>
                </c:pt>
                <c:pt idx="26">
                  <c:v>1.3343882159325875</c:v>
                </c:pt>
                <c:pt idx="27">
                  <c:v>1.1111471641116837</c:v>
                </c:pt>
                <c:pt idx="28">
                  <c:v>0.72906731413353099</c:v>
                </c:pt>
                <c:pt idx="29">
                  <c:v>0.34104469053019321</c:v>
                </c:pt>
                <c:pt idx="30">
                  <c:v>0.17223228341427829</c:v>
                </c:pt>
                <c:pt idx="31">
                  <c:v>1.7623283427640222E-2</c:v>
                </c:pt>
                <c:pt idx="32">
                  <c:v>1.38430182671114E-3</c:v>
                </c:pt>
                <c:pt idx="33">
                  <c:v>3.8468879113405416E-5</c:v>
                </c:pt>
                <c:pt idx="34">
                  <c:v>2.9128334407449571E-7</c:v>
                </c:pt>
                <c:pt idx="35">
                  <c:v>4.0178990041007606E-10</c:v>
                </c:pt>
                <c:pt idx="36">
                  <c:v>5.7526846388685052E-12</c:v>
                </c:pt>
                <c:pt idx="37">
                  <c:v>5.205218402258687E-19</c:v>
                </c:pt>
                <c:pt idx="38">
                  <c:v>1.1528899007385627E-25</c:v>
                </c:pt>
                <c:pt idx="39">
                  <c:v>2.214776424179374E-34</c:v>
                </c:pt>
                <c:pt idx="40">
                  <c:v>1.0649805755776774E-45</c:v>
                </c:pt>
                <c:pt idx="41">
                  <c:v>2.4930758933546132E-60</c:v>
                </c:pt>
                <c:pt idx="42">
                  <c:v>2.764367913743152E-79</c:v>
                </c:pt>
                <c:pt idx="43">
                  <c:v>1.0956890374080166E-103</c:v>
                </c:pt>
                <c:pt idx="44">
                  <c:v>5.5610974321126179E-135</c:v>
                </c:pt>
                <c:pt idx="45">
                  <c:v>4.912394214403585E-175</c:v>
                </c:pt>
                <c:pt idx="46">
                  <c:v>2.9407508602659141E-226</c:v>
                </c:pt>
                <c:pt idx="47">
                  <c:v>9.3748725914941649E-292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A-455A-9EBE-E90D437DFE7E}"/>
            </c:ext>
          </c:extLst>
        </c:ser>
        <c:ser>
          <c:idx val="1"/>
          <c:order val="1"/>
          <c:tx>
            <c:strRef>
              <c:f>BG4Q!$G$21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BG4Q!$G$22:$G$108</c:f>
              <c:numCache>
                <c:formatCode>0.000</c:formatCode>
                <c:ptCount val="87"/>
                <c:pt idx="0">
                  <c:v>2.1628734172864664E-2</c:v>
                </c:pt>
                <c:pt idx="1">
                  <c:v>2.1939577015617447E-2</c:v>
                </c:pt>
                <c:pt idx="2">
                  <c:v>2.2148889966929423E-2</c:v>
                </c:pt>
                <c:pt idx="3">
                  <c:v>2.2466010842808332E-2</c:v>
                </c:pt>
                <c:pt idx="4">
                  <c:v>2.2894773777124476E-2</c:v>
                </c:pt>
                <c:pt idx="5">
                  <c:v>2.3330393134147882E-2</c:v>
                </c:pt>
                <c:pt idx="6">
                  <c:v>2.3772949366559874E-2</c:v>
                </c:pt>
                <c:pt idx="7">
                  <c:v>2.4336022742460241E-2</c:v>
                </c:pt>
                <c:pt idx="8">
                  <c:v>2.5026407960266641E-2</c:v>
                </c:pt>
                <c:pt idx="9">
                  <c:v>2.5733086501704396E-2</c:v>
                </c:pt>
                <c:pt idx="10">
                  <c:v>2.657850702003978E-2</c:v>
                </c:pt>
                <c:pt idx="11">
                  <c:v>2.7572885510018724E-2</c:v>
                </c:pt>
                <c:pt idx="12">
                  <c:v>2.8728288178655966E-2</c:v>
                </c:pt>
                <c:pt idx="13">
                  <c:v>3.0058790902248684E-2</c:v>
                </c:pt>
                <c:pt idx="14">
                  <c:v>3.1580659566727586E-2</c:v>
                </c:pt>
                <c:pt idx="15">
                  <c:v>3.3460319264607498E-2</c:v>
                </c:pt>
                <c:pt idx="16">
                  <c:v>3.5585964609425924E-2</c:v>
                </c:pt>
                <c:pt idx="17">
                  <c:v>3.8148569808912319E-2</c:v>
                </c:pt>
                <c:pt idx="18">
                  <c:v>4.1207900023255487E-2</c:v>
                </c:pt>
                <c:pt idx="19">
                  <c:v>4.4835161453252628E-2</c:v>
                </c:pt>
                <c:pt idx="20">
                  <c:v>4.931619847313725E-2</c:v>
                </c:pt>
                <c:pt idx="21">
                  <c:v>5.4579802316234334E-2</c:v>
                </c:pt>
                <c:pt idx="22">
                  <c:v>6.1222736203469248E-2</c:v>
                </c:pt>
                <c:pt idx="23">
                  <c:v>6.9254400894577683E-2</c:v>
                </c:pt>
                <c:pt idx="24">
                  <c:v>7.8920790134640761E-2</c:v>
                </c:pt>
                <c:pt idx="25">
                  <c:v>9.1465778125498665E-2</c:v>
                </c:pt>
                <c:pt idx="26">
                  <c:v>0.10680463600830875</c:v>
                </c:pt>
                <c:pt idx="27">
                  <c:v>0.12621797779674465</c:v>
                </c:pt>
                <c:pt idx="28">
                  <c:v>0.15046492276739848</c:v>
                </c:pt>
                <c:pt idx="29">
                  <c:v>0.18127631124711102</c:v>
                </c:pt>
                <c:pt idx="30">
                  <c:v>0.20389535242773418</c:v>
                </c:pt>
                <c:pt idx="31">
                  <c:v>0.26487683669345796</c:v>
                </c:pt>
                <c:pt idx="32">
                  <c:v>0.31905924608697228</c:v>
                </c:pt>
                <c:pt idx="33">
                  <c:v>0.38013563676349083</c:v>
                </c:pt>
                <c:pt idx="34">
                  <c:v>0.4421028825045511</c:v>
                </c:pt>
                <c:pt idx="35">
                  <c:v>0.49522732720573082</c:v>
                </c:pt>
                <c:pt idx="36">
                  <c:v>0.51441547972574098</c:v>
                </c:pt>
                <c:pt idx="37">
                  <c:v>0.51122306374966253</c:v>
                </c:pt>
                <c:pt idx="38">
                  <c:v>0.44409945359921404</c:v>
                </c:pt>
                <c:pt idx="39">
                  <c:v>0.3287255300987923</c:v>
                </c:pt>
                <c:pt idx="40">
                  <c:v>0.19608211573975393</c:v>
                </c:pt>
                <c:pt idx="41">
                  <c:v>8.7683096412706565E-2</c:v>
                </c:pt>
                <c:pt idx="42">
                  <c:v>2.6589576701696982E-2</c:v>
                </c:pt>
                <c:pt idx="43">
                  <c:v>4.8495410683310428E-3</c:v>
                </c:pt>
                <c:pt idx="44">
                  <c:v>4.5596474246265679E-4</c:v>
                </c:pt>
                <c:pt idx="45">
                  <c:v>1.8101525499601152E-5</c:v>
                </c:pt>
                <c:pt idx="46">
                  <c:v>2.3413743242549467E-7</c:v>
                </c:pt>
                <c:pt idx="47">
                  <c:v>7.0476712839281761E-10</c:v>
                </c:pt>
                <c:pt idx="48">
                  <c:v>3.2845198500613195E-13</c:v>
                </c:pt>
                <c:pt idx="49">
                  <c:v>1.3929676664041062E-17</c:v>
                </c:pt>
                <c:pt idx="50">
                  <c:v>2.7323447838238129E-23</c:v>
                </c:pt>
                <c:pt idx="51">
                  <c:v>1.0277360609801493E-30</c:v>
                </c:pt>
                <c:pt idx="52">
                  <c:v>2.5465078886088204E-40</c:v>
                </c:pt>
                <c:pt idx="53">
                  <c:v>1.0633182127239817E-52</c:v>
                </c:pt>
                <c:pt idx="54">
                  <c:v>1.1912964304309215E-68</c:v>
                </c:pt>
                <c:pt idx="55">
                  <c:v>4.2201175907109812E-89</c:v>
                </c:pt>
                <c:pt idx="56">
                  <c:v>2.7330765573327912E-115</c:v>
                </c:pt>
                <c:pt idx="57">
                  <c:v>8.7334722934852924E-149</c:v>
                </c:pt>
                <c:pt idx="58">
                  <c:v>1.5275936850583306E-191</c:v>
                </c:pt>
                <c:pt idx="59">
                  <c:v>5.2159403278322642E-246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A-455A-9EBE-E90D437DFE7E}"/>
            </c:ext>
          </c:extLst>
        </c:ser>
        <c:ser>
          <c:idx val="2"/>
          <c:order val="2"/>
          <c:tx>
            <c:strRef>
              <c:f>BG4Q!$H$21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BG4Q!$H$22:$H$108</c:f>
              <c:numCache>
                <c:formatCode>0.000</c:formatCode>
                <c:ptCount val="87"/>
                <c:pt idx="0">
                  <c:v>4.3545165776105621E-2</c:v>
                </c:pt>
                <c:pt idx="1">
                  <c:v>4.3817046984353097E-2</c:v>
                </c:pt>
                <c:pt idx="2">
                  <c:v>4.3999158264870587E-2</c:v>
                </c:pt>
                <c:pt idx="3">
                  <c:v>4.4273616612172877E-2</c:v>
                </c:pt>
                <c:pt idx="4">
                  <c:v>4.4641983787039298E-2</c:v>
                </c:pt>
                <c:pt idx="5">
                  <c:v>4.50131366808732E-2</c:v>
                </c:pt>
                <c:pt idx="6">
                  <c:v>4.5387093830996608E-2</c:v>
                </c:pt>
                <c:pt idx="7">
                  <c:v>4.5858512159101965E-2</c:v>
                </c:pt>
                <c:pt idx="8">
                  <c:v>4.6430087974882066E-2</c:v>
                </c:pt>
                <c:pt idx="9">
                  <c:v>4.70081318444086E-2</c:v>
                </c:pt>
                <c:pt idx="10">
                  <c:v>4.769077706168838E-2</c:v>
                </c:pt>
                <c:pt idx="11">
                  <c:v>4.8481962462537206E-2</c:v>
                </c:pt>
                <c:pt idx="12">
                  <c:v>4.9386281591385896E-2</c:v>
                </c:pt>
                <c:pt idx="13">
                  <c:v>5.0409021277394987E-2</c:v>
                </c:pt>
                <c:pt idx="14">
                  <c:v>5.1556206162431104E-2</c:v>
                </c:pt>
                <c:pt idx="15">
                  <c:v>5.2942473417280075E-2</c:v>
                </c:pt>
                <c:pt idx="16">
                  <c:v>5.4473099887156658E-2</c:v>
                </c:pt>
                <c:pt idx="17">
                  <c:v>5.6271412301887945E-2</c:v>
                </c:pt>
                <c:pt idx="18">
                  <c:v>5.8358650476683115E-2</c:v>
                </c:pt>
                <c:pt idx="19">
                  <c:v>6.075977877923347E-2</c:v>
                </c:pt>
                <c:pt idx="20">
                  <c:v>6.3631259481265648E-2</c:v>
                </c:pt>
                <c:pt idx="21">
                  <c:v>6.6891001720645146E-2</c:v>
                </c:pt>
                <c:pt idx="22">
                  <c:v>7.0860564874075618E-2</c:v>
                </c:pt>
                <c:pt idx="23">
                  <c:v>7.5486142928442662E-2</c:v>
                </c:pt>
                <c:pt idx="24">
                  <c:v>8.0855038766704523E-2</c:v>
                </c:pt>
                <c:pt idx="25">
                  <c:v>8.757901516817454E-2</c:v>
                </c:pt>
                <c:pt idx="26">
                  <c:v>9.5532676521116314E-2</c:v>
                </c:pt>
                <c:pt idx="27">
                  <c:v>0.1053235031646543</c:v>
                </c:pt>
                <c:pt idx="28">
                  <c:v>0.11731824615729215</c:v>
                </c:pt>
                <c:pt idx="29">
                  <c:v>0.13246842997700398</c:v>
                </c:pt>
                <c:pt idx="30">
                  <c:v>0.14368592497334906</c:v>
                </c:pt>
                <c:pt idx="31">
                  <c:v>0.17517120475856099</c:v>
                </c:pt>
                <c:pt idx="32">
                  <c:v>0.20595359164412444</c:v>
                </c:pt>
                <c:pt idx="33">
                  <c:v>0.24641391915217345</c:v>
                </c:pt>
                <c:pt idx="34">
                  <c:v>0.29958914244282558</c:v>
                </c:pt>
                <c:pt idx="35">
                  <c:v>0.37073900560804535</c:v>
                </c:pt>
                <c:pt idx="36">
                  <c:v>0.41705744411331241</c:v>
                </c:pt>
                <c:pt idx="37">
                  <c:v>0.60074767099633519</c:v>
                </c:pt>
                <c:pt idx="38">
                  <c:v>0.78646227023289261</c:v>
                </c:pt>
                <c:pt idx="39">
                  <c:v>1.0486281348253614</c:v>
                </c:pt>
                <c:pt idx="40">
                  <c:v>1.4198122473425667</c:v>
                </c:pt>
                <c:pt idx="41">
                  <c:v>1.9458541205706328</c:v>
                </c:pt>
                <c:pt idx="42">
                  <c:v>2.6908327651609607</c:v>
                </c:pt>
                <c:pt idx="43">
                  <c:v>3.7230700866457664</c:v>
                </c:pt>
                <c:pt idx="44">
                  <c:v>5.0997972922959267</c:v>
                </c:pt>
                <c:pt idx="45">
                  <c:v>6.8196752516117947</c:v>
                </c:pt>
                <c:pt idx="46">
                  <c:v>8.7358762237672334</c:v>
                </c:pt>
                <c:pt idx="47">
                  <c:v>10.446424238364965</c:v>
                </c:pt>
                <c:pt idx="48">
                  <c:v>11.258911496057596</c:v>
                </c:pt>
                <c:pt idx="49">
                  <c:v>10.450085966436133</c:v>
                </c:pt>
                <c:pt idx="50">
                  <c:v>7.8678566886197316</c:v>
                </c:pt>
                <c:pt idx="51">
                  <c:v>4.4404444043405329</c:v>
                </c:pt>
                <c:pt idx="52">
                  <c:v>1.6981116082731273</c:v>
                </c:pt>
                <c:pt idx="53">
                  <c:v>0.3863645196202784</c:v>
                </c:pt>
                <c:pt idx="54">
                  <c:v>4.394932984227632E-2</c:v>
                </c:pt>
                <c:pt idx="55">
                  <c:v>2.0197903068984828E-3</c:v>
                </c:pt>
                <c:pt idx="56">
                  <c:v>2.8304442740958765E-5</c:v>
                </c:pt>
                <c:pt idx="57">
                  <c:v>8.4265117609942888E-8</c:v>
                </c:pt>
                <c:pt idx="58">
                  <c:v>3.3751451989245241E-11</c:v>
                </c:pt>
                <c:pt idx="59">
                  <c:v>1.0208953166574464E-15</c:v>
                </c:pt>
                <c:pt idx="60">
                  <c:v>1.1005255257133042E-21</c:v>
                </c:pt>
                <c:pt idx="61">
                  <c:v>1.6377649771445278E-29</c:v>
                </c:pt>
                <c:pt idx="62">
                  <c:v>1.0069463158898989E-39</c:v>
                </c:pt>
                <c:pt idx="63">
                  <c:v>5.5468707877130653E-53</c:v>
                </c:pt>
                <c:pt idx="64">
                  <c:v>3.9371619430100569E-70</c:v>
                </c:pt>
                <c:pt idx="65">
                  <c:v>3.0645998031094018E-92</c:v>
                </c:pt>
                <c:pt idx="66">
                  <c:v>1.1221322738120423E-120</c:v>
                </c:pt>
                <c:pt idx="67">
                  <c:v>3.7983165200128068E-157</c:v>
                </c:pt>
                <c:pt idx="68">
                  <c:v>7.669845689067812E-204</c:v>
                </c:pt>
                <c:pt idx="69">
                  <c:v>1.6450350717796869E-263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A-455A-9EBE-E90D437DFE7E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4A-455A-9EBE-E90D437DFE7E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4A-455A-9EBE-E90D437DFE7E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BG4Q!$I$22:$I$108</c:f>
              <c:numCache>
                <c:formatCode>0.000</c:formatCode>
                <c:ptCount val="87"/>
                <c:pt idx="0">
                  <c:v>7.6912187525484191E-2</c:v>
                </c:pt>
                <c:pt idx="1">
                  <c:v>7.8438657111090437E-2</c:v>
                </c:pt>
                <c:pt idx="2">
                  <c:v>7.9496330604280213E-2</c:v>
                </c:pt>
                <c:pt idx="3">
                  <c:v>8.1145871087178412E-2</c:v>
                </c:pt>
                <c:pt idx="4">
                  <c:v>8.3469470509533572E-2</c:v>
                </c:pt>
                <c:pt idx="5">
                  <c:v>8.594461139727072E-2</c:v>
                </c:pt>
                <c:pt idx="6">
                  <c:v>8.8582297128696308E-2</c:v>
                </c:pt>
                <c:pt idx="7">
                  <c:v>9.2125705650409534E-2</c:v>
                </c:pt>
                <c:pt idx="8">
                  <c:v>9.6770867652932108E-2</c:v>
                </c:pt>
                <c:pt idx="9">
                  <c:v>0.10188671411911282</c:v>
                </c:pt>
                <c:pt idx="10">
                  <c:v>0.10851331349903874</c:v>
                </c:pt>
                <c:pt idx="11">
                  <c:v>0.11705307924106616</c:v>
                </c:pt>
                <c:pt idx="12">
                  <c:v>0.12804648185639111</c:v>
                </c:pt>
                <c:pt idx="13">
                  <c:v>0.14221231645886767</c:v>
                </c:pt>
                <c:pt idx="14">
                  <c:v>0.16049534406094751</c:v>
                </c:pt>
                <c:pt idx="15">
                  <c:v>0.18627579167231145</c:v>
                </c:pt>
                <c:pt idx="16">
                  <c:v>0.21981930719770462</c:v>
                </c:pt>
                <c:pt idx="17">
                  <c:v>0.26650254267309637</c:v>
                </c:pt>
                <c:pt idx="18">
                  <c:v>0.33093152258588265</c:v>
                </c:pt>
                <c:pt idx="19">
                  <c:v>0.41857795432282774</c:v>
                </c:pt>
                <c:pt idx="20">
                  <c:v>0.54080910427150308</c:v>
                </c:pt>
                <c:pt idx="21">
                  <c:v>0.69762989363186945</c:v>
                </c:pt>
                <c:pt idx="22">
                  <c:v>0.9021211093677628</c:v>
                </c:pt>
                <c:pt idx="23">
                  <c:v>1.1348028625008384</c:v>
                </c:pt>
                <c:pt idx="24">
                  <c:v>1.3597876495639105</c:v>
                </c:pt>
                <c:pt idx="25">
                  <c:v>1.5260710577557901</c:v>
                </c:pt>
                <c:pt idx="26">
                  <c:v>1.5367255284620127</c:v>
                </c:pt>
                <c:pt idx="27">
                  <c:v>1.3426886450730826</c:v>
                </c:pt>
                <c:pt idx="28">
                  <c:v>0.99685048305822166</c:v>
                </c:pt>
                <c:pt idx="29">
                  <c:v>0.65478943175430815</c:v>
                </c:pt>
                <c:pt idx="30">
                  <c:v>0.51981356081536156</c:v>
                </c:pt>
                <c:pt idx="31">
                  <c:v>0.45767132487965922</c:v>
                </c:pt>
                <c:pt idx="32">
                  <c:v>0.52639713955780787</c:v>
                </c:pt>
                <c:pt idx="33">
                  <c:v>0.62658802479477771</c:v>
                </c:pt>
                <c:pt idx="34">
                  <c:v>0.74169231623072074</c:v>
                </c:pt>
                <c:pt idx="35">
                  <c:v>0.86596633321556604</c:v>
                </c:pt>
                <c:pt idx="36">
                  <c:v>0.93147292384480607</c:v>
                </c:pt>
                <c:pt idx="37">
                  <c:v>1.1119707347459977</c:v>
                </c:pt>
                <c:pt idx="38">
                  <c:v>1.2305617238321067</c:v>
                </c:pt>
                <c:pt idx="39">
                  <c:v>1.3773536649241538</c:v>
                </c:pt>
                <c:pt idx="40">
                  <c:v>1.6158943630823206</c:v>
                </c:pt>
                <c:pt idx="41">
                  <c:v>2.0335372169833392</c:v>
                </c:pt>
                <c:pt idx="42">
                  <c:v>2.7174223418626577</c:v>
                </c:pt>
                <c:pt idx="43">
                  <c:v>3.7279196277140976</c:v>
                </c:pt>
                <c:pt idx="44">
                  <c:v>5.1002532570383892</c:v>
                </c:pt>
                <c:pt idx="45">
                  <c:v>6.8196933531372945</c:v>
                </c:pt>
                <c:pt idx="46">
                  <c:v>8.7358764579046664</c:v>
                </c:pt>
                <c:pt idx="47">
                  <c:v>10.446424239069733</c:v>
                </c:pt>
                <c:pt idx="48">
                  <c:v>11.258911496057925</c:v>
                </c:pt>
                <c:pt idx="49">
                  <c:v>10.450085966436133</c:v>
                </c:pt>
                <c:pt idx="50">
                  <c:v>7.8678566886197316</c:v>
                </c:pt>
                <c:pt idx="51">
                  <c:v>4.4404444043405329</c:v>
                </c:pt>
                <c:pt idx="52">
                  <c:v>1.6981116082731273</c:v>
                </c:pt>
                <c:pt idx="53">
                  <c:v>0.3863645196202784</c:v>
                </c:pt>
                <c:pt idx="54">
                  <c:v>4.394932984227632E-2</c:v>
                </c:pt>
                <c:pt idx="55">
                  <c:v>2.0197903068984828E-3</c:v>
                </c:pt>
                <c:pt idx="56">
                  <c:v>2.8304442740958765E-5</c:v>
                </c:pt>
                <c:pt idx="57">
                  <c:v>8.4265117609942888E-8</c:v>
                </c:pt>
                <c:pt idx="58">
                  <c:v>3.3751451989245241E-11</c:v>
                </c:pt>
                <c:pt idx="59">
                  <c:v>1.0208953166574464E-15</c:v>
                </c:pt>
                <c:pt idx="60">
                  <c:v>1.1005255257133042E-21</c:v>
                </c:pt>
                <c:pt idx="61">
                  <c:v>1.6377649771445278E-29</c:v>
                </c:pt>
                <c:pt idx="62">
                  <c:v>1.0069463158898989E-39</c:v>
                </c:pt>
                <c:pt idx="63">
                  <c:v>5.5468707877130653E-53</c:v>
                </c:pt>
                <c:pt idx="64">
                  <c:v>3.9371619430100569E-70</c:v>
                </c:pt>
                <c:pt idx="65">
                  <c:v>3.0645998031094018E-92</c:v>
                </c:pt>
                <c:pt idx="66">
                  <c:v>1.1221322738120423E-120</c:v>
                </c:pt>
                <c:pt idx="67">
                  <c:v>3.7983165200128068E-157</c:v>
                </c:pt>
                <c:pt idx="68">
                  <c:v>7.669845689067812E-204</c:v>
                </c:pt>
                <c:pt idx="69">
                  <c:v>1.6450350717796869E-263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4A-455A-9EBE-E90D437DFE7E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4A4A-455A-9EBE-E90D437DFE7E}"/>
              </c:ext>
            </c:extLst>
          </c:dPt>
          <c:xVal>
            <c:numRef>
              <c:f>BG4Q!$A$22:$A$108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BG4Q!$B$22:$B$108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1.9E-2</c:v>
                </c:pt>
                <c:pt idx="14">
                  <c:v>2.5000000000000001E-2</c:v>
                </c:pt>
                <c:pt idx="15">
                  <c:v>4.3999999999999997E-2</c:v>
                </c:pt>
                <c:pt idx="16">
                  <c:v>8.5000000000000006E-2</c:v>
                </c:pt>
                <c:pt idx="17">
                  <c:v>0.126</c:v>
                </c:pt>
                <c:pt idx="18">
                  <c:v>0.23699999999999999</c:v>
                </c:pt>
                <c:pt idx="19">
                  <c:v>0.35399999999999998</c:v>
                </c:pt>
                <c:pt idx="20">
                  <c:v>0.55900000000000005</c:v>
                </c:pt>
                <c:pt idx="21">
                  <c:v>0.80600000000000005</c:v>
                </c:pt>
                <c:pt idx="22">
                  <c:v>1.1140000000000001</c:v>
                </c:pt>
                <c:pt idx="23">
                  <c:v>1.341</c:v>
                </c:pt>
                <c:pt idx="24">
                  <c:v>1.373</c:v>
                </c:pt>
                <c:pt idx="25">
                  <c:v>1.4830000000000001</c:v>
                </c:pt>
                <c:pt idx="26">
                  <c:v>1.3759999999999999</c:v>
                </c:pt>
                <c:pt idx="27">
                  <c:v>1.151</c:v>
                </c:pt>
                <c:pt idx="28">
                  <c:v>1.093</c:v>
                </c:pt>
                <c:pt idx="29">
                  <c:v>0.97299999999999998</c:v>
                </c:pt>
                <c:pt idx="30">
                  <c:v>0.46400000000000002</c:v>
                </c:pt>
                <c:pt idx="31">
                  <c:v>0.98699999999999999</c:v>
                </c:pt>
                <c:pt idx="32">
                  <c:v>0.60699999999999998</c:v>
                </c:pt>
                <c:pt idx="33">
                  <c:v>0.67</c:v>
                </c:pt>
                <c:pt idx="34">
                  <c:v>0.6</c:v>
                </c:pt>
                <c:pt idx="35">
                  <c:v>0.79800000000000004</c:v>
                </c:pt>
                <c:pt idx="36">
                  <c:v>0.45</c:v>
                </c:pt>
                <c:pt idx="37">
                  <c:v>1.4750000000000001</c:v>
                </c:pt>
                <c:pt idx="38">
                  <c:v>1.1599999999999999</c:v>
                </c:pt>
                <c:pt idx="39">
                  <c:v>1.373</c:v>
                </c:pt>
                <c:pt idx="40">
                  <c:v>1.6919999999999999</c:v>
                </c:pt>
                <c:pt idx="41">
                  <c:v>2.0750000000000002</c:v>
                </c:pt>
                <c:pt idx="42">
                  <c:v>2.6970000000000001</c:v>
                </c:pt>
                <c:pt idx="43">
                  <c:v>3.6269999999999998</c:v>
                </c:pt>
                <c:pt idx="44">
                  <c:v>4.9950000000000001</c:v>
                </c:pt>
                <c:pt idx="45">
                  <c:v>6.6749999999999998</c:v>
                </c:pt>
                <c:pt idx="46">
                  <c:v>8.5790000000000006</c:v>
                </c:pt>
                <c:pt idx="47">
                  <c:v>11.169</c:v>
                </c:pt>
                <c:pt idx="48">
                  <c:v>11.268000000000001</c:v>
                </c:pt>
                <c:pt idx="49">
                  <c:v>10.241</c:v>
                </c:pt>
                <c:pt idx="50">
                  <c:v>7.4020000000000001</c:v>
                </c:pt>
                <c:pt idx="51">
                  <c:v>4.3250000000000002</c:v>
                </c:pt>
                <c:pt idx="52">
                  <c:v>2.5870000000000002</c:v>
                </c:pt>
                <c:pt idx="53">
                  <c:v>1.327</c:v>
                </c:pt>
                <c:pt idx="54">
                  <c:v>0.504</c:v>
                </c:pt>
                <c:pt idx="55">
                  <c:v>8.1000000000000003E-2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A-455A-9EBE-E90D437D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BG4Q!$A$23:$A$108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BG4Q!$J$23:$J$108</c:f>
              <c:numCache>
                <c:formatCode>0.000</c:formatCode>
                <c:ptCount val="86"/>
                <c:pt idx="0">
                  <c:v>-7.8438657111090437E-2</c:v>
                </c:pt>
                <c:pt idx="1">
                  <c:v>-7.9496330604280213E-2</c:v>
                </c:pt>
                <c:pt idx="2">
                  <c:v>-8.1145871087178412E-2</c:v>
                </c:pt>
                <c:pt idx="3">
                  <c:v>-8.3469470509533572E-2</c:v>
                </c:pt>
                <c:pt idx="4">
                  <c:v>-8.594461139727072E-2</c:v>
                </c:pt>
                <c:pt idx="5">
                  <c:v>-8.8582297128696308E-2</c:v>
                </c:pt>
                <c:pt idx="6">
                  <c:v>-9.2125705650409534E-2</c:v>
                </c:pt>
                <c:pt idx="7">
                  <c:v>-9.5770867652932107E-2</c:v>
                </c:pt>
                <c:pt idx="8">
                  <c:v>-0.10088671411911282</c:v>
                </c:pt>
                <c:pt idx="9">
                  <c:v>-0.10451331349903874</c:v>
                </c:pt>
                <c:pt idx="10">
                  <c:v>-0.11305307924106615</c:v>
                </c:pt>
                <c:pt idx="11">
                  <c:v>-0.12304648185639111</c:v>
                </c:pt>
                <c:pt idx="12">
                  <c:v>-0.12321231645886767</c:v>
                </c:pt>
                <c:pt idx="13">
                  <c:v>-0.13549534406094751</c:v>
                </c:pt>
                <c:pt idx="14">
                  <c:v>-0.14227579167231147</c:v>
                </c:pt>
                <c:pt idx="15">
                  <c:v>-0.13481930719770463</c:v>
                </c:pt>
                <c:pt idx="16">
                  <c:v>-0.14050254267309636</c:v>
                </c:pt>
                <c:pt idx="17">
                  <c:v>-9.3931522585882665E-2</c:v>
                </c:pt>
                <c:pt idx="18">
                  <c:v>-6.4577954322827757E-2</c:v>
                </c:pt>
                <c:pt idx="19">
                  <c:v>1.819089572849697E-2</c:v>
                </c:pt>
                <c:pt idx="20">
                  <c:v>0.1083701063681306</c:v>
                </c:pt>
                <c:pt idx="21">
                  <c:v>0.2118788906322373</c:v>
                </c:pt>
                <c:pt idx="22">
                  <c:v>0.20619713749916158</c:v>
                </c:pt>
                <c:pt idx="23">
                  <c:v>1.3212350436089482E-2</c:v>
                </c:pt>
                <c:pt idx="24">
                  <c:v>-4.307105775579001E-2</c:v>
                </c:pt>
                <c:pt idx="25">
                  <c:v>-0.16072552846201282</c:v>
                </c:pt>
                <c:pt idx="26">
                  <c:v>-0.19168864507308259</c:v>
                </c:pt>
                <c:pt idx="27">
                  <c:v>9.6149516941778312E-2</c:v>
                </c:pt>
                <c:pt idx="28">
                  <c:v>0.31821056824569183</c:v>
                </c:pt>
                <c:pt idx="29">
                  <c:v>-5.581356081536154E-2</c:v>
                </c:pt>
                <c:pt idx="30">
                  <c:v>0.52932867512034076</c:v>
                </c:pt>
                <c:pt idx="31">
                  <c:v>8.0602860442192115E-2</c:v>
                </c:pt>
                <c:pt idx="32">
                  <c:v>4.3411975205222331E-2</c:v>
                </c:pt>
                <c:pt idx="33">
                  <c:v>-0.14169231623072076</c:v>
                </c:pt>
                <c:pt idx="34">
                  <c:v>-6.7966333215565999E-2</c:v>
                </c:pt>
                <c:pt idx="35">
                  <c:v>-0.48147292384480606</c:v>
                </c:pt>
                <c:pt idx="36">
                  <c:v>0.36302926525400236</c:v>
                </c:pt>
                <c:pt idx="37">
                  <c:v>-7.0561723832106793E-2</c:v>
                </c:pt>
                <c:pt idx="38">
                  <c:v>-4.3536649241537884E-3</c:v>
                </c:pt>
                <c:pt idx="39">
                  <c:v>7.6105636917679353E-2</c:v>
                </c:pt>
                <c:pt idx="40">
                  <c:v>4.1462783016660953E-2</c:v>
                </c:pt>
                <c:pt idx="41">
                  <c:v>-2.0422341862657678E-2</c:v>
                </c:pt>
                <c:pt idx="42">
                  <c:v>-0.10091962771409779</c:v>
                </c:pt>
                <c:pt idx="43">
                  <c:v>-0.10525325703838906</c:v>
                </c:pt>
                <c:pt idx="44">
                  <c:v>-0.1446933531372947</c:v>
                </c:pt>
                <c:pt idx="45">
                  <c:v>-0.15687645790466576</c:v>
                </c:pt>
                <c:pt idx="46">
                  <c:v>0.72257576093026721</c:v>
                </c:pt>
                <c:pt idx="47">
                  <c:v>9.0885039420758318E-3</c:v>
                </c:pt>
                <c:pt idx="48">
                  <c:v>-0.20908596643613286</c:v>
                </c:pt>
                <c:pt idx="49">
                  <c:v>-0.46585668861973151</c:v>
                </c:pt>
                <c:pt idx="50">
                  <c:v>-0.11544440434053271</c:v>
                </c:pt>
                <c:pt idx="51">
                  <c:v>0.88888839172687284</c:v>
                </c:pt>
                <c:pt idx="52">
                  <c:v>0.94063548037972156</c:v>
                </c:pt>
                <c:pt idx="53">
                  <c:v>0.46005067015772366</c:v>
                </c:pt>
                <c:pt idx="54">
                  <c:v>7.8980209693101516E-2</c:v>
                </c:pt>
                <c:pt idx="55">
                  <c:v>-2.8304442740958765E-5</c:v>
                </c:pt>
                <c:pt idx="56">
                  <c:v>-8.4265117609942888E-8</c:v>
                </c:pt>
                <c:pt idx="57">
                  <c:v>-3.3751451989245241E-11</c:v>
                </c:pt>
                <c:pt idx="58">
                  <c:v>-1.0208953166574464E-15</c:v>
                </c:pt>
                <c:pt idx="59">
                  <c:v>-1.1005255257133042E-21</c:v>
                </c:pt>
                <c:pt idx="60">
                  <c:v>-1.6377649771445278E-29</c:v>
                </c:pt>
                <c:pt idx="61">
                  <c:v>-1.0069463158898989E-39</c:v>
                </c:pt>
                <c:pt idx="62">
                  <c:v>-5.5468707877130653E-53</c:v>
                </c:pt>
                <c:pt idx="63">
                  <c:v>-3.9371619430100569E-70</c:v>
                </c:pt>
                <c:pt idx="64">
                  <c:v>-3.0645998031094018E-92</c:v>
                </c:pt>
                <c:pt idx="65">
                  <c:v>-1.1221322738120423E-120</c:v>
                </c:pt>
                <c:pt idx="66">
                  <c:v>-3.7983165200128068E-157</c:v>
                </c:pt>
                <c:pt idx="67">
                  <c:v>-7.669845689067812E-204</c:v>
                </c:pt>
                <c:pt idx="68">
                  <c:v>-1.6450350717796869E-263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C-4427-83B3-7217C0FA7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BG5Q!$F$21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BG5Q!$F$22:$F$108</c:f>
              <c:numCache>
                <c:formatCode>0.000</c:formatCode>
                <c:ptCount val="87"/>
                <c:pt idx="0">
                  <c:v>5.5881877390860221E-3</c:v>
                </c:pt>
                <c:pt idx="1">
                  <c:v>6.1009291647882062E-3</c:v>
                </c:pt>
                <c:pt idx="2">
                  <c:v>6.4660084103361579E-3</c:v>
                </c:pt>
                <c:pt idx="3">
                  <c:v>7.0506980843062705E-3</c:v>
                </c:pt>
                <c:pt idx="4">
                  <c:v>7.9043480864538131E-3</c:v>
                </c:pt>
                <c:pt idx="5">
                  <c:v>8.8498432525374524E-3</c:v>
                </c:pt>
                <c:pt idx="6">
                  <c:v>9.8955669751264064E-3</c:v>
                </c:pt>
                <c:pt idx="7">
                  <c:v>1.1357385062079148E-2</c:v>
                </c:pt>
                <c:pt idx="8">
                  <c:v>1.3363476085860623E-2</c:v>
                </c:pt>
                <c:pt idx="9">
                  <c:v>1.5677997538390515E-2</c:v>
                </c:pt>
                <c:pt idx="10">
                  <c:v>1.8819953210716511E-2</c:v>
                </c:pt>
                <c:pt idx="11">
                  <c:v>2.307610387516041E-2</c:v>
                </c:pt>
                <c:pt idx="12">
                  <c:v>2.8845349361650785E-2</c:v>
                </c:pt>
                <c:pt idx="13">
                  <c:v>3.6678033184636333E-2</c:v>
                </c:pt>
                <c:pt idx="14">
                  <c:v>4.7325467182936183E-2</c:v>
                </c:pt>
                <c:pt idx="15">
                  <c:v>6.3154741167745984E-2</c:v>
                </c:pt>
                <c:pt idx="16">
                  <c:v>8.4857286364397891E-2</c:v>
                </c:pt>
                <c:pt idx="17">
                  <c:v>0.11663589487996151</c:v>
                </c:pt>
                <c:pt idx="18">
                  <c:v>0.16272291437481187</c:v>
                </c:pt>
                <c:pt idx="19">
                  <c:v>0.22841719064959717</c:v>
                </c:pt>
                <c:pt idx="20">
                  <c:v>0.3240834407224083</c:v>
                </c:pt>
                <c:pt idx="21">
                  <c:v>0.45147153802348416</c:v>
                </c:pt>
                <c:pt idx="22">
                  <c:v>0.62232679096867671</c:v>
                </c:pt>
                <c:pt idx="23">
                  <c:v>0.81921258234415228</c:v>
                </c:pt>
                <c:pt idx="24">
                  <c:v>1.0060167489163494</c:v>
                </c:pt>
                <c:pt idx="25">
                  <c:v>1.127577911606624</c:v>
                </c:pt>
                <c:pt idx="26">
                  <c:v>1.0920989083608312</c:v>
                </c:pt>
                <c:pt idx="27">
                  <c:v>0.86331688536680207</c:v>
                </c:pt>
                <c:pt idx="28">
                  <c:v>0.51699684671336643</c:v>
                </c:pt>
                <c:pt idx="29">
                  <c:v>0.20877677627472643</c:v>
                </c:pt>
                <c:pt idx="30">
                  <c:v>9.3006638557308799E-2</c:v>
                </c:pt>
                <c:pt idx="31">
                  <c:v>6.3741863487601991E-3</c:v>
                </c:pt>
                <c:pt idx="32">
                  <c:v>3.2475664078341639E-4</c:v>
                </c:pt>
                <c:pt idx="33">
                  <c:v>4.9631793983977584E-6</c:v>
                </c:pt>
                <c:pt idx="34">
                  <c:v>1.6835530514961285E-8</c:v>
                </c:pt>
                <c:pt idx="35">
                  <c:v>7.9593881835820108E-12</c:v>
                </c:pt>
                <c:pt idx="36">
                  <c:v>5.7412106453972744E-14</c:v>
                </c:pt>
                <c:pt idx="37">
                  <c:v>3.8661685776174245E-22</c:v>
                </c:pt>
                <c:pt idx="38">
                  <c:v>7.4914241766316852E-30</c:v>
                </c:pt>
                <c:pt idx="39">
                  <c:v>6.0128867029256107E-40</c:v>
                </c:pt>
                <c:pt idx="40">
                  <c:v>4.7633671384911042E-53</c:v>
                </c:pt>
                <c:pt idx="41">
                  <c:v>5.6270426372464662E-70</c:v>
                </c:pt>
                <c:pt idx="42">
                  <c:v>6.7301246197227122E-92</c:v>
                </c:pt>
                <c:pt idx="43">
                  <c:v>4.1318920422049971E-120</c:v>
                </c:pt>
                <c:pt idx="44">
                  <c:v>2.7938619889946786E-156</c:v>
                </c:pt>
                <c:pt idx="45">
                  <c:v>1.4591542428294318E-202</c:v>
                </c:pt>
                <c:pt idx="46">
                  <c:v>9.7579648253424952E-262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9-4CB2-8A49-4C7DEDF2AF71}"/>
            </c:ext>
          </c:extLst>
        </c:ser>
        <c:ser>
          <c:idx val="1"/>
          <c:order val="1"/>
          <c:tx>
            <c:strRef>
              <c:f>BG5Q!$G$21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BG5Q!$G$22:$G$108</c:f>
              <c:numCache>
                <c:formatCode>0.000</c:formatCode>
                <c:ptCount val="87"/>
                <c:pt idx="0">
                  <c:v>3.3343824145292501E-2</c:v>
                </c:pt>
                <c:pt idx="1">
                  <c:v>3.3740113363765901E-2</c:v>
                </c:pt>
                <c:pt idx="2">
                  <c:v>3.400645799711316E-2</c:v>
                </c:pt>
                <c:pt idx="3">
                  <c:v>3.440922216738361E-2</c:v>
                </c:pt>
                <c:pt idx="4">
                  <c:v>3.4952343503259105E-2</c:v>
                </c:pt>
                <c:pt idx="5">
                  <c:v>3.5502496330752219E-2</c:v>
                </c:pt>
                <c:pt idx="6">
                  <c:v>3.6059743185872427E-2</c:v>
                </c:pt>
                <c:pt idx="7">
                  <c:v>3.6766373083913326E-2</c:v>
                </c:pt>
                <c:pt idx="8">
                  <c:v>3.7629261731918759E-2</c:v>
                </c:pt>
                <c:pt idx="9">
                  <c:v>3.8508640443880041E-2</c:v>
                </c:pt>
                <c:pt idx="10">
                  <c:v>3.9555706153177848E-2</c:v>
                </c:pt>
                <c:pt idx="11">
                  <c:v>4.0780619687050698E-2</c:v>
                </c:pt>
                <c:pt idx="12">
                  <c:v>4.2195286779195887E-2</c:v>
                </c:pt>
                <c:pt idx="13">
                  <c:v>4.3813474336084242E-2</c:v>
                </c:pt>
                <c:pt idx="14">
                  <c:v>4.5650939797761393E-2</c:v>
                </c:pt>
                <c:pt idx="15">
                  <c:v>4.7901811651750087E-2</c:v>
                </c:pt>
                <c:pt idx="16">
                  <c:v>5.0424234604921472E-2</c:v>
                </c:pt>
                <c:pt idx="17">
                  <c:v>5.3435244884949266E-2</c:v>
                </c:pt>
                <c:pt idx="18">
                  <c:v>5.6990738892635166E-2</c:v>
                </c:pt>
                <c:pt idx="19">
                  <c:v>6.1156342871974315E-2</c:v>
                </c:pt>
                <c:pt idx="20">
                  <c:v>6.6235623407594507E-2</c:v>
                </c:pt>
                <c:pt idx="21">
                  <c:v>7.2118686769027426E-2</c:v>
                </c:pt>
                <c:pt idx="22">
                  <c:v>7.943179079825001E-2</c:v>
                </c:pt>
                <c:pt idx="23">
                  <c:v>8.8131295136566243E-2</c:v>
                </c:pt>
                <c:pt idx="24">
                  <c:v>9.8427362649285657E-2</c:v>
                </c:pt>
                <c:pt idx="25">
                  <c:v>0.11155571823826514</c:v>
                </c:pt>
                <c:pt idx="26">
                  <c:v>0.12731886099851608</c:v>
                </c:pt>
                <c:pt idx="27">
                  <c:v>0.14691379346300973</c:v>
                </c:pt>
                <c:pt idx="28">
                  <c:v>0.17096988536453689</c:v>
                </c:pt>
                <c:pt idx="29">
                  <c:v>0.2010702011684363</c:v>
                </c:pt>
                <c:pt idx="30">
                  <c:v>0.22294436243994248</c:v>
                </c:pt>
                <c:pt idx="31">
                  <c:v>0.28149696400913027</c:v>
                </c:pt>
                <c:pt idx="32">
                  <c:v>0.33365951867748683</c:v>
                </c:pt>
                <c:pt idx="33">
                  <c:v>0.39363752922175521</c:v>
                </c:pt>
                <c:pt idx="34">
                  <c:v>0.4575972740817848</c:v>
                </c:pt>
                <c:pt idx="35">
                  <c:v>0.51914187710168525</c:v>
                </c:pt>
                <c:pt idx="36">
                  <c:v>0.54652575400604519</c:v>
                </c:pt>
                <c:pt idx="37">
                  <c:v>0.58456645590033585</c:v>
                </c:pt>
                <c:pt idx="38">
                  <c:v>0.55529455035752051</c:v>
                </c:pt>
                <c:pt idx="39">
                  <c:v>0.47010732728356674</c:v>
                </c:pt>
                <c:pt idx="40">
                  <c:v>0.3401097447256673</c:v>
                </c:pt>
                <c:pt idx="41">
                  <c:v>0.19917320044064565</c:v>
                </c:pt>
                <c:pt idx="42">
                  <c:v>8.7587486401483935E-2</c:v>
                </c:pt>
                <c:pt idx="43">
                  <c:v>2.6415187022962996E-2</c:v>
                </c:pt>
                <c:pt idx="44">
                  <c:v>4.8627079828563839E-3</c:v>
                </c:pt>
                <c:pt idx="45">
                  <c:v>4.6988564815392904E-4</c:v>
                </c:pt>
                <c:pt idx="46">
                  <c:v>1.9590024545469973E-5</c:v>
                </c:pt>
                <c:pt idx="47">
                  <c:v>2.731155658975752E-7</c:v>
                </c:pt>
                <c:pt idx="48">
                  <c:v>9.3455552463228404E-10</c:v>
                </c:pt>
                <c:pt idx="49">
                  <c:v>5.2438047707825646E-13</c:v>
                </c:pt>
                <c:pt idx="50">
                  <c:v>2.8857166116996746E-17</c:v>
                </c:pt>
                <c:pt idx="51">
                  <c:v>7.9787873215889344E-23</c:v>
                </c:pt>
                <c:pt idx="52">
                  <c:v>4.9172565752294712E-30</c:v>
                </c:pt>
                <c:pt idx="53">
                  <c:v>2.3941484055011149E-39</c:v>
                </c:pt>
                <c:pt idx="54">
                  <c:v>2.2760112098269521E-51</c:v>
                </c:pt>
                <c:pt idx="55">
                  <c:v>8.2878082597053109E-67</c:v>
                </c:pt>
                <c:pt idx="56">
                  <c:v>1.3191123668713253E-86</c:v>
                </c:pt>
                <c:pt idx="57">
                  <c:v>5.8567635949581045E-112</c:v>
                </c:pt>
                <c:pt idx="58">
                  <c:v>2.3488344779631863E-144</c:v>
                </c:pt>
                <c:pt idx="59">
                  <c:v>1.1590533817234892E-185</c:v>
                </c:pt>
                <c:pt idx="60">
                  <c:v>2.6729058005985368E-238</c:v>
                </c:pt>
                <c:pt idx="61">
                  <c:v>2.6881653266533463E-305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D9-4CB2-8A49-4C7DEDF2AF71}"/>
            </c:ext>
          </c:extLst>
        </c:ser>
        <c:ser>
          <c:idx val="2"/>
          <c:order val="2"/>
          <c:tx>
            <c:strRef>
              <c:f>BG5Q!$H$21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BG5Q!$H$22:$H$108</c:f>
              <c:numCache>
                <c:formatCode>0.000</c:formatCode>
                <c:ptCount val="87"/>
                <c:pt idx="0">
                  <c:v>3.3008881178110502E-2</c:v>
                </c:pt>
                <c:pt idx="1">
                  <c:v>3.3197883077223087E-2</c:v>
                </c:pt>
                <c:pt idx="2">
                  <c:v>3.3324433843437216E-2</c:v>
                </c:pt>
                <c:pt idx="3">
                  <c:v>3.3515087653307706E-2</c:v>
                </c:pt>
                <c:pt idx="4">
                  <c:v>3.3770844889300849E-2</c:v>
                </c:pt>
                <c:pt idx="5">
                  <c:v>3.4028386103598797E-2</c:v>
                </c:pt>
                <c:pt idx="6">
                  <c:v>3.4287722352459221E-2</c:v>
                </c:pt>
                <c:pt idx="7">
                  <c:v>3.4614433867729125E-2</c:v>
                </c:pt>
                <c:pt idx="8">
                  <c:v>3.5010243625167768E-2</c:v>
                </c:pt>
                <c:pt idx="9">
                  <c:v>3.541018667040987E-2</c:v>
                </c:pt>
                <c:pt idx="10">
                  <c:v>3.5882062012650741E-2</c:v>
                </c:pt>
                <c:pt idx="11">
                  <c:v>3.6428379462440326E-2</c:v>
                </c:pt>
                <c:pt idx="12">
                  <c:v>3.7052062107189337E-2</c:v>
                </c:pt>
                <c:pt idx="13">
                  <c:v>3.775646920805735E-2</c:v>
                </c:pt>
                <c:pt idx="14">
                  <c:v>3.854542260054486E-2</c:v>
                </c:pt>
                <c:pt idx="15">
                  <c:v>3.9497205086424875E-2</c:v>
                </c:pt>
                <c:pt idx="16">
                  <c:v>4.0546140415778475E-2</c:v>
                </c:pt>
                <c:pt idx="17">
                  <c:v>4.1775987959276416E-2</c:v>
                </c:pt>
                <c:pt idx="18">
                  <c:v>4.3200139426131053E-2</c:v>
                </c:pt>
                <c:pt idx="19">
                  <c:v>4.4834293211049474E-2</c:v>
                </c:pt>
                <c:pt idx="20">
                  <c:v>4.6783005861723417E-2</c:v>
                </c:pt>
                <c:pt idx="21">
                  <c:v>4.8988304049729765E-2</c:v>
                </c:pt>
                <c:pt idx="22">
                  <c:v>5.1664545217358353E-2</c:v>
                </c:pt>
                <c:pt idx="23">
                  <c:v>5.4771156305256689E-2</c:v>
                </c:pt>
                <c:pt idx="24">
                  <c:v>5.8362215284604765E-2</c:v>
                </c:pt>
                <c:pt idx="25">
                  <c:v>6.2839272746825062E-2</c:v>
                </c:pt>
                <c:pt idx="26">
                  <c:v>6.8108809014745947E-2</c:v>
                </c:pt>
                <c:pt idx="27">
                  <c:v>7.4560848814702124E-2</c:v>
                </c:pt>
                <c:pt idx="28">
                  <c:v>8.2419694179293665E-2</c:v>
                </c:pt>
                <c:pt idx="29">
                  <c:v>9.2284496959534071E-2</c:v>
                </c:pt>
                <c:pt idx="30">
                  <c:v>9.9550468777372822E-2</c:v>
                </c:pt>
                <c:pt idx="31">
                  <c:v>0.11980253371581916</c:v>
                </c:pt>
                <c:pt idx="32">
                  <c:v>0.13944095595463726</c:v>
                </c:pt>
                <c:pt idx="33">
                  <c:v>0.16507118759476549</c:v>
                </c:pt>
                <c:pt idx="34">
                  <c:v>0.19852383889329059</c:v>
                </c:pt>
                <c:pt idx="35">
                  <c:v>0.24299913773319184</c:v>
                </c:pt>
                <c:pt idx="36">
                  <c:v>0.27183103921184898</c:v>
                </c:pt>
                <c:pt idx="37">
                  <c:v>0.38566717201464101</c:v>
                </c:pt>
                <c:pt idx="38">
                  <c:v>0.50048851703481589</c:v>
                </c:pt>
                <c:pt idx="39">
                  <c:v>0.66288744347006112</c:v>
                </c:pt>
                <c:pt idx="40">
                  <c:v>0.89442460864797735</c:v>
                </c:pt>
                <c:pt idx="41">
                  <c:v>1.2272354941057875</c:v>
                </c:pt>
                <c:pt idx="42">
                  <c:v>1.710225423842922</c:v>
                </c:pt>
                <c:pt idx="43">
                  <c:v>2.4062649004549437</c:v>
                </c:pt>
                <c:pt idx="44">
                  <c:v>3.392996107949215</c:v>
                </c:pt>
                <c:pt idx="45">
                  <c:v>4.7478256572785709</c:v>
                </c:pt>
                <c:pt idx="46">
                  <c:v>6.504319058003369</c:v>
                </c:pt>
                <c:pt idx="47">
                  <c:v>8.5618125535040353</c:v>
                </c:pt>
                <c:pt idx="48">
                  <c:v>10.546990108388755</c:v>
                </c:pt>
                <c:pt idx="49">
                  <c:v>11.75058527451934</c:v>
                </c:pt>
                <c:pt idx="50">
                  <c:v>11.316285356747779</c:v>
                </c:pt>
                <c:pt idx="51">
                  <c:v>8.872235129426338</c:v>
                </c:pt>
                <c:pt idx="52">
                  <c:v>5.2395157603643918</c:v>
                </c:pt>
                <c:pt idx="53">
                  <c:v>2.1082284746390956</c:v>
                </c:pt>
                <c:pt idx="54">
                  <c:v>0.50551467360380575</c:v>
                </c:pt>
                <c:pt idx="55">
                  <c:v>6.1184561536297227E-2</c:v>
                </c:pt>
                <c:pt idx="56">
                  <c:v>3.0034426190757527E-3</c:v>
                </c:pt>
                <c:pt idx="57">
                  <c:v>4.5107791230871377E-5</c:v>
                </c:pt>
                <c:pt idx="58">
                  <c:v>1.4497632577003292E-7</c:v>
                </c:pt>
                <c:pt idx="59">
                  <c:v>6.3398664314659492E-11</c:v>
                </c:pt>
                <c:pt idx="60">
                  <c:v>2.0928509345164964E-15</c:v>
                </c:pt>
                <c:pt idx="61">
                  <c:v>2.4743131382328517E-21</c:v>
                </c:pt>
                <c:pt idx="62">
                  <c:v>4.0533872473470215E-29</c:v>
                </c:pt>
                <c:pt idx="63">
                  <c:v>2.7585806245362073E-39</c:v>
                </c:pt>
                <c:pt idx="64">
                  <c:v>1.6892871467984809E-52</c:v>
                </c:pt>
                <c:pt idx="65">
                  <c:v>1.3307707167114667E-69</c:v>
                </c:pt>
                <c:pt idx="66">
                  <c:v>1.1208202653290196E-91</c:v>
                </c:pt>
                <c:pt idx="67">
                  <c:v>4.5138376936755016E-120</c:v>
                </c:pt>
                <c:pt idx="68">
                  <c:v>1.6093368622690733E-156</c:v>
                </c:pt>
                <c:pt idx="69">
                  <c:v>3.3851394539004083E-203</c:v>
                </c:pt>
                <c:pt idx="70">
                  <c:v>7.1405703028432017E-263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D9-4CB2-8A49-4C7DEDF2AF71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D9-4CB2-8A49-4C7DEDF2AF71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D9-4CB2-8A49-4C7DEDF2AF71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BG5Q!$I$22:$I$108</c:f>
              <c:numCache>
                <c:formatCode>0.000</c:formatCode>
                <c:ptCount val="87"/>
                <c:pt idx="0">
                  <c:v>7.194089306248902E-2</c:v>
                </c:pt>
                <c:pt idx="1">
                  <c:v>7.3038925605777197E-2</c:v>
                </c:pt>
                <c:pt idx="2">
                  <c:v>7.3796900250886532E-2</c:v>
                </c:pt>
                <c:pt idx="3">
                  <c:v>7.4975007904997587E-2</c:v>
                </c:pt>
                <c:pt idx="4">
                  <c:v>7.6627536479013769E-2</c:v>
                </c:pt>
                <c:pt idx="5">
                  <c:v>7.8380725686888475E-2</c:v>
                </c:pt>
                <c:pt idx="6">
                  <c:v>8.0243032513458046E-2</c:v>
                </c:pt>
                <c:pt idx="7">
                  <c:v>8.2738192013721595E-2</c:v>
                </c:pt>
                <c:pt idx="8">
                  <c:v>8.6002981442947157E-2</c:v>
                </c:pt>
                <c:pt idx="9">
                  <c:v>8.9596824652680429E-2</c:v>
                </c:pt>
                <c:pt idx="10">
                  <c:v>9.4257721376545089E-2</c:v>
                </c:pt>
                <c:pt idx="11">
                  <c:v>0.10028510302465143</c:v>
                </c:pt>
                <c:pt idx="12">
                  <c:v>0.10809269824803601</c:v>
                </c:pt>
                <c:pt idx="13">
                  <c:v>0.11824797672877792</c:v>
                </c:pt>
                <c:pt idx="14">
                  <c:v>0.13152182958124242</c:v>
                </c:pt>
                <c:pt idx="15">
                  <c:v>0.15055375790592096</c:v>
                </c:pt>
                <c:pt idx="16">
                  <c:v>0.17582766138509784</c:v>
                </c:pt>
                <c:pt idx="17">
                  <c:v>0.21184712772418721</c:v>
                </c:pt>
                <c:pt idx="18">
                  <c:v>0.26291379269357812</c:v>
                </c:pt>
                <c:pt idx="19">
                  <c:v>0.33440782673262098</c:v>
                </c:pt>
                <c:pt idx="20">
                  <c:v>0.43710206999172624</c:v>
                </c:pt>
                <c:pt idx="21">
                  <c:v>0.57257852884224136</c:v>
                </c:pt>
                <c:pt idx="22">
                  <c:v>0.75342312698428504</c:v>
                </c:pt>
                <c:pt idx="23">
                  <c:v>0.96211503378597518</c:v>
                </c:pt>
                <c:pt idx="24">
                  <c:v>1.16280632685024</c:v>
                </c:pt>
                <c:pt idx="25">
                  <c:v>1.3019729025917142</c:v>
                </c:pt>
                <c:pt idx="26">
                  <c:v>1.2875265783740932</c:v>
                </c:pt>
                <c:pt idx="27">
                  <c:v>1.0847915276445139</c:v>
                </c:pt>
                <c:pt idx="28">
                  <c:v>0.77038642625719689</c:v>
                </c:pt>
                <c:pt idx="29">
                  <c:v>0.50213147440269679</c:v>
                </c:pt>
                <c:pt idx="30">
                  <c:v>0.4155014697746241</c:v>
                </c:pt>
                <c:pt idx="31">
                  <c:v>0.40767368407370963</c:v>
                </c:pt>
                <c:pt idx="32">
                  <c:v>0.47342523127290748</c:v>
                </c:pt>
                <c:pt idx="33">
                  <c:v>0.55871367999591914</c:v>
                </c:pt>
                <c:pt idx="34">
                  <c:v>0.65612112981060589</c:v>
                </c:pt>
                <c:pt idx="35">
                  <c:v>0.76214101484283647</c:v>
                </c:pt>
                <c:pt idx="36">
                  <c:v>0.81835679321795163</c:v>
                </c:pt>
                <c:pt idx="37">
                  <c:v>0.9702336279149768</c:v>
                </c:pt>
                <c:pt idx="38">
                  <c:v>1.0557830673923365</c:v>
                </c:pt>
                <c:pt idx="39">
                  <c:v>1.1329947707536279</c:v>
                </c:pt>
                <c:pt idx="40">
                  <c:v>1.2345343533736446</c:v>
                </c:pt>
                <c:pt idx="41">
                  <c:v>1.4264086945464332</c:v>
                </c:pt>
                <c:pt idx="42">
                  <c:v>1.7978129102444058</c:v>
                </c:pt>
                <c:pt idx="43">
                  <c:v>2.4326800874779066</c:v>
                </c:pt>
                <c:pt idx="44">
                  <c:v>3.3978588159320715</c:v>
                </c:pt>
                <c:pt idx="45">
                  <c:v>4.7482955429267246</c:v>
                </c:pt>
                <c:pt idx="46">
                  <c:v>6.5043386480279146</c:v>
                </c:pt>
                <c:pt idx="47">
                  <c:v>8.561812826619601</c:v>
                </c:pt>
                <c:pt idx="48">
                  <c:v>10.54699010932331</c:v>
                </c:pt>
                <c:pt idx="49">
                  <c:v>11.750585274519864</c:v>
                </c:pt>
                <c:pt idx="50">
                  <c:v>11.316285356747779</c:v>
                </c:pt>
                <c:pt idx="51">
                  <c:v>8.872235129426338</c:v>
                </c:pt>
                <c:pt idx="52">
                  <c:v>5.2395157603643918</c:v>
                </c:pt>
                <c:pt idx="53">
                  <c:v>2.1082284746390956</c:v>
                </c:pt>
                <c:pt idx="54">
                  <c:v>0.50551467360380575</c:v>
                </c:pt>
                <c:pt idx="55">
                  <c:v>6.1184561536297227E-2</c:v>
                </c:pt>
                <c:pt idx="56">
                  <c:v>3.0034426190757527E-3</c:v>
                </c:pt>
                <c:pt idx="57">
                  <c:v>4.5107791230871377E-5</c:v>
                </c:pt>
                <c:pt idx="58">
                  <c:v>1.4497632577003292E-7</c:v>
                </c:pt>
                <c:pt idx="59">
                  <c:v>6.3398664314659492E-11</c:v>
                </c:pt>
                <c:pt idx="60">
                  <c:v>2.0928509345164964E-15</c:v>
                </c:pt>
                <c:pt idx="61">
                  <c:v>2.4743131382328517E-21</c:v>
                </c:pt>
                <c:pt idx="62">
                  <c:v>4.0533872473470215E-29</c:v>
                </c:pt>
                <c:pt idx="63">
                  <c:v>2.7585806245362073E-39</c:v>
                </c:pt>
                <c:pt idx="64">
                  <c:v>1.6892871467984809E-52</c:v>
                </c:pt>
                <c:pt idx="65">
                  <c:v>1.3307707167114667E-69</c:v>
                </c:pt>
                <c:pt idx="66">
                  <c:v>1.1208202653290196E-91</c:v>
                </c:pt>
                <c:pt idx="67">
                  <c:v>4.5138376936755016E-120</c:v>
                </c:pt>
                <c:pt idx="68">
                  <c:v>1.6093368622690733E-156</c:v>
                </c:pt>
                <c:pt idx="69">
                  <c:v>3.3851394539004083E-203</c:v>
                </c:pt>
                <c:pt idx="70">
                  <c:v>7.1405703028432017E-263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D9-4CB2-8A49-4C7DEDF2AF71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FD9-4CB2-8A49-4C7DEDF2AF71}"/>
              </c:ext>
            </c:extLst>
          </c:dPt>
          <c:xVal>
            <c:numRef>
              <c:f>BG5Q!$A$22:$A$108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BG5Q!$B$22:$B$108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2E-3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3.2000000000000001E-2</c:v>
                </c:pt>
                <c:pt idx="15">
                  <c:v>3.9E-2</c:v>
                </c:pt>
                <c:pt idx="16">
                  <c:v>7.0000000000000007E-2</c:v>
                </c:pt>
                <c:pt idx="17">
                  <c:v>0.111</c:v>
                </c:pt>
                <c:pt idx="18">
                  <c:v>0.17899999999999999</c:v>
                </c:pt>
                <c:pt idx="19">
                  <c:v>0.28399999999999997</c:v>
                </c:pt>
                <c:pt idx="20">
                  <c:v>0.46700000000000003</c:v>
                </c:pt>
                <c:pt idx="21">
                  <c:v>0.65800000000000003</c:v>
                </c:pt>
                <c:pt idx="22">
                  <c:v>0.92800000000000005</c:v>
                </c:pt>
                <c:pt idx="23">
                  <c:v>1.032</c:v>
                </c:pt>
                <c:pt idx="24">
                  <c:v>1.1439999999999999</c:v>
                </c:pt>
                <c:pt idx="25">
                  <c:v>1.3260000000000001</c:v>
                </c:pt>
                <c:pt idx="26">
                  <c:v>1.1950000000000001</c:v>
                </c:pt>
                <c:pt idx="27">
                  <c:v>0.88800000000000001</c:v>
                </c:pt>
                <c:pt idx="28">
                  <c:v>0.93200000000000005</c:v>
                </c:pt>
                <c:pt idx="29">
                  <c:v>0.65900000000000003</c:v>
                </c:pt>
                <c:pt idx="30">
                  <c:v>0.47399999999999998</c:v>
                </c:pt>
                <c:pt idx="31">
                  <c:v>0.85299999999999998</c:v>
                </c:pt>
                <c:pt idx="32">
                  <c:v>0.59399999999999997</c:v>
                </c:pt>
                <c:pt idx="33">
                  <c:v>0.65400000000000003</c:v>
                </c:pt>
                <c:pt idx="34">
                  <c:v>0.621</c:v>
                </c:pt>
                <c:pt idx="35">
                  <c:v>0.68100000000000005</c:v>
                </c:pt>
                <c:pt idx="36">
                  <c:v>0.379</c:v>
                </c:pt>
                <c:pt idx="37">
                  <c:v>1.216</c:v>
                </c:pt>
                <c:pt idx="38">
                  <c:v>0.94699999999999995</c:v>
                </c:pt>
                <c:pt idx="39">
                  <c:v>1.0920000000000001</c:v>
                </c:pt>
                <c:pt idx="40">
                  <c:v>1.2749999999999999</c:v>
                </c:pt>
                <c:pt idx="41">
                  <c:v>1.538</c:v>
                </c:pt>
                <c:pt idx="42">
                  <c:v>1.9159999999999999</c:v>
                </c:pt>
                <c:pt idx="43">
                  <c:v>2.379</c:v>
                </c:pt>
                <c:pt idx="44">
                  <c:v>3.1970000000000001</c:v>
                </c:pt>
                <c:pt idx="45">
                  <c:v>4.4169999999999998</c:v>
                </c:pt>
                <c:pt idx="46">
                  <c:v>6.32</c:v>
                </c:pt>
                <c:pt idx="47">
                  <c:v>8.7710000000000008</c:v>
                </c:pt>
                <c:pt idx="48">
                  <c:v>10.997</c:v>
                </c:pt>
                <c:pt idx="49">
                  <c:v>12.06</c:v>
                </c:pt>
                <c:pt idx="50">
                  <c:v>10.747999999999999</c:v>
                </c:pt>
                <c:pt idx="51">
                  <c:v>8.7360000000000007</c:v>
                </c:pt>
                <c:pt idx="52">
                  <c:v>4.9980000000000002</c:v>
                </c:pt>
                <c:pt idx="53">
                  <c:v>2.7909999999999999</c:v>
                </c:pt>
                <c:pt idx="54">
                  <c:v>1.5720000000000001</c:v>
                </c:pt>
                <c:pt idx="55">
                  <c:v>0.71699999999999997</c:v>
                </c:pt>
                <c:pt idx="56">
                  <c:v>8.5999999999999993E-2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9-4CB2-8A49-4C7DEDF2A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BG5Q!$A$23:$A$108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BG5Q!$J$23:$J$108</c:f>
              <c:numCache>
                <c:formatCode>0.000</c:formatCode>
                <c:ptCount val="86"/>
                <c:pt idx="0">
                  <c:v>-7.3038925605777197E-2</c:v>
                </c:pt>
                <c:pt idx="1">
                  <c:v>-7.3796900250886532E-2</c:v>
                </c:pt>
                <c:pt idx="2">
                  <c:v>-7.4975007904997587E-2</c:v>
                </c:pt>
                <c:pt idx="3">
                  <c:v>-7.6627536479013769E-2</c:v>
                </c:pt>
                <c:pt idx="4">
                  <c:v>-7.8380725686888475E-2</c:v>
                </c:pt>
                <c:pt idx="5">
                  <c:v>-8.0243032513458046E-2</c:v>
                </c:pt>
                <c:pt idx="6">
                  <c:v>-8.1738192013721594E-2</c:v>
                </c:pt>
                <c:pt idx="7">
                  <c:v>-8.5002981442947156E-2</c:v>
                </c:pt>
                <c:pt idx="8">
                  <c:v>-8.8596824652680428E-2</c:v>
                </c:pt>
                <c:pt idx="9">
                  <c:v>-9.2257721376545088E-2</c:v>
                </c:pt>
                <c:pt idx="10">
                  <c:v>-9.4285103024651429E-2</c:v>
                </c:pt>
                <c:pt idx="11">
                  <c:v>-0.102092698248036</c:v>
                </c:pt>
                <c:pt idx="12">
                  <c:v>-0.11124797672877791</c:v>
                </c:pt>
                <c:pt idx="13">
                  <c:v>-9.9521829581242421E-2</c:v>
                </c:pt>
                <c:pt idx="14">
                  <c:v>-0.11155375790592095</c:v>
                </c:pt>
                <c:pt idx="15">
                  <c:v>-0.10582766138509783</c:v>
                </c:pt>
                <c:pt idx="16">
                  <c:v>-0.1008471277241872</c:v>
                </c:pt>
                <c:pt idx="17">
                  <c:v>-8.3913792693578126E-2</c:v>
                </c:pt>
                <c:pt idx="18">
                  <c:v>-5.0407826732621008E-2</c:v>
                </c:pt>
                <c:pt idx="19">
                  <c:v>2.9897930008273788E-2</c:v>
                </c:pt>
                <c:pt idx="20">
                  <c:v>8.5421471157758666E-2</c:v>
                </c:pt>
                <c:pt idx="21">
                  <c:v>0.17457687301571501</c:v>
                </c:pt>
                <c:pt idx="22">
                  <c:v>6.9884966214024846E-2</c:v>
                </c:pt>
                <c:pt idx="23">
                  <c:v>-1.8806326850240085E-2</c:v>
                </c:pt>
                <c:pt idx="24">
                  <c:v>2.4027097408285902E-2</c:v>
                </c:pt>
                <c:pt idx="25">
                  <c:v>-9.2526578374093171E-2</c:v>
                </c:pt>
                <c:pt idx="26">
                  <c:v>-0.19679152764451391</c:v>
                </c:pt>
                <c:pt idx="27">
                  <c:v>0.16161357374280316</c:v>
                </c:pt>
                <c:pt idx="28">
                  <c:v>0.15686852559730324</c:v>
                </c:pt>
                <c:pt idx="29">
                  <c:v>5.8498530225375878E-2</c:v>
                </c:pt>
                <c:pt idx="30">
                  <c:v>0.44532631592629035</c:v>
                </c:pt>
                <c:pt idx="31">
                  <c:v>0.1205747687270925</c:v>
                </c:pt>
                <c:pt idx="32">
                  <c:v>9.5286320004080882E-2</c:v>
                </c:pt>
                <c:pt idx="33">
                  <c:v>-3.5121129810605889E-2</c:v>
                </c:pt>
                <c:pt idx="34">
                  <c:v>-8.1141014842836423E-2</c:v>
                </c:pt>
                <c:pt idx="35">
                  <c:v>-0.43935679321795162</c:v>
                </c:pt>
                <c:pt idx="36">
                  <c:v>0.24576637208502317</c:v>
                </c:pt>
                <c:pt idx="37">
                  <c:v>-0.10878306739233656</c:v>
                </c:pt>
                <c:pt idx="38">
                  <c:v>-4.0994770753627785E-2</c:v>
                </c:pt>
                <c:pt idx="39">
                  <c:v>4.0465646626355323E-2</c:v>
                </c:pt>
                <c:pt idx="40">
                  <c:v>0.11159130545356688</c:v>
                </c:pt>
                <c:pt idx="41">
                  <c:v>0.11818708975559411</c:v>
                </c:pt>
                <c:pt idx="42">
                  <c:v>-5.3680087477906646E-2</c:v>
                </c:pt>
                <c:pt idx="43">
                  <c:v>-0.20085881593207144</c:v>
                </c:pt>
                <c:pt idx="44">
                  <c:v>-0.33129554292672481</c:v>
                </c:pt>
                <c:pt idx="45">
                  <c:v>-0.18433864802791433</c:v>
                </c:pt>
                <c:pt idx="46">
                  <c:v>0.20918717338039983</c:v>
                </c:pt>
                <c:pt idx="47">
                  <c:v>0.45000989067668939</c:v>
                </c:pt>
                <c:pt idx="48">
                  <c:v>0.30941472548013671</c:v>
                </c:pt>
                <c:pt idx="49">
                  <c:v>-0.56828535674777925</c:v>
                </c:pt>
                <c:pt idx="50">
                  <c:v>-0.13623512942633731</c:v>
                </c:pt>
                <c:pt idx="51">
                  <c:v>-0.2415157603643916</c:v>
                </c:pt>
                <c:pt idx="52">
                  <c:v>0.68277152536090435</c:v>
                </c:pt>
                <c:pt idx="53">
                  <c:v>1.0664853263961942</c:v>
                </c:pt>
                <c:pt idx="54">
                  <c:v>0.65581543846370272</c:v>
                </c:pt>
                <c:pt idx="55">
                  <c:v>8.2996557380924235E-2</c:v>
                </c:pt>
                <c:pt idx="56">
                  <c:v>-4.5107791230871377E-5</c:v>
                </c:pt>
                <c:pt idx="57">
                  <c:v>-1.4497632577003292E-7</c:v>
                </c:pt>
                <c:pt idx="58">
                  <c:v>-6.3398664314659492E-11</c:v>
                </c:pt>
                <c:pt idx="59">
                  <c:v>-2.0928509345164964E-15</c:v>
                </c:pt>
                <c:pt idx="60">
                  <c:v>-2.4743131382328517E-21</c:v>
                </c:pt>
                <c:pt idx="61">
                  <c:v>-4.0533872473470215E-29</c:v>
                </c:pt>
                <c:pt idx="62">
                  <c:v>-2.7585806245362073E-39</c:v>
                </c:pt>
                <c:pt idx="63">
                  <c:v>-1.6892871467984809E-52</c:v>
                </c:pt>
                <c:pt idx="64">
                  <c:v>-1.3307707167114667E-69</c:v>
                </c:pt>
                <c:pt idx="65">
                  <c:v>-1.1208202653290196E-91</c:v>
                </c:pt>
                <c:pt idx="66">
                  <c:v>-4.5138376936755016E-120</c:v>
                </c:pt>
                <c:pt idx="67">
                  <c:v>-1.6093368622690733E-156</c:v>
                </c:pt>
                <c:pt idx="68">
                  <c:v>-3.3851394539004083E-203</c:v>
                </c:pt>
                <c:pt idx="69">
                  <c:v>-7.1405703028432017E-263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F-4C36-A80F-EB4E2E4FB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BG6Q!$F$21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BG6Q!$F$22:$F$108</c:f>
              <c:numCache>
                <c:formatCode>0.000</c:formatCode>
                <c:ptCount val="87"/>
                <c:pt idx="0">
                  <c:v>7.0890861096234081E-3</c:v>
                </c:pt>
                <c:pt idx="1">
                  <c:v>7.6229008011100942E-3</c:v>
                </c:pt>
                <c:pt idx="2">
                  <c:v>7.9983912550394068E-3</c:v>
                </c:pt>
                <c:pt idx="3">
                  <c:v>8.5925042796922771E-3</c:v>
                </c:pt>
                <c:pt idx="4">
                  <c:v>9.4454763170416251E-3</c:v>
                </c:pt>
                <c:pt idx="5">
                  <c:v>1.0372597811224984E-2</c:v>
                </c:pt>
                <c:pt idx="6">
                  <c:v>1.1379175177733594E-2</c:v>
                </c:pt>
                <c:pt idx="7">
                  <c:v>1.2757644109794731E-2</c:v>
                </c:pt>
                <c:pt idx="8">
                  <c:v>1.4603391673128789E-2</c:v>
                </c:pt>
                <c:pt idx="9">
                  <c:v>1.6678078532402833E-2</c:v>
                </c:pt>
                <c:pt idx="10">
                  <c:v>1.9417852606360607E-2</c:v>
                </c:pt>
                <c:pt idx="11">
                  <c:v>2.301660290011287E-2</c:v>
                </c:pt>
                <c:pt idx="12">
                  <c:v>2.7733548594967086E-2</c:v>
                </c:pt>
                <c:pt idx="13">
                  <c:v>3.391178306947612E-2</c:v>
                </c:pt>
                <c:pt idx="14">
                  <c:v>4.200016202903957E-2</c:v>
                </c:pt>
                <c:pt idx="15">
                  <c:v>5.3548594408336765E-2</c:v>
                </c:pt>
                <c:pt idx="16">
                  <c:v>6.8731806241377785E-2</c:v>
                </c:pt>
                <c:pt idx="17">
                  <c:v>9.0042609353467515E-2</c:v>
                </c:pt>
                <c:pt idx="18">
                  <c:v>0.11966755959827116</c:v>
                </c:pt>
                <c:pt idx="19">
                  <c:v>0.16023963085468695</c:v>
                </c:pt>
                <c:pt idx="20">
                  <c:v>0.2172553068275089</c:v>
                </c:pt>
                <c:pt idx="21">
                  <c:v>0.2911725187216489</c:v>
                </c:pt>
                <c:pt idx="22">
                  <c:v>0.38915765894088761</c:v>
                </c:pt>
                <c:pt idx="23">
                  <c:v>0.50380956783022934</c:v>
                </c:pt>
                <c:pt idx="24">
                  <c:v>0.62036189318924262</c:v>
                </c:pt>
                <c:pt idx="25">
                  <c:v>0.71718358944978688</c:v>
                </c:pt>
                <c:pt idx="26">
                  <c:v>0.74386796885680184</c:v>
                </c:pt>
                <c:pt idx="27">
                  <c:v>0.66388192013616154</c:v>
                </c:pt>
                <c:pt idx="28">
                  <c:v>0.48100054432076006</c:v>
                </c:pt>
                <c:pt idx="29">
                  <c:v>0.259068470067149</c:v>
                </c:pt>
                <c:pt idx="30">
                  <c:v>0.14638438518906799</c:v>
                </c:pt>
                <c:pt idx="31">
                  <c:v>2.0979563083194083E-2</c:v>
                </c:pt>
                <c:pt idx="32">
                  <c:v>2.3277125948891349E-3</c:v>
                </c:pt>
                <c:pt idx="33">
                  <c:v>1.0259451457837621E-4</c:v>
                </c:pt>
                <c:pt idx="34">
                  <c:v>1.4200738259958907E-6</c:v>
                </c:pt>
                <c:pt idx="35">
                  <c:v>4.3051522817488587E-9</c:v>
                </c:pt>
                <c:pt idx="36">
                  <c:v>1.0137602566022245E-10</c:v>
                </c:pt>
                <c:pt idx="37">
                  <c:v>5.8714067964837685E-17</c:v>
                </c:pt>
                <c:pt idx="38">
                  <c:v>7.22555653622128E-23</c:v>
                </c:pt>
                <c:pt idx="39">
                  <c:v>1.2685515763652445E-30</c:v>
                </c:pt>
                <c:pt idx="40">
                  <c:v>1.0402917298763641E-40</c:v>
                </c:pt>
                <c:pt idx="41">
                  <c:v>9.1562278020373578E-54</c:v>
                </c:pt>
                <c:pt idx="42">
                  <c:v>1.0676086179442293E-70</c:v>
                </c:pt>
                <c:pt idx="43">
                  <c:v>1.6162229062164253E-92</c:v>
                </c:pt>
                <c:pt idx="44">
                  <c:v>1.5937363520942014E-120</c:v>
                </c:pt>
                <c:pt idx="45">
                  <c:v>2.1489537925535302E-156</c:v>
                </c:pt>
                <c:pt idx="46">
                  <c:v>2.7027566500915656E-202</c:v>
                </c:pt>
                <c:pt idx="47">
                  <c:v>5.1272916964089744E-261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71-465B-8064-F7405C8B063E}"/>
            </c:ext>
          </c:extLst>
        </c:ser>
        <c:ser>
          <c:idx val="1"/>
          <c:order val="1"/>
          <c:tx>
            <c:strRef>
              <c:f>BG6Q!$G$21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BG6Q!$G$22:$G$108</c:f>
              <c:numCache>
                <c:formatCode>0.000</c:formatCode>
                <c:ptCount val="87"/>
                <c:pt idx="0">
                  <c:v>1.5181933474194559E-2</c:v>
                </c:pt>
                <c:pt idx="1">
                  <c:v>1.5366994827194487E-2</c:v>
                </c:pt>
                <c:pt idx="2">
                  <c:v>1.5491424272000034E-2</c:v>
                </c:pt>
                <c:pt idx="3">
                  <c:v>1.5679662022984653E-2</c:v>
                </c:pt>
                <c:pt idx="4">
                  <c:v>1.5933643066815096E-2</c:v>
                </c:pt>
                <c:pt idx="5">
                  <c:v>1.6191081475615498E-2</c:v>
                </c:pt>
                <c:pt idx="6">
                  <c:v>1.6452012060377681E-2</c:v>
                </c:pt>
                <c:pt idx="7">
                  <c:v>1.678313941182917E-2</c:v>
                </c:pt>
                <c:pt idx="8">
                  <c:v>1.7187863451069655E-2</c:v>
                </c:pt>
                <c:pt idx="9">
                  <c:v>1.7600741239590666E-2</c:v>
                </c:pt>
                <c:pt idx="10">
                  <c:v>1.8092897035206067E-2</c:v>
                </c:pt>
                <c:pt idx="11">
                  <c:v>1.8669394737147002E-2</c:v>
                </c:pt>
                <c:pt idx="12">
                  <c:v>1.9336190609698951E-2</c:v>
                </c:pt>
                <c:pt idx="13">
                  <c:v>2.0100202389929871E-2</c:v>
                </c:pt>
                <c:pt idx="14">
                  <c:v>2.0969387700273082E-2</c:v>
                </c:pt>
                <c:pt idx="15">
                  <c:v>2.2036475081923437E-2</c:v>
                </c:pt>
                <c:pt idx="16">
                  <c:v>2.3235318666242163E-2</c:v>
                </c:pt>
                <c:pt idx="17">
                  <c:v>2.4670479347675162E-2</c:v>
                </c:pt>
                <c:pt idx="18">
                  <c:v>2.6370800489512545E-2</c:v>
                </c:pt>
                <c:pt idx="19">
                  <c:v>2.8370495479212943E-2</c:v>
                </c:pt>
                <c:pt idx="20">
                  <c:v>3.0819651029964007E-2</c:v>
                </c:pt>
                <c:pt idx="21">
                  <c:v>3.3670925251340994E-2</c:v>
                </c:pt>
                <c:pt idx="22">
                  <c:v>3.7236497194724223E-2</c:v>
                </c:pt>
                <c:pt idx="23">
                  <c:v>4.1507856844185682E-2</c:v>
                </c:pt>
                <c:pt idx="24">
                  <c:v>4.6603924002695474E-2</c:v>
                </c:pt>
                <c:pt idx="25">
                  <c:v>5.3164423431159492E-2</c:v>
                </c:pt>
                <c:pt idx="26">
                  <c:v>6.1132197838162816E-2</c:v>
                </c:pt>
                <c:pt idx="27">
                  <c:v>7.1172240803972664E-2</c:v>
                </c:pt>
                <c:pt idx="28">
                  <c:v>8.3701347529440501E-2</c:v>
                </c:pt>
                <c:pt idx="29">
                  <c:v>9.9694981304706359E-2</c:v>
                </c:pt>
                <c:pt idx="30">
                  <c:v>0.11154231558789604</c:v>
                </c:pt>
                <c:pt idx="31">
                  <c:v>0.144234147875587</c:v>
                </c:pt>
                <c:pt idx="32">
                  <c:v>0.17468075903832608</c:v>
                </c:pt>
                <c:pt idx="33">
                  <c:v>0.21153985836465811</c:v>
                </c:pt>
                <c:pt idx="34">
                  <c:v>0.25376264475346277</c:v>
                </c:pt>
                <c:pt idx="35">
                  <c:v>0.29906134172758275</c:v>
                </c:pt>
                <c:pt idx="36">
                  <c:v>0.32211465117351051</c:v>
                </c:pt>
                <c:pt idx="37">
                  <c:v>0.3732425670741345</c:v>
                </c:pt>
                <c:pt idx="38">
                  <c:v>0.37993701012539438</c:v>
                </c:pt>
                <c:pt idx="39">
                  <c:v>0.35018380186180137</c:v>
                </c:pt>
                <c:pt idx="40">
                  <c:v>0.2812034053199966</c:v>
                </c:pt>
                <c:pt idx="41">
                  <c:v>0.18721662548921683</c:v>
                </c:pt>
                <c:pt idx="42">
                  <c:v>9.6516445199158765E-2</c:v>
                </c:pt>
                <c:pt idx="43">
                  <c:v>3.5436620368824875E-2</c:v>
                </c:pt>
                <c:pt idx="44">
                  <c:v>8.322651259017988E-3</c:v>
                </c:pt>
                <c:pt idx="45">
                  <c:v>1.087919164532774E-3</c:v>
                </c:pt>
                <c:pt idx="46">
                  <c:v>6.6044202890605636E-5</c:v>
                </c:pt>
                <c:pt idx="47">
                  <c:v>1.4712534706595172E-6</c:v>
                </c:pt>
                <c:pt idx="48">
                  <c:v>9.0282916774871582E-9</c:v>
                </c:pt>
                <c:pt idx="49">
                  <c:v>1.0500146137579057E-11</c:v>
                </c:pt>
                <c:pt idx="50">
                  <c:v>1.4365725631893656E-15</c:v>
                </c:pt>
                <c:pt idx="51">
                  <c:v>1.2426179312990907E-20</c:v>
                </c:pt>
                <c:pt idx="52">
                  <c:v>3.1917680536141548E-27</c:v>
                </c:pt>
                <c:pt idx="53">
                  <c:v>9.2779501863138543E-36</c:v>
                </c:pt>
                <c:pt idx="54">
                  <c:v>8.3202641331521744E-47</c:v>
                </c:pt>
                <c:pt idx="55">
                  <c:v>5.0500019419439457E-61</c:v>
                </c:pt>
                <c:pt idx="56">
                  <c:v>2.7493082285477611E-79</c:v>
                </c:pt>
                <c:pt idx="57">
                  <c:v>1.034609372672634E-102</c:v>
                </c:pt>
                <c:pt idx="58">
                  <c:v>1.1006809738221574E-132</c:v>
                </c:pt>
                <c:pt idx="59">
                  <c:v>6.0337913491559708E-171</c:v>
                </c:pt>
                <c:pt idx="60">
                  <c:v>9.4413009047543081E-220</c:v>
                </c:pt>
                <c:pt idx="61">
                  <c:v>6.2987861119408607E-282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71-465B-8064-F7405C8B063E}"/>
            </c:ext>
          </c:extLst>
        </c:ser>
        <c:ser>
          <c:idx val="2"/>
          <c:order val="2"/>
          <c:tx>
            <c:strRef>
              <c:f>BG6Q!$H$21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BG6Q!$H$22:$H$108</c:f>
              <c:numCache>
                <c:formatCode>0.000</c:formatCode>
                <c:ptCount val="87"/>
                <c:pt idx="0">
                  <c:v>2.6601771804873161E-2</c:v>
                </c:pt>
                <c:pt idx="1">
                  <c:v>2.6734942341745203E-2</c:v>
                </c:pt>
                <c:pt idx="2">
                  <c:v>2.682406281341786E-2</c:v>
                </c:pt>
                <c:pt idx="3">
                  <c:v>2.6958255560130064E-2</c:v>
                </c:pt>
                <c:pt idx="4">
                  <c:v>2.7138138966751917E-2</c:v>
                </c:pt>
                <c:pt idx="5">
                  <c:v>2.7319124745501223E-2</c:v>
                </c:pt>
                <c:pt idx="6">
                  <c:v>2.7501218946295546E-2</c:v>
                </c:pt>
                <c:pt idx="7">
                  <c:v>2.7730404678400825E-2</c:v>
                </c:pt>
                <c:pt idx="8">
                  <c:v>2.8007743024996975E-2</c:v>
                </c:pt>
                <c:pt idx="9">
                  <c:v>2.8287626944626415E-2</c:v>
                </c:pt>
                <c:pt idx="10">
                  <c:v>2.8617403397683854E-2</c:v>
                </c:pt>
                <c:pt idx="11">
                  <c:v>2.899861114775442E-2</c:v>
                </c:pt>
                <c:pt idx="12">
                  <c:v>2.9433038570111047E-2</c:v>
                </c:pt>
                <c:pt idx="13">
                  <c:v>2.99227360601565E-2</c:v>
                </c:pt>
                <c:pt idx="14">
                  <c:v>3.0470030307726249E-2</c:v>
                </c:pt>
                <c:pt idx="15">
                  <c:v>3.112866452221167E-2</c:v>
                </c:pt>
                <c:pt idx="16">
                  <c:v>3.1852544656567193E-2</c:v>
                </c:pt>
                <c:pt idx="17">
                  <c:v>3.2698713077339313E-2</c:v>
                </c:pt>
                <c:pt idx="18">
                  <c:v>3.3675242355275074E-2</c:v>
                </c:pt>
                <c:pt idx="19">
                  <c:v>3.4791554477026712E-2</c:v>
                </c:pt>
                <c:pt idx="20">
                  <c:v>3.6117134594790511E-2</c:v>
                </c:pt>
                <c:pt idx="21">
                  <c:v>3.7610273246242422E-2</c:v>
                </c:pt>
                <c:pt idx="22">
                  <c:v>3.9412902264719538E-2</c:v>
                </c:pt>
                <c:pt idx="23">
                  <c:v>4.1493367508226651E-2</c:v>
                </c:pt>
                <c:pt idx="24">
                  <c:v>4.3883298618322492E-2</c:v>
                </c:pt>
                <c:pt idx="25">
                  <c:v>4.6842223055611316E-2</c:v>
                </c:pt>
                <c:pt idx="26">
                  <c:v>5.0298167350479241E-2</c:v>
                </c:pt>
                <c:pt idx="27">
                  <c:v>5.4494238883890829E-2</c:v>
                </c:pt>
                <c:pt idx="28">
                  <c:v>5.9558460855408044E-2</c:v>
                </c:pt>
                <c:pt idx="29">
                  <c:v>6.5851715304816358E-2</c:v>
                </c:pt>
                <c:pt idx="30">
                  <c:v>7.0447179008655977E-2</c:v>
                </c:pt>
                <c:pt idx="31">
                  <c:v>8.3105110714624883E-2</c:v>
                </c:pt>
                <c:pt idx="32">
                  <c:v>9.5204061441017895E-2</c:v>
                </c:pt>
                <c:pt idx="33">
                  <c:v>0.11078857551928578</c:v>
                </c:pt>
                <c:pt idx="34">
                  <c:v>0.13085353308403475</c:v>
                </c:pt>
                <c:pt idx="35">
                  <c:v>0.15716115359808172</c:v>
                </c:pt>
                <c:pt idx="36">
                  <c:v>0.17404037305288816</c:v>
                </c:pt>
                <c:pt idx="37">
                  <c:v>0.23974732472105661</c:v>
                </c:pt>
                <c:pt idx="38">
                  <c:v>0.30503924146914457</c:v>
                </c:pt>
                <c:pt idx="39">
                  <c:v>0.39646590760541006</c:v>
                </c:pt>
                <c:pt idx="40">
                  <c:v>0.52597088082229815</c:v>
                </c:pt>
                <c:pt idx="41">
                  <c:v>0.71190642344047173</c:v>
                </c:pt>
                <c:pt idx="42">
                  <c:v>0.98357311679684467</c:v>
                </c:pt>
                <c:pt idx="43">
                  <c:v>1.3823071648361718</c:v>
                </c:pt>
                <c:pt idx="44">
                  <c:v>1.9677324138550829</c:v>
                </c:pt>
                <c:pt idx="45">
                  <c:v>2.8209074558134919</c:v>
                </c:pt>
                <c:pt idx="46">
                  <c:v>4.0395298708230154</c:v>
                </c:pt>
                <c:pt idx="47">
                  <c:v>5.7111809333694534</c:v>
                </c:pt>
                <c:pt idx="48">
                  <c:v>7.8338014371883267</c:v>
                </c:pt>
                <c:pt idx="49">
                  <c:v>10.19201175914432</c:v>
                </c:pt>
                <c:pt idx="50">
                  <c:v>12.200872930854246</c:v>
                </c:pt>
                <c:pt idx="51">
                  <c:v>12.905556796445371</c:v>
                </c:pt>
                <c:pt idx="52">
                  <c:v>11.431084918505867</c:v>
                </c:pt>
                <c:pt idx="53">
                  <c:v>7.9087232772220162</c:v>
                </c:pt>
                <c:pt idx="54">
                  <c:v>3.8957864464166683</c:v>
                </c:pt>
                <c:pt idx="55">
                  <c:v>1.2153628745568776</c:v>
                </c:pt>
                <c:pt idx="56">
                  <c:v>0.20589711686084167</c:v>
                </c:pt>
                <c:pt idx="57">
                  <c:v>1.5522540073306824E-2</c:v>
                </c:pt>
                <c:pt idx="58">
                  <c:v>4.040429536490662E-4</c:v>
                </c:pt>
                <c:pt idx="59">
                  <c:v>2.6299038358660324E-6</c:v>
                </c:pt>
                <c:pt idx="60">
                  <c:v>2.8124442810017363E-9</c:v>
                </c:pt>
                <c:pt idx="61">
                  <c:v>2.8991380810721021E-13</c:v>
                </c:pt>
                <c:pt idx="62">
                  <c:v>1.4586901848406255E-18</c:v>
                </c:pt>
                <c:pt idx="63">
                  <c:v>1.5086711584891817E-25</c:v>
                </c:pt>
                <c:pt idx="64">
                  <c:v>1.067844554320701E-34</c:v>
                </c:pt>
                <c:pt idx="65">
                  <c:v>1.2751943800412066E-46</c:v>
                </c:pt>
                <c:pt idx="66">
                  <c:v>4.2788403464801182E-62</c:v>
                </c:pt>
                <c:pt idx="67">
                  <c:v>4.2849602313332508E-82</c:v>
                </c:pt>
                <c:pt idx="68">
                  <c:v>7.1868616159589193E-108</c:v>
                </c:pt>
                <c:pt idx="69">
                  <c:v>5.3976942489563395E-141</c:v>
                </c:pt>
                <c:pt idx="70">
                  <c:v>1.8031291797090612E-183</c:v>
                </c:pt>
                <c:pt idx="71">
                  <c:v>7.9162994101256314E-238</c:v>
                </c:pt>
                <c:pt idx="72">
                  <c:v>2.80467176231444E-307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71-465B-8064-F7405C8B063E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71-465B-8064-F7405C8B063E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71-465B-8064-F7405C8B063E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BG6Q!$I$22:$I$108</c:f>
              <c:numCache>
                <c:formatCode>0.000</c:formatCode>
                <c:ptCount val="87"/>
                <c:pt idx="0">
                  <c:v>4.8872791388691127E-2</c:v>
                </c:pt>
                <c:pt idx="1">
                  <c:v>4.9724837970049784E-2</c:v>
                </c:pt>
                <c:pt idx="2">
                  <c:v>5.0313878340457301E-2</c:v>
                </c:pt>
                <c:pt idx="3">
                  <c:v>5.1230421862806991E-2</c:v>
                </c:pt>
                <c:pt idx="4">
                  <c:v>5.2517258350608637E-2</c:v>
                </c:pt>
                <c:pt idx="5">
                  <c:v>5.3882804032341705E-2</c:v>
                </c:pt>
                <c:pt idx="6">
                  <c:v>5.5332406184406824E-2</c:v>
                </c:pt>
                <c:pt idx="7">
                  <c:v>5.7271188200024727E-2</c:v>
                </c:pt>
                <c:pt idx="8">
                  <c:v>5.9798998149195426E-2</c:v>
                </c:pt>
                <c:pt idx="9">
                  <c:v>6.2566446716619914E-2</c:v>
                </c:pt>
                <c:pt idx="10">
                  <c:v>6.6128153039250528E-2</c:v>
                </c:pt>
                <c:pt idx="11">
                  <c:v>7.0684608785014286E-2</c:v>
                </c:pt>
                <c:pt idx="12">
                  <c:v>7.6502777774777084E-2</c:v>
                </c:pt>
                <c:pt idx="13">
                  <c:v>8.3934721519562494E-2</c:v>
                </c:pt>
                <c:pt idx="14">
                  <c:v>9.3439580037038894E-2</c:v>
                </c:pt>
                <c:pt idx="15">
                  <c:v>0.10671373401247186</c:v>
                </c:pt>
                <c:pt idx="16">
                  <c:v>0.12381966956418713</c:v>
                </c:pt>
                <c:pt idx="17">
                  <c:v>0.14741180177848198</c:v>
                </c:pt>
                <c:pt idx="18">
                  <c:v>0.17971360244305878</c:v>
                </c:pt>
                <c:pt idx="19">
                  <c:v>0.2234016808109266</c:v>
                </c:pt>
                <c:pt idx="20">
                  <c:v>0.2841920924522634</c:v>
                </c:pt>
                <c:pt idx="21">
                  <c:v>0.36245371721923236</c:v>
                </c:pt>
                <c:pt idx="22">
                  <c:v>0.46580705840033138</c:v>
                </c:pt>
                <c:pt idx="23">
                  <c:v>0.58681079218264165</c:v>
                </c:pt>
                <c:pt idx="24">
                  <c:v>0.71084911581026067</c:v>
                </c:pt>
                <c:pt idx="25">
                  <c:v>0.81719023593655771</c:v>
                </c:pt>
                <c:pt idx="26">
                  <c:v>0.85529833404544386</c:v>
                </c:pt>
                <c:pt idx="27">
                  <c:v>0.78954839982402503</c:v>
                </c:pt>
                <c:pt idx="28">
                  <c:v>0.62426035270560865</c:v>
                </c:pt>
                <c:pt idx="29">
                  <c:v>0.42461516667667176</c:v>
                </c:pt>
                <c:pt idx="30">
                  <c:v>0.32837387978561999</c:v>
                </c:pt>
                <c:pt idx="31">
                  <c:v>0.24831882167340597</c:v>
                </c:pt>
                <c:pt idx="32">
                  <c:v>0.2722125330742331</c:v>
                </c:pt>
                <c:pt idx="33">
                  <c:v>0.32243102839852222</c:v>
                </c:pt>
                <c:pt idx="34">
                  <c:v>0.38461759791132349</c:v>
                </c:pt>
                <c:pt idx="35">
                  <c:v>0.45622249963081674</c:v>
                </c:pt>
                <c:pt idx="36">
                  <c:v>0.4961550243277747</c:v>
                </c:pt>
                <c:pt idx="37">
                  <c:v>0.61298989179519114</c:v>
                </c:pt>
                <c:pt idx="38">
                  <c:v>0.68497625159453901</c:v>
                </c:pt>
                <c:pt idx="39">
                  <c:v>0.74664970946721143</c:v>
                </c:pt>
                <c:pt idx="40">
                  <c:v>0.80717428614229481</c:v>
                </c:pt>
                <c:pt idx="41">
                  <c:v>0.89912304892968853</c:v>
                </c:pt>
                <c:pt idx="42">
                  <c:v>1.0800895619960034</c:v>
                </c:pt>
                <c:pt idx="43">
                  <c:v>1.4177437852049966</c:v>
                </c:pt>
                <c:pt idx="44">
                  <c:v>1.9760550651141009</c:v>
                </c:pt>
                <c:pt idx="45">
                  <c:v>2.8219953749780249</c:v>
                </c:pt>
                <c:pt idx="46">
                  <c:v>4.039595915025906</c:v>
                </c:pt>
                <c:pt idx="47">
                  <c:v>5.7111824046229245</c:v>
                </c:pt>
                <c:pt idx="48">
                  <c:v>7.8338014462166186</c:v>
                </c:pt>
                <c:pt idx="49">
                  <c:v>10.19201175915482</c:v>
                </c:pt>
                <c:pt idx="50">
                  <c:v>12.200872930854247</c:v>
                </c:pt>
                <c:pt idx="51">
                  <c:v>12.905556796445371</c:v>
                </c:pt>
                <c:pt idx="52">
                  <c:v>11.431084918505867</c:v>
                </c:pt>
                <c:pt idx="53">
                  <c:v>7.9087232772220162</c:v>
                </c:pt>
                <c:pt idx="54">
                  <c:v>3.8957864464166683</c:v>
                </c:pt>
                <c:pt idx="55">
                  <c:v>1.2153628745568776</c:v>
                </c:pt>
                <c:pt idx="56">
                  <c:v>0.20589711686084167</c:v>
                </c:pt>
                <c:pt idx="57">
                  <c:v>1.5522540073306824E-2</c:v>
                </c:pt>
                <c:pt idx="58">
                  <c:v>4.040429536490662E-4</c:v>
                </c:pt>
                <c:pt idx="59">
                  <c:v>2.6299038358660324E-6</c:v>
                </c:pt>
                <c:pt idx="60">
                  <c:v>2.8124442810017363E-9</c:v>
                </c:pt>
                <c:pt idx="61">
                  <c:v>2.8991380810721021E-13</c:v>
                </c:pt>
                <c:pt idx="62">
                  <c:v>1.4586901848406255E-18</c:v>
                </c:pt>
                <c:pt idx="63">
                  <c:v>1.5086711584891817E-25</c:v>
                </c:pt>
                <c:pt idx="64">
                  <c:v>1.067844554320701E-34</c:v>
                </c:pt>
                <c:pt idx="65">
                  <c:v>1.2751943800412066E-46</c:v>
                </c:pt>
                <c:pt idx="66">
                  <c:v>4.2788403464801182E-62</c:v>
                </c:pt>
                <c:pt idx="67">
                  <c:v>4.2849602313332508E-82</c:v>
                </c:pt>
                <c:pt idx="68">
                  <c:v>7.1868616159589193E-108</c:v>
                </c:pt>
                <c:pt idx="69">
                  <c:v>5.3976942489563395E-141</c:v>
                </c:pt>
                <c:pt idx="70">
                  <c:v>1.8031291797090612E-183</c:v>
                </c:pt>
                <c:pt idx="71">
                  <c:v>7.9162994101256314E-238</c:v>
                </c:pt>
                <c:pt idx="72">
                  <c:v>2.80467176231444E-307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F71-465B-8064-F7405C8B063E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F71-465B-8064-F7405C8B063E}"/>
              </c:ext>
            </c:extLst>
          </c:dPt>
          <c:xVal>
            <c:numRef>
              <c:f>BG6Q!$A$22:$A$108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BG6Q!$B$22:$B$108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1.6E-2</c:v>
                </c:pt>
                <c:pt idx="14">
                  <c:v>0.02</c:v>
                </c:pt>
                <c:pt idx="15">
                  <c:v>2.4E-2</c:v>
                </c:pt>
                <c:pt idx="16">
                  <c:v>4.5999999999999999E-2</c:v>
                </c:pt>
                <c:pt idx="17">
                  <c:v>9.2999999999999999E-2</c:v>
                </c:pt>
                <c:pt idx="18">
                  <c:v>0.104</c:v>
                </c:pt>
                <c:pt idx="19">
                  <c:v>0.191</c:v>
                </c:pt>
                <c:pt idx="20">
                  <c:v>0.28399999999999997</c:v>
                </c:pt>
                <c:pt idx="21">
                  <c:v>0.436</c:v>
                </c:pt>
                <c:pt idx="22">
                  <c:v>0.61099999999999999</c:v>
                </c:pt>
                <c:pt idx="23">
                  <c:v>0.747</c:v>
                </c:pt>
                <c:pt idx="24">
                  <c:v>0.70799999999999996</c:v>
                </c:pt>
                <c:pt idx="25">
                  <c:v>0.83499999999999996</c:v>
                </c:pt>
                <c:pt idx="26">
                  <c:v>0.67400000000000004</c:v>
                </c:pt>
                <c:pt idx="27">
                  <c:v>0.72599999999999998</c:v>
                </c:pt>
                <c:pt idx="28">
                  <c:v>0.64400000000000002</c:v>
                </c:pt>
                <c:pt idx="29">
                  <c:v>0.60899999999999999</c:v>
                </c:pt>
                <c:pt idx="30">
                  <c:v>0.25600000000000001</c:v>
                </c:pt>
                <c:pt idx="31">
                  <c:v>0.51</c:v>
                </c:pt>
                <c:pt idx="32">
                  <c:v>0.41399999999999998</c:v>
                </c:pt>
                <c:pt idx="33">
                  <c:v>0.36099999999999999</c:v>
                </c:pt>
                <c:pt idx="34">
                  <c:v>0.39500000000000002</c:v>
                </c:pt>
                <c:pt idx="35">
                  <c:v>0.439</c:v>
                </c:pt>
                <c:pt idx="36">
                  <c:v>0.24199999999999999</c:v>
                </c:pt>
                <c:pt idx="37">
                  <c:v>0.76600000000000001</c:v>
                </c:pt>
                <c:pt idx="38">
                  <c:v>0.60099999999999998</c:v>
                </c:pt>
                <c:pt idx="39">
                  <c:v>0.68400000000000005</c:v>
                </c:pt>
                <c:pt idx="40">
                  <c:v>0.81200000000000006</c:v>
                </c:pt>
                <c:pt idx="41">
                  <c:v>0.97099999999999997</c:v>
                </c:pt>
                <c:pt idx="42">
                  <c:v>1.145</c:v>
                </c:pt>
                <c:pt idx="43">
                  <c:v>1.4630000000000001</c:v>
                </c:pt>
                <c:pt idx="44">
                  <c:v>1.944</c:v>
                </c:pt>
                <c:pt idx="45">
                  <c:v>2.5790000000000002</c:v>
                </c:pt>
                <c:pt idx="46">
                  <c:v>3.68</c:v>
                </c:pt>
                <c:pt idx="47">
                  <c:v>5.4489999999999998</c:v>
                </c:pt>
                <c:pt idx="48">
                  <c:v>7.6529999999999996</c:v>
                </c:pt>
                <c:pt idx="49">
                  <c:v>10.65</c:v>
                </c:pt>
                <c:pt idx="50">
                  <c:v>12.989000000000001</c:v>
                </c:pt>
                <c:pt idx="51">
                  <c:v>13.29</c:v>
                </c:pt>
                <c:pt idx="52">
                  <c:v>10.069000000000001</c:v>
                </c:pt>
                <c:pt idx="53">
                  <c:v>7.2549999999999999</c:v>
                </c:pt>
                <c:pt idx="54">
                  <c:v>5.2290000000000001</c:v>
                </c:pt>
                <c:pt idx="55">
                  <c:v>2.181</c:v>
                </c:pt>
                <c:pt idx="56">
                  <c:v>0.70299999999999996</c:v>
                </c:pt>
                <c:pt idx="57">
                  <c:v>0.255</c:v>
                </c:pt>
                <c:pt idx="58">
                  <c:v>0.23899999999999999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1-465B-8064-F7405C8B0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BG6Q!$A$23:$A$108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BG6Q!$J$23:$J$108</c:f>
              <c:numCache>
                <c:formatCode>0.000</c:formatCode>
                <c:ptCount val="86"/>
                <c:pt idx="0">
                  <c:v>-4.9724837970049784E-2</c:v>
                </c:pt>
                <c:pt idx="1">
                  <c:v>-5.0313878340457301E-2</c:v>
                </c:pt>
                <c:pt idx="2">
                  <c:v>-5.1230421862806991E-2</c:v>
                </c:pt>
                <c:pt idx="3">
                  <c:v>-5.2517258350608637E-2</c:v>
                </c:pt>
                <c:pt idx="4">
                  <c:v>-5.3882804032341705E-2</c:v>
                </c:pt>
                <c:pt idx="5">
                  <c:v>-5.5332406184406824E-2</c:v>
                </c:pt>
                <c:pt idx="6">
                  <c:v>-5.6271188200024726E-2</c:v>
                </c:pt>
                <c:pt idx="7">
                  <c:v>-5.7798998149195424E-2</c:v>
                </c:pt>
                <c:pt idx="8">
                  <c:v>-6.0566446716619912E-2</c:v>
                </c:pt>
                <c:pt idx="9">
                  <c:v>-6.4128153039250527E-2</c:v>
                </c:pt>
                <c:pt idx="10">
                  <c:v>-6.8684608785014284E-2</c:v>
                </c:pt>
                <c:pt idx="11">
                  <c:v>-7.4502777774777082E-2</c:v>
                </c:pt>
                <c:pt idx="12">
                  <c:v>-6.7934721519562494E-2</c:v>
                </c:pt>
                <c:pt idx="13">
                  <c:v>-7.343958003703889E-2</c:v>
                </c:pt>
                <c:pt idx="14">
                  <c:v>-8.2713734012471868E-2</c:v>
                </c:pt>
                <c:pt idx="15">
                  <c:v>-7.7819669564187136E-2</c:v>
                </c:pt>
                <c:pt idx="16">
                  <c:v>-5.4411801778481983E-2</c:v>
                </c:pt>
                <c:pt idx="17">
                  <c:v>-7.5713602443058789E-2</c:v>
                </c:pt>
                <c:pt idx="18">
                  <c:v>-3.2401680810926592E-2</c:v>
                </c:pt>
                <c:pt idx="19">
                  <c:v>-1.9209245226342597E-4</c:v>
                </c:pt>
                <c:pt idx="20">
                  <c:v>7.3546282780767636E-2</c:v>
                </c:pt>
                <c:pt idx="21">
                  <c:v>0.14519294159966861</c:v>
                </c:pt>
                <c:pt idx="22">
                  <c:v>0.16018920781735835</c:v>
                </c:pt>
                <c:pt idx="23">
                  <c:v>-2.849115810260705E-3</c:v>
                </c:pt>
                <c:pt idx="24">
                  <c:v>1.7809764063442257E-2</c:v>
                </c:pt>
                <c:pt idx="25">
                  <c:v>-0.18129833404544382</c:v>
                </c:pt>
                <c:pt idx="26">
                  <c:v>-6.3548399824025048E-2</c:v>
                </c:pt>
                <c:pt idx="27">
                  <c:v>1.9739647294391371E-2</c:v>
                </c:pt>
                <c:pt idx="28">
                  <c:v>0.18438483332332822</c:v>
                </c:pt>
                <c:pt idx="29">
                  <c:v>-7.2373879785619988E-2</c:v>
                </c:pt>
                <c:pt idx="30">
                  <c:v>0.26168117832659404</c:v>
                </c:pt>
                <c:pt idx="31">
                  <c:v>0.14178746692576688</c:v>
                </c:pt>
                <c:pt idx="32">
                  <c:v>3.8568971601477764E-2</c:v>
                </c:pt>
                <c:pt idx="33">
                  <c:v>1.0382402088676523E-2</c:v>
                </c:pt>
                <c:pt idx="34">
                  <c:v>-1.7222499630816734E-2</c:v>
                </c:pt>
                <c:pt idx="35">
                  <c:v>-0.2541550243277747</c:v>
                </c:pt>
                <c:pt idx="36">
                  <c:v>0.15301010820480887</c:v>
                </c:pt>
                <c:pt idx="37">
                  <c:v>-8.3976251594539031E-2</c:v>
                </c:pt>
                <c:pt idx="38">
                  <c:v>-6.2649709467211379E-2</c:v>
                </c:pt>
                <c:pt idx="39">
                  <c:v>4.8257138577052494E-3</c:v>
                </c:pt>
                <c:pt idx="40">
                  <c:v>7.1876951070311446E-2</c:v>
                </c:pt>
                <c:pt idx="41">
                  <c:v>6.4910438003996651E-2</c:v>
                </c:pt>
                <c:pt idx="42">
                  <c:v>4.5256214795003524E-2</c:v>
                </c:pt>
                <c:pt idx="43">
                  <c:v>-3.2055065114100945E-2</c:v>
                </c:pt>
                <c:pt idx="44">
                  <c:v>-0.2429953749780247</c:v>
                </c:pt>
                <c:pt idx="45">
                  <c:v>-0.35959591502590582</c:v>
                </c:pt>
                <c:pt idx="46">
                  <c:v>-0.26218240462292464</c:v>
                </c:pt>
                <c:pt idx="47">
                  <c:v>-0.18080144621661898</c:v>
                </c:pt>
                <c:pt idx="48">
                  <c:v>0.45798824084518053</c:v>
                </c:pt>
                <c:pt idx="49">
                  <c:v>0.78812706914575337</c:v>
                </c:pt>
                <c:pt idx="50">
                  <c:v>0.38444320355462835</c:v>
                </c:pt>
                <c:pt idx="51">
                  <c:v>-1.3620849185058663</c:v>
                </c:pt>
                <c:pt idx="52">
                  <c:v>-0.65372327722201629</c:v>
                </c:pt>
                <c:pt idx="53">
                  <c:v>1.3332135535833318</c:v>
                </c:pt>
                <c:pt idx="54">
                  <c:v>0.96563712544312241</c:v>
                </c:pt>
                <c:pt idx="55">
                  <c:v>0.49710288313915829</c:v>
                </c:pt>
                <c:pt idx="56">
                  <c:v>0.23947745992669317</c:v>
                </c:pt>
                <c:pt idx="57">
                  <c:v>0.23859595704635092</c:v>
                </c:pt>
                <c:pt idx="58">
                  <c:v>-2.6299038358660324E-6</c:v>
                </c:pt>
                <c:pt idx="59">
                  <c:v>-2.8124442810017363E-9</c:v>
                </c:pt>
                <c:pt idx="60">
                  <c:v>-2.8991380810721021E-13</c:v>
                </c:pt>
                <c:pt idx="61">
                  <c:v>-1.4586901848406255E-18</c:v>
                </c:pt>
                <c:pt idx="62">
                  <c:v>-1.5086711584891817E-25</c:v>
                </c:pt>
                <c:pt idx="63">
                  <c:v>-1.067844554320701E-34</c:v>
                </c:pt>
                <c:pt idx="64">
                  <c:v>-1.2751943800412066E-46</c:v>
                </c:pt>
                <c:pt idx="65">
                  <c:v>-4.2788403464801182E-62</c:v>
                </c:pt>
                <c:pt idx="66">
                  <c:v>-4.2849602313332508E-82</c:v>
                </c:pt>
                <c:pt idx="67">
                  <c:v>-7.1868616159589193E-108</c:v>
                </c:pt>
                <c:pt idx="68">
                  <c:v>-5.3976942489563395E-141</c:v>
                </c:pt>
                <c:pt idx="69">
                  <c:v>-1.8031291797090612E-183</c:v>
                </c:pt>
                <c:pt idx="70">
                  <c:v>-7.9162994101256314E-238</c:v>
                </c:pt>
                <c:pt idx="71">
                  <c:v>-2.80467176231444E-307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A-4CFA-A67B-9BC577CC8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BG7Q!$F$21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BG7Q!$F$22:$F$108</c:f>
              <c:numCache>
                <c:formatCode>0.000</c:formatCode>
                <c:ptCount val="87"/>
                <c:pt idx="0">
                  <c:v>1.8265752668130454E-3</c:v>
                </c:pt>
                <c:pt idx="1">
                  <c:v>1.9868803156364496E-3</c:v>
                </c:pt>
                <c:pt idx="2">
                  <c:v>2.1007481794184696E-3</c:v>
                </c:pt>
                <c:pt idx="3">
                  <c:v>2.282688902232021E-3</c:v>
                </c:pt>
                <c:pt idx="4">
                  <c:v>2.5474933566625537E-3</c:v>
                </c:pt>
                <c:pt idx="5">
                  <c:v>2.8397965664123488E-3</c:v>
                </c:pt>
                <c:pt idx="6">
                  <c:v>3.1620536646516637E-3</c:v>
                </c:pt>
                <c:pt idx="7">
                  <c:v>3.6110178900918026E-3</c:v>
                </c:pt>
                <c:pt idx="8">
                  <c:v>4.2248085969959024E-3</c:v>
                </c:pt>
                <c:pt idx="9">
                  <c:v>4.9303422684632758E-3</c:v>
                </c:pt>
                <c:pt idx="10">
                  <c:v>5.8847206334176521E-3</c:v>
                </c:pt>
                <c:pt idx="11">
                  <c:v>7.1731087787726272E-3</c:v>
                </c:pt>
                <c:pt idx="12">
                  <c:v>8.9142236189507854E-3</c:v>
                </c:pt>
                <c:pt idx="13">
                  <c:v>1.1272588349009155E-2</c:v>
                </c:pt>
                <c:pt idx="14">
                  <c:v>1.4474547009628207E-2</c:v>
                </c:pt>
                <c:pt idx="15">
                  <c:v>1.923666512471368E-2</c:v>
                </c:pt>
                <c:pt idx="16">
                  <c:v>2.5783556353080907E-2</c:v>
                </c:pt>
                <c:pt idx="17">
                  <c:v>3.5428005151453369E-2</c:v>
                </c:pt>
                <c:pt idx="18">
                  <c:v>4.9566521755853299E-2</c:v>
                </c:pt>
                <c:pt idx="19">
                  <c:v>7.0072232417237645E-2</c:v>
                </c:pt>
                <c:pt idx="20">
                  <c:v>0.1007502596815696</c:v>
                </c:pt>
                <c:pt idx="21">
                  <c:v>0.1432858620994544</c:v>
                </c:pt>
                <c:pt idx="22">
                  <c:v>0.20396160597364765</c:v>
                </c:pt>
                <c:pt idx="23">
                  <c:v>0.28101845391878949</c:v>
                </c:pt>
                <c:pt idx="24">
                  <c:v>0.36720083222403582</c:v>
                </c:pt>
                <c:pt idx="25">
                  <c:v>0.44984484299026722</c:v>
                </c:pt>
                <c:pt idx="26">
                  <c:v>0.49011923548539077</c:v>
                </c:pt>
                <c:pt idx="27">
                  <c:v>0.4541559358079873</c:v>
                </c:pt>
                <c:pt idx="28">
                  <c:v>0.33537804627894624</c:v>
                </c:pt>
                <c:pt idx="29">
                  <c:v>0.1792338555356062</c:v>
                </c:pt>
                <c:pt idx="30">
                  <c:v>9.8959265143773359E-2</c:v>
                </c:pt>
                <c:pt idx="31">
                  <c:v>1.258683189176695E-2</c:v>
                </c:pt>
                <c:pt idx="32">
                  <c:v>1.1812613218876926E-3</c:v>
                </c:pt>
                <c:pt idx="33">
                  <c:v>3.9989561875142624E-5</c:v>
                </c:pt>
                <c:pt idx="34">
                  <c:v>3.7554295535096451E-7</c:v>
                </c:pt>
                <c:pt idx="35">
                  <c:v>6.553427595964094E-10</c:v>
                </c:pt>
                <c:pt idx="36">
                  <c:v>1.0686531388156662E-11</c:v>
                </c:pt>
                <c:pt idx="37">
                  <c:v>1.4485064745742526E-18</c:v>
                </c:pt>
                <c:pt idx="38">
                  <c:v>4.3274108823352776E-25</c:v>
                </c:pt>
                <c:pt idx="39">
                  <c:v>1.1455758503950405E-33</c:v>
                </c:pt>
                <c:pt idx="40">
                  <c:v>7.7325383353646868E-45</c:v>
                </c:pt>
                <c:pt idx="41">
                  <c:v>2.5805231995534479E-59</c:v>
                </c:pt>
                <c:pt idx="42">
                  <c:v>4.130933560127342E-78</c:v>
                </c:pt>
                <c:pt idx="43">
                  <c:v>2.373663020933375E-102</c:v>
                </c:pt>
                <c:pt idx="44">
                  <c:v>1.7351706378997358E-133</c:v>
                </c:pt>
                <c:pt idx="45">
                  <c:v>2.1625603567441329E-173</c:v>
                </c:pt>
                <c:pt idx="46">
                  <c:v>1.7552681458869573E-224</c:v>
                </c:pt>
                <c:pt idx="47">
                  <c:v>7.1019532677607907E-290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D-4BED-9375-5D57CE874C20}"/>
            </c:ext>
          </c:extLst>
        </c:ser>
        <c:ser>
          <c:idx val="1"/>
          <c:order val="1"/>
          <c:tx>
            <c:strRef>
              <c:f>BG7Q!$G$21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BG7Q!$G$22:$G$108</c:f>
              <c:numCache>
                <c:formatCode>0.000</c:formatCode>
                <c:ptCount val="87"/>
                <c:pt idx="0">
                  <c:v>2.1828151230630827E-2</c:v>
                </c:pt>
                <c:pt idx="1">
                  <c:v>2.2017092579534159E-2</c:v>
                </c:pt>
                <c:pt idx="2">
                  <c:v>2.2143813433084514E-2</c:v>
                </c:pt>
                <c:pt idx="3">
                  <c:v>2.2335040005944058E-2</c:v>
                </c:pt>
                <c:pt idx="4">
                  <c:v>2.2592157927357588E-2</c:v>
                </c:pt>
                <c:pt idx="5">
                  <c:v>2.2851747812033144E-2</c:v>
                </c:pt>
                <c:pt idx="6">
                  <c:v>2.3113826914221862E-2</c:v>
                </c:pt>
                <c:pt idx="7">
                  <c:v>2.3444952600805712E-2</c:v>
                </c:pt>
                <c:pt idx="8">
                  <c:v>2.3847520775999047E-2</c:v>
                </c:pt>
                <c:pt idx="9">
                  <c:v>2.4255836017344601E-2</c:v>
                </c:pt>
                <c:pt idx="10">
                  <c:v>2.4739545950061302E-2</c:v>
                </c:pt>
                <c:pt idx="11">
                  <c:v>2.5302154021271235E-2</c:v>
                </c:pt>
                <c:pt idx="12">
                  <c:v>2.5947746675909589E-2</c:v>
                </c:pt>
                <c:pt idx="13">
                  <c:v>2.6681026788934605E-2</c:v>
                </c:pt>
                <c:pt idx="14">
                  <c:v>2.7507351466678202E-2</c:v>
                </c:pt>
                <c:pt idx="15">
                  <c:v>2.8511036586220038E-2</c:v>
                </c:pt>
                <c:pt idx="16">
                  <c:v>2.9625449408044475E-2</c:v>
                </c:pt>
                <c:pt idx="17">
                  <c:v>3.0942588200722269E-2</c:v>
                </c:pt>
                <c:pt idx="18">
                  <c:v>3.2481227953786183E-2</c:v>
                </c:pt>
                <c:pt idx="19">
                  <c:v>3.4263344953122221E-2</c:v>
                </c:pt>
                <c:pt idx="20">
                  <c:v>3.6409949457155207E-2</c:v>
                </c:pt>
                <c:pt idx="21">
                  <c:v>3.8864891437959133E-2</c:v>
                </c:pt>
                <c:pt idx="22">
                  <c:v>4.1876947361445593E-2</c:v>
                </c:pt>
                <c:pt idx="23">
                  <c:v>4.5413026794674974E-2</c:v>
                </c:pt>
                <c:pt idx="24">
                  <c:v>4.9545799342107649E-2</c:v>
                </c:pt>
                <c:pt idx="25">
                  <c:v>5.4753864508392751E-2</c:v>
                </c:pt>
                <c:pt idx="26">
                  <c:v>6.0944730118457337E-2</c:v>
                </c:pt>
                <c:pt idx="27">
                  <c:v>6.8586965937001754E-2</c:v>
                </c:pt>
                <c:pt idx="28">
                  <c:v>7.7946932246186526E-2</c:v>
                </c:pt>
                <c:pt idx="29">
                  <c:v>8.9713124933912411E-2</c:v>
                </c:pt>
                <c:pt idx="30">
                  <c:v>9.8355132497253597E-2</c:v>
                </c:pt>
                <c:pt idx="31">
                  <c:v>0.12215439627590166</c:v>
                </c:pt>
                <c:pt idx="32">
                  <c:v>0.14461242294588308</c:v>
                </c:pt>
                <c:pt idx="33">
                  <c:v>0.17273368811282575</c:v>
                </c:pt>
                <c:pt idx="34">
                  <c:v>0.20714495881759715</c:v>
                </c:pt>
                <c:pt idx="35">
                  <c:v>0.24868823302085333</c:v>
                </c:pt>
                <c:pt idx="36">
                  <c:v>0.27308823398056542</c:v>
                </c:pt>
                <c:pt idx="37">
                  <c:v>0.35170661389542929</c:v>
                </c:pt>
                <c:pt idx="38">
                  <c:v>0.40698439768606598</c:v>
                </c:pt>
                <c:pt idx="39">
                  <c:v>0.45469599025614565</c:v>
                </c:pt>
                <c:pt idx="40">
                  <c:v>0.48134223267278359</c:v>
                </c:pt>
                <c:pt idx="41">
                  <c:v>0.47141980298365055</c:v>
                </c:pt>
                <c:pt idx="42">
                  <c:v>0.41360389022175703</c:v>
                </c:pt>
                <c:pt idx="43">
                  <c:v>0.31176305988733488</c:v>
                </c:pt>
                <c:pt idx="44">
                  <c:v>0.19136888186037027</c:v>
                </c:pt>
                <c:pt idx="45">
                  <c:v>8.9233515600125671E-2</c:v>
                </c:pt>
                <c:pt idx="46">
                  <c:v>2.8863275964730671E-2</c:v>
                </c:pt>
                <c:pt idx="47">
                  <c:v>5.7509450920996208E-3</c:v>
                </c:pt>
                <c:pt idx="48">
                  <c:v>6.0964817931983195E-4</c:v>
                </c:pt>
                <c:pt idx="49">
                  <c:v>2.8409258726148953E-5</c:v>
                </c:pt>
                <c:pt idx="50">
                  <c:v>4.5577054868174054E-7</c:v>
                </c:pt>
                <c:pt idx="51">
                  <c:v>1.8303210970856335E-9</c:v>
                </c:pt>
                <c:pt idx="52">
                  <c:v>1.2452372558062583E-12</c:v>
                </c:pt>
                <c:pt idx="53">
                  <c:v>8.7142927904491695E-17</c:v>
                </c:pt>
                <c:pt idx="54">
                  <c:v>3.2047307538959816E-22</c:v>
                </c:pt>
                <c:pt idx="55">
                  <c:v>2.8137913822470827E-29</c:v>
                </c:pt>
                <c:pt idx="56">
                  <c:v>2.0643895461050013E-38</c:v>
                </c:pt>
                <c:pt idx="57">
                  <c:v>3.3344675580013134E-50</c:v>
                </c:pt>
                <c:pt idx="58">
                  <c:v>2.2397520749288165E-65</c:v>
                </c:pt>
                <c:pt idx="59">
                  <c:v>7.7332857997497696E-85</c:v>
                </c:pt>
                <c:pt idx="60">
                  <c:v>9.1031081384089206E-110</c:v>
                </c:pt>
                <c:pt idx="61">
                  <c:v>1.2170692925995213E-141</c:v>
                </c:pt>
                <c:pt idx="62">
                  <c:v>2.4904350726110158E-182</c:v>
                </c:pt>
                <c:pt idx="63">
                  <c:v>3.4088140231664145E-234</c:v>
                </c:pt>
                <c:pt idx="64">
                  <c:v>3.2469077936969383E-300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CD-4BED-9375-5D57CE874C20}"/>
            </c:ext>
          </c:extLst>
        </c:ser>
        <c:ser>
          <c:idx val="2"/>
          <c:order val="2"/>
          <c:tx>
            <c:strRef>
              <c:f>BG7Q!$H$21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BG7Q!$H$22:$H$108</c:f>
              <c:numCache>
                <c:formatCode>0.000</c:formatCode>
                <c:ptCount val="87"/>
                <c:pt idx="0">
                  <c:v>1.2548337709503291E-2</c:v>
                </c:pt>
                <c:pt idx="1">
                  <c:v>1.2609328441924668E-2</c:v>
                </c:pt>
                <c:pt idx="2">
                  <c:v>1.2650141738419964E-2</c:v>
                </c:pt>
                <c:pt idx="3">
                  <c:v>1.2711591732694493E-2</c:v>
                </c:pt>
                <c:pt idx="4">
                  <c:v>1.2793956248701841E-2</c:v>
                </c:pt>
                <c:pt idx="5">
                  <c:v>1.2876816028029403E-2</c:v>
                </c:pt>
                <c:pt idx="6">
                  <c:v>1.2960173782241157E-2</c:v>
                </c:pt>
                <c:pt idx="7">
                  <c:v>1.3065075404270873E-2</c:v>
                </c:pt>
                <c:pt idx="8">
                  <c:v>1.319199758048698E-2</c:v>
                </c:pt>
                <c:pt idx="9">
                  <c:v>1.3320063345315646E-2</c:v>
                </c:pt>
                <c:pt idx="10">
                  <c:v>1.3470931283073161E-2</c:v>
                </c:pt>
                <c:pt idx="11">
                  <c:v>1.3645292641953952E-2</c:v>
                </c:pt>
                <c:pt idx="12">
                  <c:v>1.3843950790680898E-2</c:v>
                </c:pt>
                <c:pt idx="13">
                  <c:v>1.4067826795200633E-2</c:v>
                </c:pt>
                <c:pt idx="14">
                  <c:v>1.4317965838629864E-2</c:v>
                </c:pt>
                <c:pt idx="15">
                  <c:v>1.4618899861694375E-2</c:v>
                </c:pt>
                <c:pt idx="16">
                  <c:v>1.4949533140596603E-2</c:v>
                </c:pt>
                <c:pt idx="17">
                  <c:v>1.5335879848115188E-2</c:v>
                </c:pt>
                <c:pt idx="18">
                  <c:v>1.578156681924256E-2</c:v>
                </c:pt>
                <c:pt idx="19">
                  <c:v>1.6290827613766851E-2</c:v>
                </c:pt>
                <c:pt idx="20">
                  <c:v>1.6895268131694258E-2</c:v>
                </c:pt>
                <c:pt idx="21">
                  <c:v>1.7575766048035284E-2</c:v>
                </c:pt>
                <c:pt idx="22">
                  <c:v>1.8396868314847457E-2</c:v>
                </c:pt>
                <c:pt idx="23">
                  <c:v>1.9343980400340445E-2</c:v>
                </c:pt>
                <c:pt idx="24">
                  <c:v>2.0431336320364937E-2</c:v>
                </c:pt>
                <c:pt idx="25">
                  <c:v>2.1776753048264742E-2</c:v>
                </c:pt>
                <c:pt idx="26">
                  <c:v>2.3347203586769519E-2</c:v>
                </c:pt>
                <c:pt idx="27">
                  <c:v>2.5252862432232466E-2</c:v>
                </c:pt>
                <c:pt idx="28">
                  <c:v>2.7551548693216878E-2</c:v>
                </c:pt>
                <c:pt idx="29">
                  <c:v>3.0406789880137574E-2</c:v>
                </c:pt>
                <c:pt idx="30">
                  <c:v>3.2491167621740501E-2</c:v>
                </c:pt>
                <c:pt idx="31">
                  <c:v>3.8231604207354372E-2</c:v>
                </c:pt>
                <c:pt idx="32">
                  <c:v>4.3719447232921864E-2</c:v>
                </c:pt>
                <c:pt idx="33">
                  <c:v>5.0792472319862413E-2</c:v>
                </c:pt>
                <c:pt idx="34">
                  <c:v>5.9909587018300861E-2</c:v>
                </c:pt>
                <c:pt idx="35">
                  <c:v>7.1886475955417584E-2</c:v>
                </c:pt>
                <c:pt idx="36">
                  <c:v>7.9586781904840836E-2</c:v>
                </c:pt>
                <c:pt idx="37">
                  <c:v>0.10969274431897917</c:v>
                </c:pt>
                <c:pt idx="38">
                  <c:v>0.13982527595086539</c:v>
                </c:pt>
                <c:pt idx="39">
                  <c:v>0.18238826594411447</c:v>
                </c:pt>
                <c:pt idx="40">
                  <c:v>0.24340364277726689</c:v>
                </c:pt>
                <c:pt idx="41">
                  <c:v>0.33243774584840879</c:v>
                </c:pt>
                <c:pt idx="42">
                  <c:v>0.46540262596335569</c:v>
                </c:pt>
                <c:pt idx="43">
                  <c:v>0.66638942021761893</c:v>
                </c:pt>
                <c:pt idx="44">
                  <c:v>0.97335013271405657</c:v>
                </c:pt>
                <c:pt idx="45">
                  <c:v>1.4450096275463642</c:v>
                </c:pt>
                <c:pt idx="46">
                  <c:v>2.1686366503664072</c:v>
                </c:pt>
                <c:pt idx="47">
                  <c:v>3.2636455060489533</c:v>
                </c:pt>
                <c:pt idx="48">
                  <c:v>4.860652482340786</c:v>
                </c:pt>
                <c:pt idx="49">
                  <c:v>7.0436657511107512</c:v>
                </c:pt>
                <c:pt idx="50">
                  <c:v>9.7036406863601954</c:v>
                </c:pt>
                <c:pt idx="51">
                  <c:v>12.31876764445464</c:v>
                </c:pt>
                <c:pt idx="52">
                  <c:v>13.812832806677481</c:v>
                </c:pt>
                <c:pt idx="53">
                  <c:v>12.946031224082203</c:v>
                </c:pt>
                <c:pt idx="54">
                  <c:v>9.4263853210766477</c:v>
                </c:pt>
                <c:pt idx="55">
                  <c:v>4.8516979262720836</c:v>
                </c:pt>
                <c:pt idx="56">
                  <c:v>1.5599210361166878</c:v>
                </c:pt>
                <c:pt idx="57">
                  <c:v>0.26675747904554448</c:v>
                </c:pt>
                <c:pt idx="58">
                  <c:v>1.9743045703286475E-2</c:v>
                </c:pt>
                <c:pt idx="59">
                  <c:v>4.8618244731604379E-4</c:v>
                </c:pt>
                <c:pt idx="60">
                  <c:v>2.8278995425577512E-6</c:v>
                </c:pt>
                <c:pt idx="61">
                  <c:v>2.5111618747275648E-9</c:v>
                </c:pt>
                <c:pt idx="62">
                  <c:v>1.9484259109463519E-13</c:v>
                </c:pt>
                <c:pt idx="63">
                  <c:v>6.4912945433778232E-19</c:v>
                </c:pt>
                <c:pt idx="64">
                  <c:v>3.7566309382480374E-26</c:v>
                </c:pt>
                <c:pt idx="65">
                  <c:v>1.1914701244299599E-35</c:v>
                </c:pt>
                <c:pt idx="66">
                  <c:v>4.7229492043562941E-48</c:v>
                </c:pt>
                <c:pt idx="67">
                  <c:v>3.6723813013141913E-64</c:v>
                </c:pt>
                <c:pt idx="68">
                  <c:v>5.1837041723859936E-85</c:v>
                </c:pt>
                <c:pt idx="69">
                  <c:v>6.6414512410254079E-112</c:v>
                </c:pt>
                <c:pt idx="70">
                  <c:v>1.6986181616450441E-146</c:v>
                </c:pt>
                <c:pt idx="71">
                  <c:v>6.9694819038179657E-191</c:v>
                </c:pt>
                <c:pt idx="72">
                  <c:v>1.000373969480997E-247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CD-4BED-9375-5D57CE874C20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CD-4BED-9375-5D57CE874C20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CD-4BED-9375-5D57CE874C20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BG7Q!$I$22:$I$108</c:f>
              <c:numCache>
                <c:formatCode>0.000</c:formatCode>
                <c:ptCount val="87"/>
                <c:pt idx="0">
                  <c:v>3.6203064206947161E-2</c:v>
                </c:pt>
                <c:pt idx="1">
                  <c:v>3.6613301337095276E-2</c:v>
                </c:pt>
                <c:pt idx="2">
                  <c:v>3.6894703350922944E-2</c:v>
                </c:pt>
                <c:pt idx="3">
                  <c:v>3.7329320640870571E-2</c:v>
                </c:pt>
                <c:pt idx="4">
                  <c:v>3.7933607532721986E-2</c:v>
                </c:pt>
                <c:pt idx="5">
                  <c:v>3.8568360406474898E-2</c:v>
                </c:pt>
                <c:pt idx="6">
                  <c:v>3.9236054361114686E-2</c:v>
                </c:pt>
                <c:pt idx="7">
                  <c:v>4.0121045895168392E-2</c:v>
                </c:pt>
                <c:pt idx="8">
                  <c:v>4.1264326953481929E-2</c:v>
                </c:pt>
                <c:pt idx="9">
                  <c:v>4.2506241631123522E-2</c:v>
                </c:pt>
                <c:pt idx="10">
                  <c:v>4.409519786655211E-2</c:v>
                </c:pt>
                <c:pt idx="11">
                  <c:v>4.6120555441997814E-2</c:v>
                </c:pt>
                <c:pt idx="12">
                  <c:v>4.8705921085541275E-2</c:v>
                </c:pt>
                <c:pt idx="13">
                  <c:v>5.2021441933144397E-2</c:v>
                </c:pt>
                <c:pt idx="14">
                  <c:v>5.629986431493627E-2</c:v>
                </c:pt>
                <c:pt idx="15">
                  <c:v>6.2366601572628091E-2</c:v>
                </c:pt>
                <c:pt idx="16">
                  <c:v>7.0358538901721987E-2</c:v>
                </c:pt>
                <c:pt idx="17">
                  <c:v>8.1706473200290827E-2</c:v>
                </c:pt>
                <c:pt idx="18">
                  <c:v>9.7829316528882049E-2</c:v>
                </c:pt>
                <c:pt idx="19">
                  <c:v>0.12062640498412672</c:v>
                </c:pt>
                <c:pt idx="20">
                  <c:v>0.15405547727041907</c:v>
                </c:pt>
                <c:pt idx="21">
                  <c:v>0.19972651958544882</c:v>
                </c:pt>
                <c:pt idx="22">
                  <c:v>0.26423542164994068</c:v>
                </c:pt>
                <c:pt idx="23">
                  <c:v>0.34577546111380492</c:v>
                </c:pt>
                <c:pt idx="24">
                  <c:v>0.43717796788650837</c:v>
                </c:pt>
                <c:pt idx="25">
                  <c:v>0.52637546054692474</c:v>
                </c:pt>
                <c:pt idx="26">
                  <c:v>0.57441116919061763</c:v>
                </c:pt>
                <c:pt idx="27">
                  <c:v>0.54799576417722151</c:v>
                </c:pt>
                <c:pt idx="28">
                  <c:v>0.44087652721834963</c:v>
                </c:pt>
                <c:pt idx="29">
                  <c:v>0.29935377034965616</c:v>
                </c:pt>
                <c:pt idx="30">
                  <c:v>0.22980556526276746</c:v>
                </c:pt>
                <c:pt idx="31">
                  <c:v>0.17297283237502298</c:v>
                </c:pt>
                <c:pt idx="32">
                  <c:v>0.18951313150069266</c:v>
                </c:pt>
                <c:pt idx="33">
                  <c:v>0.22356614999456331</c:v>
                </c:pt>
                <c:pt idx="34">
                  <c:v>0.26705492137885334</c:v>
                </c:pt>
                <c:pt idx="35">
                  <c:v>0.32057470963161366</c:v>
                </c:pt>
                <c:pt idx="36">
                  <c:v>0.35267501589609274</c:v>
                </c:pt>
                <c:pt idx="37">
                  <c:v>0.46139935821440847</c:v>
                </c:pt>
                <c:pt idx="38">
                  <c:v>0.54680967363693134</c:v>
                </c:pt>
                <c:pt idx="39">
                  <c:v>0.6370842562002601</c:v>
                </c:pt>
                <c:pt idx="40">
                  <c:v>0.72474587545005043</c:v>
                </c:pt>
                <c:pt idx="41">
                  <c:v>0.8038575488320594</c:v>
                </c:pt>
                <c:pt idx="42">
                  <c:v>0.87900651618511272</c:v>
                </c:pt>
                <c:pt idx="43">
                  <c:v>0.97815248010495381</c:v>
                </c:pt>
                <c:pt idx="44">
                  <c:v>1.1647190145744268</c:v>
                </c:pt>
                <c:pt idx="45">
                  <c:v>1.5342431431464898</c:v>
                </c:pt>
                <c:pt idx="46">
                  <c:v>2.1974999263311377</c:v>
                </c:pt>
                <c:pt idx="47">
                  <c:v>3.2693964511410529</c:v>
                </c:pt>
                <c:pt idx="48">
                  <c:v>4.8612621305201058</c:v>
                </c:pt>
                <c:pt idx="49">
                  <c:v>7.0436941603694772</c:v>
                </c:pt>
                <c:pt idx="50">
                  <c:v>9.7036411421307438</c:v>
                </c:pt>
                <c:pt idx="51">
                  <c:v>12.318767646284961</c:v>
                </c:pt>
                <c:pt idx="52">
                  <c:v>13.812832806678726</c:v>
                </c:pt>
                <c:pt idx="53">
                  <c:v>12.946031224082203</c:v>
                </c:pt>
                <c:pt idx="54">
                  <c:v>9.4263853210766477</c:v>
                </c:pt>
                <c:pt idx="55">
                  <c:v>4.8516979262720836</c:v>
                </c:pt>
                <c:pt idx="56">
                  <c:v>1.5599210361166878</c:v>
                </c:pt>
                <c:pt idx="57">
                  <c:v>0.26675747904554448</c:v>
                </c:pt>
                <c:pt idx="58">
                  <c:v>1.9743045703286475E-2</c:v>
                </c:pt>
                <c:pt idx="59">
                  <c:v>4.8618244731604379E-4</c:v>
                </c:pt>
                <c:pt idx="60">
                  <c:v>2.8278995425577512E-6</c:v>
                </c:pt>
                <c:pt idx="61">
                  <c:v>2.5111618747275648E-9</c:v>
                </c:pt>
                <c:pt idx="62">
                  <c:v>1.9484259109463519E-13</c:v>
                </c:pt>
                <c:pt idx="63">
                  <c:v>6.4912945433778232E-19</c:v>
                </c:pt>
                <c:pt idx="64">
                  <c:v>3.7566309382480374E-26</c:v>
                </c:pt>
                <c:pt idx="65">
                  <c:v>1.1914701244299599E-35</c:v>
                </c:pt>
                <c:pt idx="66">
                  <c:v>4.7229492043562941E-48</c:v>
                </c:pt>
                <c:pt idx="67">
                  <c:v>3.6723813013141913E-64</c:v>
                </c:pt>
                <c:pt idx="68">
                  <c:v>5.1837041723859936E-85</c:v>
                </c:pt>
                <c:pt idx="69">
                  <c:v>6.6414512410254079E-112</c:v>
                </c:pt>
                <c:pt idx="70">
                  <c:v>1.6986181616450441E-146</c:v>
                </c:pt>
                <c:pt idx="71">
                  <c:v>6.9694819038179657E-191</c:v>
                </c:pt>
                <c:pt idx="72">
                  <c:v>1.000373969480997E-247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6CD-4BED-9375-5D57CE874C20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6CD-4BED-9375-5D57CE874C20}"/>
              </c:ext>
            </c:extLst>
          </c:dPt>
          <c:xVal>
            <c:numRef>
              <c:f>BG7Q!$A$22:$A$108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BG7Q!$B$22:$B$108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0.01</c:v>
                </c:pt>
                <c:pt idx="15">
                  <c:v>2.7E-2</c:v>
                </c:pt>
                <c:pt idx="16">
                  <c:v>0.03</c:v>
                </c:pt>
                <c:pt idx="17">
                  <c:v>3.4000000000000002E-2</c:v>
                </c:pt>
                <c:pt idx="18">
                  <c:v>0.08</c:v>
                </c:pt>
                <c:pt idx="19">
                  <c:v>0.124</c:v>
                </c:pt>
                <c:pt idx="20">
                  <c:v>0.189</c:v>
                </c:pt>
                <c:pt idx="21">
                  <c:v>0.251</c:v>
                </c:pt>
                <c:pt idx="22">
                  <c:v>0.36799999999999999</c:v>
                </c:pt>
                <c:pt idx="23">
                  <c:v>0.38500000000000001</c:v>
                </c:pt>
                <c:pt idx="24">
                  <c:v>0.499</c:v>
                </c:pt>
                <c:pt idx="25">
                  <c:v>0.5</c:v>
                </c:pt>
                <c:pt idx="26">
                  <c:v>0.49399999999999999</c:v>
                </c:pt>
                <c:pt idx="27">
                  <c:v>0.46899999999999997</c:v>
                </c:pt>
                <c:pt idx="28">
                  <c:v>0.5</c:v>
                </c:pt>
                <c:pt idx="29">
                  <c:v>0.34699999999999998</c:v>
                </c:pt>
                <c:pt idx="30">
                  <c:v>0.19900000000000001</c:v>
                </c:pt>
                <c:pt idx="31">
                  <c:v>0.435</c:v>
                </c:pt>
                <c:pt idx="32">
                  <c:v>0.33800000000000002</c:v>
                </c:pt>
                <c:pt idx="33">
                  <c:v>0.29099999999999998</c:v>
                </c:pt>
                <c:pt idx="34">
                  <c:v>0.46800000000000003</c:v>
                </c:pt>
                <c:pt idx="35">
                  <c:v>0.34599999999999997</c:v>
                </c:pt>
                <c:pt idx="36">
                  <c:v>0.19</c:v>
                </c:pt>
                <c:pt idx="37">
                  <c:v>0.60399999999999998</c:v>
                </c:pt>
                <c:pt idx="38">
                  <c:v>0.46100000000000002</c:v>
                </c:pt>
                <c:pt idx="39">
                  <c:v>0.53</c:v>
                </c:pt>
                <c:pt idx="40">
                  <c:v>0.63300000000000001</c:v>
                </c:pt>
                <c:pt idx="41">
                  <c:v>0.747</c:v>
                </c:pt>
                <c:pt idx="42">
                  <c:v>0.88500000000000001</c:v>
                </c:pt>
                <c:pt idx="43">
                  <c:v>1.028</c:v>
                </c:pt>
                <c:pt idx="44">
                  <c:v>1.321</c:v>
                </c:pt>
                <c:pt idx="45">
                  <c:v>1.571</c:v>
                </c:pt>
                <c:pt idx="46">
                  <c:v>2.2080000000000002</c:v>
                </c:pt>
                <c:pt idx="47">
                  <c:v>2.7370000000000001</c:v>
                </c:pt>
                <c:pt idx="48">
                  <c:v>4.25</c:v>
                </c:pt>
                <c:pt idx="49">
                  <c:v>6.9530000000000003</c:v>
                </c:pt>
                <c:pt idx="50">
                  <c:v>9.9939999999999998</c:v>
                </c:pt>
                <c:pt idx="51">
                  <c:v>13.06</c:v>
                </c:pt>
                <c:pt idx="52">
                  <c:v>14.388999999999999</c:v>
                </c:pt>
                <c:pt idx="53">
                  <c:v>12.206</c:v>
                </c:pt>
                <c:pt idx="54">
                  <c:v>8.1370000000000005</c:v>
                </c:pt>
                <c:pt idx="55">
                  <c:v>5.3380000000000001</c:v>
                </c:pt>
                <c:pt idx="56">
                  <c:v>4.3780000000000001</c:v>
                </c:pt>
                <c:pt idx="57">
                  <c:v>1.012</c:v>
                </c:pt>
                <c:pt idx="58">
                  <c:v>2.1000000000000001E-2</c:v>
                </c:pt>
                <c:pt idx="59">
                  <c:v>0.6</c:v>
                </c:pt>
                <c:pt idx="60">
                  <c:v>0.34899999999999998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D-4BED-9375-5D57CE874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BG7Q!$A$23:$A$108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BG7Q!$J$23:$J$108</c:f>
              <c:numCache>
                <c:formatCode>0.000</c:formatCode>
                <c:ptCount val="86"/>
                <c:pt idx="0">
                  <c:v>-3.6613301337095276E-2</c:v>
                </c:pt>
                <c:pt idx="1">
                  <c:v>-3.6894703350922944E-2</c:v>
                </c:pt>
                <c:pt idx="2">
                  <c:v>-3.7329320640870571E-2</c:v>
                </c:pt>
                <c:pt idx="3">
                  <c:v>-3.7933607532721986E-2</c:v>
                </c:pt>
                <c:pt idx="4">
                  <c:v>-3.8568360406474898E-2</c:v>
                </c:pt>
                <c:pt idx="5">
                  <c:v>-3.9236054361114686E-2</c:v>
                </c:pt>
                <c:pt idx="6">
                  <c:v>-4.0121045895168392E-2</c:v>
                </c:pt>
                <c:pt idx="7">
                  <c:v>-4.0264326953481928E-2</c:v>
                </c:pt>
                <c:pt idx="8">
                  <c:v>-4.050624163112352E-2</c:v>
                </c:pt>
                <c:pt idx="9">
                  <c:v>-4.2095197866552109E-2</c:v>
                </c:pt>
                <c:pt idx="10">
                  <c:v>-4.4120555441997812E-2</c:v>
                </c:pt>
                <c:pt idx="11">
                  <c:v>-4.5705921085541272E-2</c:v>
                </c:pt>
                <c:pt idx="12">
                  <c:v>-4.9021441933144394E-2</c:v>
                </c:pt>
                <c:pt idx="13">
                  <c:v>-4.6299864314936268E-2</c:v>
                </c:pt>
                <c:pt idx="14">
                  <c:v>-3.5366601572628095E-2</c:v>
                </c:pt>
                <c:pt idx="15">
                  <c:v>-4.0358538901721988E-2</c:v>
                </c:pt>
                <c:pt idx="16">
                  <c:v>-4.7706473200290825E-2</c:v>
                </c:pt>
                <c:pt idx="17">
                  <c:v>-1.7829316528882047E-2</c:v>
                </c:pt>
                <c:pt idx="18">
                  <c:v>3.3735950158732819E-3</c:v>
                </c:pt>
                <c:pt idx="19">
                  <c:v>3.4944522729580929E-2</c:v>
                </c:pt>
                <c:pt idx="20">
                  <c:v>5.1273480414551181E-2</c:v>
                </c:pt>
                <c:pt idx="21">
                  <c:v>0.10376457835005931</c:v>
                </c:pt>
                <c:pt idx="22">
                  <c:v>3.9224538886195093E-2</c:v>
                </c:pt>
                <c:pt idx="23">
                  <c:v>6.1822032113491632E-2</c:v>
                </c:pt>
                <c:pt idx="24">
                  <c:v>-2.6375460546924745E-2</c:v>
                </c:pt>
                <c:pt idx="25">
                  <c:v>-8.0411169190617637E-2</c:v>
                </c:pt>
                <c:pt idx="26">
                  <c:v>-7.8995764177221539E-2</c:v>
                </c:pt>
                <c:pt idx="27">
                  <c:v>5.9123472781650366E-2</c:v>
                </c:pt>
                <c:pt idx="28">
                  <c:v>4.7646229650343819E-2</c:v>
                </c:pt>
                <c:pt idx="29">
                  <c:v>-3.0805565262767454E-2</c:v>
                </c:pt>
                <c:pt idx="30">
                  <c:v>0.26202716762497702</c:v>
                </c:pt>
                <c:pt idx="31">
                  <c:v>0.14848686849930737</c:v>
                </c:pt>
                <c:pt idx="32">
                  <c:v>6.7433850005436669E-2</c:v>
                </c:pt>
                <c:pt idx="33">
                  <c:v>0.20094507862114669</c:v>
                </c:pt>
                <c:pt idx="34">
                  <c:v>2.5425290368386311E-2</c:v>
                </c:pt>
                <c:pt idx="35">
                  <c:v>-0.16267501589609273</c:v>
                </c:pt>
                <c:pt idx="36">
                  <c:v>0.14260064178559151</c:v>
                </c:pt>
                <c:pt idx="37">
                  <c:v>-8.5809673636931316E-2</c:v>
                </c:pt>
                <c:pt idx="38">
                  <c:v>-0.10708425620026008</c:v>
                </c:pt>
                <c:pt idx="39">
                  <c:v>-9.1745875450050418E-2</c:v>
                </c:pt>
                <c:pt idx="40">
                  <c:v>-5.6857548832059401E-2</c:v>
                </c:pt>
                <c:pt idx="41">
                  <c:v>5.9934838148872904E-3</c:v>
                </c:pt>
                <c:pt idx="42">
                  <c:v>4.9847519895046211E-2</c:v>
                </c:pt>
                <c:pt idx="43">
                  <c:v>0.15628098542557312</c:v>
                </c:pt>
                <c:pt idx="44">
                  <c:v>3.6756856853510156E-2</c:v>
                </c:pt>
                <c:pt idx="45">
                  <c:v>1.050007366886252E-2</c:v>
                </c:pt>
                <c:pt idx="46">
                  <c:v>-0.53239645114105283</c:v>
                </c:pt>
                <c:pt idx="47">
                  <c:v>-0.61126213052010581</c:v>
                </c:pt>
                <c:pt idx="48">
                  <c:v>-9.0694160369476862E-2</c:v>
                </c:pt>
                <c:pt idx="49">
                  <c:v>0.29035885786925597</c:v>
                </c:pt>
                <c:pt idx="50">
                  <c:v>0.74123235371503959</c:v>
                </c:pt>
                <c:pt idx="51">
                  <c:v>0.57616719332127353</c:v>
                </c:pt>
                <c:pt idx="52">
                  <c:v>-0.74003122408220356</c:v>
                </c:pt>
                <c:pt idx="53">
                  <c:v>-1.2893853210766473</c:v>
                </c:pt>
                <c:pt idx="54">
                  <c:v>0.48630207372791645</c:v>
                </c:pt>
                <c:pt idx="55">
                  <c:v>2.8180789638833126</c:v>
                </c:pt>
                <c:pt idx="56">
                  <c:v>0.74524252095445553</c:v>
                </c:pt>
                <c:pt idx="57">
                  <c:v>1.2569542967135264E-3</c:v>
                </c:pt>
                <c:pt idx="58">
                  <c:v>0.59951381755268396</c:v>
                </c:pt>
                <c:pt idx="59">
                  <c:v>0.34899717210045744</c:v>
                </c:pt>
                <c:pt idx="60">
                  <c:v>-2.5111618747275648E-9</c:v>
                </c:pt>
                <c:pt idx="61">
                  <c:v>-1.9484259109463519E-13</c:v>
                </c:pt>
                <c:pt idx="62">
                  <c:v>-6.4912945433778232E-19</c:v>
                </c:pt>
                <c:pt idx="63">
                  <c:v>-3.7566309382480374E-26</c:v>
                </c:pt>
                <c:pt idx="64">
                  <c:v>-1.1914701244299599E-35</c:v>
                </c:pt>
                <c:pt idx="65">
                  <c:v>-4.7229492043562941E-48</c:v>
                </c:pt>
                <c:pt idx="66">
                  <c:v>-3.6723813013141913E-64</c:v>
                </c:pt>
                <c:pt idx="67">
                  <c:v>-5.1837041723859936E-85</c:v>
                </c:pt>
                <c:pt idx="68">
                  <c:v>-6.6414512410254079E-112</c:v>
                </c:pt>
                <c:pt idx="69">
                  <c:v>-1.6986181616450441E-146</c:v>
                </c:pt>
                <c:pt idx="70">
                  <c:v>-6.9694819038179657E-191</c:v>
                </c:pt>
                <c:pt idx="71">
                  <c:v>-1.000373969480997E-247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AF-44EA-9BA5-FF2C67DE2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BG8Q!$F$21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BG8Q!$F$22:$F$108</c:f>
              <c:numCache>
                <c:formatCode>0.000</c:formatCode>
                <c:ptCount val="87"/>
                <c:pt idx="0">
                  <c:v>2.0313875159116499E-4</c:v>
                </c:pt>
                <c:pt idx="1">
                  <c:v>2.2954891976018058E-4</c:v>
                </c:pt>
                <c:pt idx="2">
                  <c:v>2.4890557978505732E-4</c:v>
                </c:pt>
                <c:pt idx="3">
                  <c:v>2.8082146159372375E-4</c:v>
                </c:pt>
                <c:pt idx="4">
                  <c:v>3.2934430308893331E-4</c:v>
                </c:pt>
                <c:pt idx="5">
                  <c:v>3.856003478463137E-4</c:v>
                </c:pt>
                <c:pt idx="6">
                  <c:v>4.5070469257494771E-4</c:v>
                </c:pt>
                <c:pt idx="7">
                  <c:v>5.4645599074276956E-4</c:v>
                </c:pt>
                <c:pt idx="8">
                  <c:v>6.8618297842996912E-4</c:v>
                </c:pt>
                <c:pt idx="9">
                  <c:v>8.5837358186743884E-4</c:v>
                </c:pt>
                <c:pt idx="10">
                  <c:v>1.1092654458277024E-3</c:v>
                </c:pt>
                <c:pt idx="11">
                  <c:v>1.4775964205397032E-3</c:v>
                </c:pt>
                <c:pt idx="12">
                  <c:v>2.0236643540717625E-3</c:v>
                </c:pt>
                <c:pt idx="13">
                  <c:v>2.8414968500344614E-3</c:v>
                </c:pt>
                <c:pt idx="14">
                  <c:v>4.0776345381033519E-3</c:v>
                </c:pt>
                <c:pt idx="15">
                  <c:v>6.1467674951934045E-3</c:v>
                </c:pt>
                <c:pt idx="16">
                  <c:v>9.374370284297287E-3</c:v>
                </c:pt>
                <c:pt idx="17">
                  <c:v>1.4805854850586773E-2</c:v>
                </c:pt>
                <c:pt idx="18">
                  <c:v>2.3973163336804122E-2</c:v>
                </c:pt>
                <c:pt idx="19">
                  <c:v>3.9343467535261349E-2</c:v>
                </c:pt>
                <c:pt idx="20">
                  <c:v>6.601614180253558E-2</c:v>
                </c:pt>
                <c:pt idx="21">
                  <c:v>0.10876798039655186</c:v>
                </c:pt>
                <c:pt idx="22">
                  <c:v>0.17872964429320004</c:v>
                </c:pt>
                <c:pt idx="23">
                  <c:v>0.27894393893226149</c:v>
                </c:pt>
                <c:pt idx="24">
                  <c:v>0.40112091126807076</c:v>
                </c:pt>
                <c:pt idx="25">
                  <c:v>0.52088418901821976</c:v>
                </c:pt>
                <c:pt idx="26">
                  <c:v>0.56581992516531587</c:v>
                </c:pt>
                <c:pt idx="27">
                  <c:v>0.48008629841347422</c:v>
                </c:pt>
                <c:pt idx="28">
                  <c:v>0.28882285070599123</c:v>
                </c:pt>
                <c:pt idx="29">
                  <c:v>0.10651798971694455</c:v>
                </c:pt>
                <c:pt idx="30">
                  <c:v>4.2109089003579458E-2</c:v>
                </c:pt>
                <c:pt idx="31">
                  <c:v>1.7543645612129236E-3</c:v>
                </c:pt>
                <c:pt idx="32">
                  <c:v>4.7329349868232097E-5</c:v>
                </c:pt>
                <c:pt idx="33">
                  <c:v>2.7655369447564731E-7</c:v>
                </c:pt>
                <c:pt idx="34">
                  <c:v>2.3674830721289956E-10</c:v>
                </c:pt>
                <c:pt idx="35">
                  <c:v>1.6321424461618612E-14</c:v>
                </c:pt>
                <c:pt idx="36">
                  <c:v>3.3127888994541069E-17</c:v>
                </c:pt>
                <c:pt idx="37">
                  <c:v>1.5678452260789976E-27</c:v>
                </c:pt>
                <c:pt idx="38">
                  <c:v>2.5341827561588144E-37</c:v>
                </c:pt>
                <c:pt idx="39">
                  <c:v>3.5252258047229454E-50</c:v>
                </c:pt>
                <c:pt idx="40">
                  <c:v>6.5949514530632526E-67</c:v>
                </c:pt>
                <c:pt idx="41">
                  <c:v>1.4393366213667801E-88</c:v>
                </c:pt>
                <c:pt idx="42">
                  <c:v>1.1318701655321567E-116</c:v>
                </c:pt>
                <c:pt idx="43">
                  <c:v>6.742866031257578E-153</c:v>
                </c:pt>
                <c:pt idx="44">
                  <c:v>2.1013367513712346E-199</c:v>
                </c:pt>
                <c:pt idx="45">
                  <c:v>5.5564170885510526E-259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A-4BA7-AC0B-B006ED2D26CF}"/>
            </c:ext>
          </c:extLst>
        </c:ser>
        <c:ser>
          <c:idx val="1"/>
          <c:order val="1"/>
          <c:tx>
            <c:strRef>
              <c:f>BG8Q!$G$21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BG8Q!$G$22:$G$108</c:f>
              <c:numCache>
                <c:formatCode>0.000</c:formatCode>
                <c:ptCount val="87"/>
                <c:pt idx="0">
                  <c:v>6.3549360788705805E-3</c:v>
                </c:pt>
                <c:pt idx="1">
                  <c:v>6.4186528839937987E-3</c:v>
                </c:pt>
                <c:pt idx="2">
                  <c:v>6.4614459623561797E-3</c:v>
                </c:pt>
                <c:pt idx="3">
                  <c:v>6.5261115538935138E-3</c:v>
                </c:pt>
                <c:pt idx="4">
                  <c:v>6.613227503826459E-3</c:v>
                </c:pt>
                <c:pt idx="5">
                  <c:v>6.7013758772558017E-3</c:v>
                </c:pt>
                <c:pt idx="6">
                  <c:v>6.7905669802396668E-3</c:v>
                </c:pt>
                <c:pt idx="7">
                  <c:v>6.9035380210106592E-3</c:v>
                </c:pt>
                <c:pt idx="8">
                  <c:v>7.0413041192808395E-3</c:v>
                </c:pt>
                <c:pt idx="9">
                  <c:v>7.1815048601430844E-3</c:v>
                </c:pt>
                <c:pt idx="10">
                  <c:v>7.348197653488305E-3</c:v>
                </c:pt>
                <c:pt idx="11">
                  <c:v>7.5428959508004011E-3</c:v>
                </c:pt>
                <c:pt idx="12">
                  <c:v>7.7673815269251999E-3</c:v>
                </c:pt>
                <c:pt idx="13">
                  <c:v>8.0237266285060112E-3</c:v>
                </c:pt>
                <c:pt idx="14">
                  <c:v>8.3143197136108325E-3</c:v>
                </c:pt>
                <c:pt idx="15">
                  <c:v>8.6697001373820214E-3</c:v>
                </c:pt>
                <c:pt idx="16">
                  <c:v>9.067338127813511E-3</c:v>
                </c:pt>
                <c:pt idx="17">
                  <c:v>9.5413749408032669E-3</c:v>
                </c:pt>
                <c:pt idx="18">
                  <c:v>1.0100591275983685E-2</c:v>
                </c:pt>
                <c:pt idx="19">
                  <c:v>1.0755491040436936E-2</c:v>
                </c:pt>
                <c:pt idx="20">
                  <c:v>1.1554332993898993E-2</c:v>
                </c:pt>
                <c:pt idx="21">
                  <c:v>1.248096194592031E-2</c:v>
                </c:pt>
                <c:pt idx="22">
                  <c:v>1.3636344367100263E-2</c:v>
                </c:pt>
                <c:pt idx="23">
                  <c:v>1.5017915521187697E-2</c:v>
                </c:pt>
                <c:pt idx="24">
                  <c:v>1.6665983670412516E-2</c:v>
                </c:pt>
                <c:pt idx="25">
                  <c:v>1.8792351316291648E-2</c:v>
                </c:pt>
                <c:pt idx="26">
                  <c:v>2.1389298356044081E-2</c:v>
                </c:pt>
                <c:pt idx="27">
                  <c:v>2.4695263484309008E-2</c:v>
                </c:pt>
                <c:pt idx="28">
                  <c:v>2.888998861355413E-2</c:v>
                </c:pt>
                <c:pt idx="29">
                  <c:v>3.4383362419001327E-2</c:v>
                </c:pt>
                <c:pt idx="30">
                  <c:v>3.8570665627858408E-2</c:v>
                </c:pt>
                <c:pt idx="31">
                  <c:v>5.0756097416718202E-2</c:v>
                </c:pt>
                <c:pt idx="32">
                  <c:v>6.3127814713385896E-2</c:v>
                </c:pt>
                <c:pt idx="33">
                  <c:v>7.9829905061435155E-2</c:v>
                </c:pt>
                <c:pt idx="34">
                  <c:v>0.10217937714568627</c:v>
                </c:pt>
                <c:pt idx="35">
                  <c:v>0.13221906401817485</c:v>
                </c:pt>
                <c:pt idx="36">
                  <c:v>0.15161369009778392</c:v>
                </c:pt>
                <c:pt idx="37">
                  <c:v>0.22541106990810636</c:v>
                </c:pt>
                <c:pt idx="38">
                  <c:v>0.29301371091196093</c:v>
                </c:pt>
                <c:pt idx="39">
                  <c:v>0.37492430587695297</c:v>
                </c:pt>
                <c:pt idx="40">
                  <c:v>0.46485557047743448</c:v>
                </c:pt>
                <c:pt idx="41">
                  <c:v>0.54761703307526988</c:v>
                </c:pt>
                <c:pt idx="42">
                  <c:v>0.59729607809826535</c:v>
                </c:pt>
                <c:pt idx="43">
                  <c:v>0.58185895891694372</c:v>
                </c:pt>
                <c:pt idx="44">
                  <c:v>0.48348368170474176</c:v>
                </c:pt>
                <c:pt idx="45">
                  <c:v>0.32276115770839159</c:v>
                </c:pt>
                <c:pt idx="46">
                  <c:v>0.16002411560864702</c:v>
                </c:pt>
                <c:pt idx="47">
                  <c:v>5.3137934384994402E-2</c:v>
                </c:pt>
                <c:pt idx="48">
                  <c:v>1.0383895666576656E-2</c:v>
                </c:pt>
                <c:pt idx="49">
                  <c:v>1.0090448522446082E-3</c:v>
                </c:pt>
                <c:pt idx="50">
                  <c:v>3.9268055107822559E-5</c:v>
                </c:pt>
                <c:pt idx="51">
                  <c:v>4.612269106990111E-7</c:v>
                </c:pt>
                <c:pt idx="52">
                  <c:v>1.153462570020428E-9</c:v>
                </c:pt>
                <c:pt idx="53">
                  <c:v>3.9301192811458134E-13</c:v>
                </c:pt>
                <c:pt idx="54">
                  <c:v>1.0008745697523013E-17</c:v>
                </c:pt>
                <c:pt idx="55">
                  <c:v>9.3645940402501732E-24</c:v>
                </c:pt>
                <c:pt idx="56">
                  <c:v>1.2526381882173948E-31</c:v>
                </c:pt>
                <c:pt idx="57">
                  <c:v>7.2052269747443278E-42</c:v>
                </c:pt>
                <c:pt idx="58">
                  <c:v>3.9603474771353721E-55</c:v>
                </c:pt>
                <c:pt idx="59">
                  <c:v>3.1445779952846381E-72</c:v>
                </c:pt>
                <c:pt idx="60">
                  <c:v>3.1039686684110619E-94</c:v>
                </c:pt>
                <c:pt idx="61">
                  <c:v>1.7519924939599826E-122</c:v>
                </c:pt>
                <c:pt idx="62">
                  <c:v>1.1426949409175095E-158</c:v>
                </c:pt>
                <c:pt idx="63">
                  <c:v>6.2515005061052191E-205</c:v>
                </c:pt>
                <c:pt idx="64">
                  <c:v>5.6455884057006291E-264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0A-4BA7-AC0B-B006ED2D26CF}"/>
            </c:ext>
          </c:extLst>
        </c:ser>
        <c:ser>
          <c:idx val="2"/>
          <c:order val="2"/>
          <c:tx>
            <c:strRef>
              <c:f>BG8Q!$H$21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BG8Q!$H$22:$H$108</c:f>
              <c:numCache>
                <c:formatCode>0.000</c:formatCode>
                <c:ptCount val="87"/>
                <c:pt idx="0">
                  <c:v>6.1406661437366783E-3</c:v>
                </c:pt>
                <c:pt idx="1">
                  <c:v>6.170510444493375E-3</c:v>
                </c:pt>
                <c:pt idx="2">
                  <c:v>6.1904819517378858E-3</c:v>
                </c:pt>
                <c:pt idx="3">
                  <c:v>6.2205525928011231E-3</c:v>
                </c:pt>
                <c:pt idx="4">
                  <c:v>6.2608593094181679E-3</c:v>
                </c:pt>
                <c:pt idx="5">
                  <c:v>6.3014101577124979E-3</c:v>
                </c:pt>
                <c:pt idx="6">
                  <c:v>6.3422064988764544E-3</c:v>
                </c:pt>
                <c:pt idx="7">
                  <c:v>6.3935492344066279E-3</c:v>
                </c:pt>
                <c:pt idx="8">
                  <c:v>6.4556734526629083E-3</c:v>
                </c:pt>
                <c:pt idx="9">
                  <c:v>6.5183616536937956E-3</c:v>
                </c:pt>
                <c:pt idx="10">
                  <c:v>6.5922169854649385E-3</c:v>
                </c:pt>
                <c:pt idx="11">
                  <c:v>6.6775805775801797E-3</c:v>
                </c:pt>
                <c:pt idx="12">
                  <c:v>6.7748490174877512E-3</c:v>
                </c:pt>
                <c:pt idx="13">
                  <c:v>6.884477159863637E-3</c:v>
                </c:pt>
                <c:pt idx="14">
                  <c:v>7.0069813637101868E-3</c:v>
                </c:pt>
                <c:pt idx="15">
                  <c:v>7.1543838627373705E-3</c:v>
                </c:pt>
                <c:pt idx="16">
                  <c:v>7.3163609681726896E-3</c:v>
                </c:pt>
                <c:pt idx="17">
                  <c:v>7.505668480304162E-3</c:v>
                </c:pt>
                <c:pt idx="18">
                  <c:v>7.7241011684334587E-3</c:v>
                </c:pt>
                <c:pt idx="19">
                  <c:v>7.973755655719653E-3</c:v>
                </c:pt>
                <c:pt idx="20">
                  <c:v>8.2701586793751235E-3</c:v>
                </c:pt>
                <c:pt idx="21">
                  <c:v>8.6039734747343968E-3</c:v>
                </c:pt>
                <c:pt idx="22">
                  <c:v>9.0069229330100049E-3</c:v>
                </c:pt>
                <c:pt idx="23">
                  <c:v>9.4719298717843865E-3</c:v>
                </c:pt>
                <c:pt idx="24">
                  <c:v>1.0006080797665714E-2</c:v>
                </c:pt>
                <c:pt idx="25">
                  <c:v>1.0667424000815027E-2</c:v>
                </c:pt>
                <c:pt idx="26">
                  <c:v>1.1439968873344412E-2</c:v>
                </c:pt>
                <c:pt idx="27">
                  <c:v>1.2378247188789375E-2</c:v>
                </c:pt>
                <c:pt idx="28">
                  <c:v>1.3511236683127528E-2</c:v>
                </c:pt>
                <c:pt idx="29">
                  <c:v>1.4920329111960092E-2</c:v>
                </c:pt>
                <c:pt idx="30">
                  <c:v>1.5950212443273847E-2</c:v>
                </c:pt>
                <c:pt idx="31">
                  <c:v>1.879168758685874E-2</c:v>
                </c:pt>
                <c:pt idx="32">
                  <c:v>2.1514907160282652E-2</c:v>
                </c:pt>
                <c:pt idx="33">
                  <c:v>2.5033997975258918E-2</c:v>
                </c:pt>
                <c:pt idx="34">
                  <c:v>2.9584608588926167E-2</c:v>
                </c:pt>
                <c:pt idx="35">
                  <c:v>3.5585797726431397E-2</c:v>
                </c:pt>
                <c:pt idx="36">
                  <c:v>3.9457192802730821E-2</c:v>
                </c:pt>
                <c:pt idx="37">
                  <c:v>5.4682494334705116E-2</c:v>
                </c:pt>
                <c:pt idx="38">
                  <c:v>7.0049227679857079E-2</c:v>
                </c:pt>
                <c:pt idx="39">
                  <c:v>9.1946528805393876E-2</c:v>
                </c:pt>
                <c:pt idx="40">
                  <c:v>0.12367986618389271</c:v>
                </c:pt>
                <c:pt idx="41">
                  <c:v>0.17061328051022218</c:v>
                </c:pt>
                <c:pt idx="42">
                  <c:v>0.24189302626627013</c:v>
                </c:pt>
                <c:pt idx="43">
                  <c:v>0.3519348856131021</c:v>
                </c:pt>
                <c:pt idx="44">
                  <c:v>0.52451737531986786</c:v>
                </c:pt>
                <c:pt idx="45">
                  <c:v>0.79875045698189928</c:v>
                </c:pt>
                <c:pt idx="46">
                  <c:v>1.2378933221976036</c:v>
                </c:pt>
                <c:pt idx="47">
                  <c:v>1.9402169359545165</c:v>
                </c:pt>
                <c:pt idx="48">
                  <c:v>3.0417058785365945</c:v>
                </c:pt>
                <c:pt idx="49">
                  <c:v>4.7025711034604312</c:v>
                </c:pt>
                <c:pt idx="50">
                  <c:v>7.0300463818449739</c:v>
                </c:pt>
                <c:pt idx="51">
                  <c:v>9.8955344145533655</c:v>
                </c:pt>
                <c:pt idx="52">
                  <c:v>12.639928646212912</c:v>
                </c:pt>
                <c:pt idx="53">
                  <c:v>13.962345846257415</c:v>
                </c:pt>
                <c:pt idx="54">
                  <c:v>12.513744732817825</c:v>
                </c:pt>
                <c:pt idx="55">
                  <c:v>8.369673955395994</c:v>
                </c:pt>
                <c:pt idx="56">
                  <c:v>3.7455309999253861</c:v>
                </c:pt>
                <c:pt idx="57">
                  <c:v>0.97243996471038741</c:v>
                </c:pt>
                <c:pt idx="58">
                  <c:v>0.12191509467870959</c:v>
                </c:pt>
                <c:pt idx="59">
                  <c:v>5.8366586082836975E-3</c:v>
                </c:pt>
                <c:pt idx="60">
                  <c:v>7.8572613948878247E-5</c:v>
                </c:pt>
                <c:pt idx="61">
                  <c:v>2.012256610441019E-7</c:v>
                </c:pt>
                <c:pt idx="62">
                  <c:v>5.9442526952580523E-11</c:v>
                </c:pt>
                <c:pt idx="63">
                  <c:v>1.0701781031598572E-15</c:v>
                </c:pt>
                <c:pt idx="64">
                  <c:v>5.205677246619583E-22</c:v>
                </c:pt>
                <c:pt idx="65">
                  <c:v>2.4232278670256608E-30</c:v>
                </c:pt>
                <c:pt idx="66">
                  <c:v>2.8522613505619974E-41</c:v>
                </c:pt>
                <c:pt idx="67">
                  <c:v>1.5994067474973965E-55</c:v>
                </c:pt>
                <c:pt idx="68">
                  <c:v>4.9963367353182273E-74</c:v>
                </c:pt>
                <c:pt idx="69">
                  <c:v>5.8244214824517653E-98</c:v>
                </c:pt>
                <c:pt idx="70">
                  <c:v>8.0765284326579755E-129</c:v>
                </c:pt>
                <c:pt idx="71">
                  <c:v>1.7076048096267915E-168</c:v>
                </c:pt>
                <c:pt idx="72">
                  <c:v>2.1677971488869977E-219</c:v>
                </c:pt>
                <c:pt idx="73">
                  <c:v>1.5315969088177071E-284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0A-4BA7-AC0B-B006ED2D26CF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0A-4BA7-AC0B-B006ED2D26CF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0A-4BA7-AC0B-B006ED2D26CF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BG8Q!$I$22:$I$108</c:f>
              <c:numCache>
                <c:formatCode>0.000</c:formatCode>
                <c:ptCount val="87"/>
                <c:pt idx="0">
                  <c:v>1.2698740974198423E-2</c:v>
                </c:pt>
                <c:pt idx="1">
                  <c:v>1.2818712248247354E-2</c:v>
                </c:pt>
                <c:pt idx="2">
                  <c:v>1.2900833493879122E-2</c:v>
                </c:pt>
                <c:pt idx="3">
                  <c:v>1.3027485608288361E-2</c:v>
                </c:pt>
                <c:pt idx="4">
                  <c:v>1.3203431116333559E-2</c:v>
                </c:pt>
                <c:pt idx="5">
                  <c:v>1.3388386382814614E-2</c:v>
                </c:pt>
                <c:pt idx="6">
                  <c:v>1.3583478171691069E-2</c:v>
                </c:pt>
                <c:pt idx="7">
                  <c:v>1.3843543246160057E-2</c:v>
                </c:pt>
                <c:pt idx="8">
                  <c:v>1.4183160550373717E-2</c:v>
                </c:pt>
                <c:pt idx="9">
                  <c:v>1.455824009570432E-2</c:v>
                </c:pt>
                <c:pt idx="10">
                  <c:v>1.5049680084780945E-2</c:v>
                </c:pt>
                <c:pt idx="11">
                  <c:v>1.5698072948920283E-2</c:v>
                </c:pt>
                <c:pt idx="12">
                  <c:v>1.6565894898484715E-2</c:v>
                </c:pt>
                <c:pt idx="13">
                  <c:v>1.7749700638404111E-2</c:v>
                </c:pt>
                <c:pt idx="14">
                  <c:v>1.939893561542437E-2</c:v>
                </c:pt>
                <c:pt idx="15">
                  <c:v>2.1970851495312797E-2</c:v>
                </c:pt>
                <c:pt idx="16">
                  <c:v>2.5758069380283487E-2</c:v>
                </c:pt>
                <c:pt idx="17">
                  <c:v>3.1852898271694206E-2</c:v>
                </c:pt>
                <c:pt idx="18">
                  <c:v>4.1797855781221263E-2</c:v>
                </c:pt>
                <c:pt idx="19">
                  <c:v>5.8072714231417938E-2</c:v>
                </c:pt>
                <c:pt idx="20">
                  <c:v>8.5840633475809697E-2</c:v>
                </c:pt>
                <c:pt idx="21">
                  <c:v>0.12985291581720657</c:v>
                </c:pt>
                <c:pt idx="22">
                  <c:v>0.20137291159331031</c:v>
                </c:pt>
                <c:pt idx="23">
                  <c:v>0.3034337843252336</c:v>
                </c:pt>
                <c:pt idx="24">
                  <c:v>0.42779297573614899</c:v>
                </c:pt>
                <c:pt idx="25">
                  <c:v>0.5503439643353264</c:v>
                </c:pt>
                <c:pt idx="26">
                  <c:v>0.59864919239470438</c:v>
                </c:pt>
                <c:pt idx="27">
                  <c:v>0.51715980908657255</c:v>
                </c:pt>
                <c:pt idx="28">
                  <c:v>0.3312240760026729</c:v>
                </c:pt>
                <c:pt idx="29">
                  <c:v>0.15582168124790596</c:v>
                </c:pt>
                <c:pt idx="30">
                  <c:v>9.662996707471172E-2</c:v>
                </c:pt>
                <c:pt idx="31">
                  <c:v>7.1302149564789863E-2</c:v>
                </c:pt>
                <c:pt idx="32">
                  <c:v>8.4690051223536775E-2</c:v>
                </c:pt>
                <c:pt idx="33">
                  <c:v>0.10486417959038855</c:v>
                </c:pt>
                <c:pt idx="34">
                  <c:v>0.13176398597136074</c:v>
                </c:pt>
                <c:pt idx="35">
                  <c:v>0.16780486174462256</c:v>
                </c:pt>
                <c:pt idx="36">
                  <c:v>0.19107088290051477</c:v>
                </c:pt>
                <c:pt idx="37">
                  <c:v>0.28009356424281145</c:v>
                </c:pt>
                <c:pt idx="38">
                  <c:v>0.36306293859181804</c:v>
                </c:pt>
                <c:pt idx="39">
                  <c:v>0.46687083468234686</c:v>
                </c:pt>
                <c:pt idx="40">
                  <c:v>0.58853543666132713</c:v>
                </c:pt>
                <c:pt idx="41">
                  <c:v>0.71823031358549205</c:v>
                </c:pt>
                <c:pt idx="42">
                  <c:v>0.83918910436453542</c:v>
                </c:pt>
                <c:pt idx="43">
                  <c:v>0.93379384453004577</c:v>
                </c:pt>
                <c:pt idx="44">
                  <c:v>1.0080010570246096</c:v>
                </c:pt>
                <c:pt idx="45">
                  <c:v>1.1215116146902908</c:v>
                </c:pt>
                <c:pt idx="46">
                  <c:v>1.3979174378062507</c:v>
                </c:pt>
                <c:pt idx="47">
                  <c:v>1.993354870339511</c:v>
                </c:pt>
                <c:pt idx="48">
                  <c:v>3.052089774203171</c:v>
                </c:pt>
                <c:pt idx="49">
                  <c:v>4.7035801483126756</c:v>
                </c:pt>
                <c:pt idx="50">
                  <c:v>7.0300856499000819</c:v>
                </c:pt>
                <c:pt idx="51">
                  <c:v>9.8955348757802764</c:v>
                </c:pt>
                <c:pt idx="52">
                  <c:v>12.639928647366375</c:v>
                </c:pt>
                <c:pt idx="53">
                  <c:v>13.962345846257808</c:v>
                </c:pt>
                <c:pt idx="54">
                  <c:v>12.513744732817825</c:v>
                </c:pt>
                <c:pt idx="55">
                  <c:v>8.369673955395994</c:v>
                </c:pt>
                <c:pt idx="56">
                  <c:v>3.7455309999253861</c:v>
                </c:pt>
                <c:pt idx="57">
                  <c:v>0.97243996471038741</c:v>
                </c:pt>
                <c:pt idx="58">
                  <c:v>0.12191509467870959</c:v>
                </c:pt>
                <c:pt idx="59">
                  <c:v>5.8366586082836975E-3</c:v>
                </c:pt>
                <c:pt idx="60">
                  <c:v>7.8572613948878247E-5</c:v>
                </c:pt>
                <c:pt idx="61">
                  <c:v>2.012256610441019E-7</c:v>
                </c:pt>
                <c:pt idx="62">
                  <c:v>5.9442526952580523E-11</c:v>
                </c:pt>
                <c:pt idx="63">
                  <c:v>1.0701781031598572E-15</c:v>
                </c:pt>
                <c:pt idx="64">
                  <c:v>5.205677246619583E-22</c:v>
                </c:pt>
                <c:pt idx="65">
                  <c:v>2.4232278670256608E-30</c:v>
                </c:pt>
                <c:pt idx="66">
                  <c:v>2.8522613505619974E-41</c:v>
                </c:pt>
                <c:pt idx="67">
                  <c:v>1.5994067474973965E-55</c:v>
                </c:pt>
                <c:pt idx="68">
                  <c:v>4.9963367353182273E-74</c:v>
                </c:pt>
                <c:pt idx="69">
                  <c:v>5.8244214824517653E-98</c:v>
                </c:pt>
                <c:pt idx="70">
                  <c:v>8.0765284326579755E-129</c:v>
                </c:pt>
                <c:pt idx="71">
                  <c:v>1.7076048096267915E-168</c:v>
                </c:pt>
                <c:pt idx="72">
                  <c:v>2.1677971488869977E-219</c:v>
                </c:pt>
                <c:pt idx="73">
                  <c:v>1.5315969088177071E-284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0A-4BA7-AC0B-B006ED2D26CF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00A-4BA7-AC0B-B006ED2D26CF}"/>
              </c:ext>
            </c:extLst>
          </c:dPt>
          <c:xVal>
            <c:numRef>
              <c:f>BG8Q!$A$22:$A$108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BG8Q!$B$22:$B$108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1E-3</c:v>
                </c:pt>
                <c:pt idx="11">
                  <c:v>6.0000000000000001E-3</c:v>
                </c:pt>
                <c:pt idx="12">
                  <c:v>7.0000000000000001E-3</c:v>
                </c:pt>
                <c:pt idx="13">
                  <c:v>8.0000000000000002E-3</c:v>
                </c:pt>
                <c:pt idx="14">
                  <c:v>8.0000000000000002E-3</c:v>
                </c:pt>
                <c:pt idx="15">
                  <c:v>0.01</c:v>
                </c:pt>
                <c:pt idx="16">
                  <c:v>0.02</c:v>
                </c:pt>
                <c:pt idx="17">
                  <c:v>0.06</c:v>
                </c:pt>
                <c:pt idx="18">
                  <c:v>6.7000000000000004E-2</c:v>
                </c:pt>
                <c:pt idx="19">
                  <c:v>7.4999999999999997E-2</c:v>
                </c:pt>
                <c:pt idx="20">
                  <c:v>0.154</c:v>
                </c:pt>
                <c:pt idx="21">
                  <c:v>0.21299999999999999</c:v>
                </c:pt>
                <c:pt idx="22">
                  <c:v>0.308</c:v>
                </c:pt>
                <c:pt idx="23">
                  <c:v>0.39200000000000002</c:v>
                </c:pt>
                <c:pt idx="24">
                  <c:v>0.45100000000000001</c:v>
                </c:pt>
                <c:pt idx="25">
                  <c:v>0.52800000000000002</c:v>
                </c:pt>
                <c:pt idx="26">
                  <c:v>0.5</c:v>
                </c:pt>
                <c:pt idx="27">
                  <c:v>0.45</c:v>
                </c:pt>
                <c:pt idx="28">
                  <c:v>0.35899999999999999</c:v>
                </c:pt>
                <c:pt idx="29">
                  <c:v>0.32700000000000001</c:v>
                </c:pt>
                <c:pt idx="30">
                  <c:v>0.21299999999999999</c:v>
                </c:pt>
                <c:pt idx="31">
                  <c:v>0.377</c:v>
                </c:pt>
                <c:pt idx="32">
                  <c:v>0.36899999999999999</c:v>
                </c:pt>
                <c:pt idx="33">
                  <c:v>0.23599999999999999</c:v>
                </c:pt>
                <c:pt idx="34">
                  <c:v>0.222</c:v>
                </c:pt>
                <c:pt idx="35">
                  <c:v>0.28899999999999998</c:v>
                </c:pt>
                <c:pt idx="36">
                  <c:v>0.16</c:v>
                </c:pt>
                <c:pt idx="37">
                  <c:v>0.503</c:v>
                </c:pt>
                <c:pt idx="38">
                  <c:v>0.38800000000000001</c:v>
                </c:pt>
                <c:pt idx="39">
                  <c:v>0.44800000000000001</c:v>
                </c:pt>
                <c:pt idx="40">
                  <c:v>0.51600000000000001</c:v>
                </c:pt>
                <c:pt idx="41">
                  <c:v>0.63600000000000001</c:v>
                </c:pt>
                <c:pt idx="42">
                  <c:v>0.72699999999999998</c:v>
                </c:pt>
                <c:pt idx="43">
                  <c:v>0.85099999999999998</c:v>
                </c:pt>
                <c:pt idx="44">
                  <c:v>1.008</c:v>
                </c:pt>
                <c:pt idx="45">
                  <c:v>1.222</c:v>
                </c:pt>
                <c:pt idx="46">
                  <c:v>1.5620000000000001</c:v>
                </c:pt>
                <c:pt idx="47">
                  <c:v>2.2010000000000001</c:v>
                </c:pt>
                <c:pt idx="48">
                  <c:v>2.9169999999999998</c:v>
                </c:pt>
                <c:pt idx="49">
                  <c:v>4.1769999999999996</c:v>
                </c:pt>
                <c:pt idx="50">
                  <c:v>6.6310000000000002</c:v>
                </c:pt>
                <c:pt idx="51">
                  <c:v>10.122999999999999</c:v>
                </c:pt>
                <c:pt idx="52">
                  <c:v>14.073</c:v>
                </c:pt>
                <c:pt idx="53">
                  <c:v>14.388999999999999</c:v>
                </c:pt>
                <c:pt idx="54">
                  <c:v>10.669</c:v>
                </c:pt>
                <c:pt idx="55">
                  <c:v>7.6539999999999999</c:v>
                </c:pt>
                <c:pt idx="56">
                  <c:v>4.5620000000000003</c:v>
                </c:pt>
                <c:pt idx="57">
                  <c:v>5.5309999999999997</c:v>
                </c:pt>
                <c:pt idx="58">
                  <c:v>2.6589999999999998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0.73899999999999999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A-4BA7-AC0B-B006ED2D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BG8Q!$A$23:$A$108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BG8Q!$J$23:$J$108</c:f>
              <c:numCache>
                <c:formatCode>0.000</c:formatCode>
                <c:ptCount val="86"/>
                <c:pt idx="0">
                  <c:v>-1.2818712248247354E-2</c:v>
                </c:pt>
                <c:pt idx="1">
                  <c:v>-1.2900833493879122E-2</c:v>
                </c:pt>
                <c:pt idx="2">
                  <c:v>-1.3027485608288361E-2</c:v>
                </c:pt>
                <c:pt idx="3">
                  <c:v>-1.3203431116333559E-2</c:v>
                </c:pt>
                <c:pt idx="4">
                  <c:v>-1.3388386382814614E-2</c:v>
                </c:pt>
                <c:pt idx="5">
                  <c:v>-1.3583478171691069E-2</c:v>
                </c:pt>
                <c:pt idx="6">
                  <c:v>-1.3843543246160057E-2</c:v>
                </c:pt>
                <c:pt idx="7">
                  <c:v>-1.4183160550373717E-2</c:v>
                </c:pt>
                <c:pt idx="8">
                  <c:v>-1.455824009570432E-2</c:v>
                </c:pt>
                <c:pt idx="9">
                  <c:v>-1.4049680084780945E-2</c:v>
                </c:pt>
                <c:pt idx="10">
                  <c:v>-9.6980729489202829E-3</c:v>
                </c:pt>
                <c:pt idx="11">
                  <c:v>-9.5658948984847156E-3</c:v>
                </c:pt>
                <c:pt idx="12">
                  <c:v>-9.7497006384041109E-3</c:v>
                </c:pt>
                <c:pt idx="13">
                  <c:v>-1.139893561542437E-2</c:v>
                </c:pt>
                <c:pt idx="14">
                  <c:v>-1.1970851495312797E-2</c:v>
                </c:pt>
                <c:pt idx="15">
                  <c:v>-5.7580693802834863E-3</c:v>
                </c:pt>
                <c:pt idx="16">
                  <c:v>2.8147101728305791E-2</c:v>
                </c:pt>
                <c:pt idx="17">
                  <c:v>2.5202144218778741E-2</c:v>
                </c:pt>
                <c:pt idx="18">
                  <c:v>1.6927285768582059E-2</c:v>
                </c:pt>
                <c:pt idx="19">
                  <c:v>6.8159366524190301E-2</c:v>
                </c:pt>
                <c:pt idx="20">
                  <c:v>8.3147084182793429E-2</c:v>
                </c:pt>
                <c:pt idx="21">
                  <c:v>0.10662708840668969</c:v>
                </c:pt>
                <c:pt idx="22">
                  <c:v>8.8566215674766413E-2</c:v>
                </c:pt>
                <c:pt idx="23">
                  <c:v>2.3207024263851017E-2</c:v>
                </c:pt>
                <c:pt idx="24">
                  <c:v>-2.2343964335326372E-2</c:v>
                </c:pt>
                <c:pt idx="25">
                  <c:v>-9.8649192394704377E-2</c:v>
                </c:pt>
                <c:pt idx="26">
                  <c:v>-6.7159809086572542E-2</c:v>
                </c:pt>
                <c:pt idx="27">
                  <c:v>2.777592399732709E-2</c:v>
                </c:pt>
                <c:pt idx="28">
                  <c:v>0.17117831875209405</c:v>
                </c:pt>
                <c:pt idx="29">
                  <c:v>0.11637003292528827</c:v>
                </c:pt>
                <c:pt idx="30">
                  <c:v>0.30569785043521014</c:v>
                </c:pt>
                <c:pt idx="31">
                  <c:v>0.28430994877646321</c:v>
                </c:pt>
                <c:pt idx="32">
                  <c:v>0.13113582040961144</c:v>
                </c:pt>
                <c:pt idx="33">
                  <c:v>9.0236014028639261E-2</c:v>
                </c:pt>
                <c:pt idx="34">
                  <c:v>0.12119513825537742</c:v>
                </c:pt>
                <c:pt idx="35">
                  <c:v>-3.1070882900514768E-2</c:v>
                </c:pt>
                <c:pt idx="36">
                  <c:v>0.22290643575718855</c:v>
                </c:pt>
                <c:pt idx="37">
                  <c:v>2.4937061408181971E-2</c:v>
                </c:pt>
                <c:pt idx="38">
                  <c:v>-1.8870834682346849E-2</c:v>
                </c:pt>
                <c:pt idx="39">
                  <c:v>-7.2535436661327113E-2</c:v>
                </c:pt>
                <c:pt idx="40">
                  <c:v>-8.2230313585492043E-2</c:v>
                </c:pt>
                <c:pt idx="41">
                  <c:v>-0.11218910436453544</c:v>
                </c:pt>
                <c:pt idx="42">
                  <c:v>-8.279384453004579E-2</c:v>
                </c:pt>
                <c:pt idx="43">
                  <c:v>-1.0570246096186509E-6</c:v>
                </c:pt>
                <c:pt idx="44">
                  <c:v>0.10048838530970916</c:v>
                </c:pt>
                <c:pt idx="45">
                  <c:v>0.16408256219374939</c:v>
                </c:pt>
                <c:pt idx="46">
                  <c:v>0.20764512966048909</c:v>
                </c:pt>
                <c:pt idx="47">
                  <c:v>-0.13508977420317114</c:v>
                </c:pt>
                <c:pt idx="48">
                  <c:v>-0.52658014831267597</c:v>
                </c:pt>
                <c:pt idx="49">
                  <c:v>-0.39908564990008166</c:v>
                </c:pt>
                <c:pt idx="50">
                  <c:v>0.22746512421972298</c:v>
                </c:pt>
                <c:pt idx="51">
                  <c:v>1.4330713526336254</c:v>
                </c:pt>
                <c:pt idx="52">
                  <c:v>0.42665415374219151</c:v>
                </c:pt>
                <c:pt idx="53">
                  <c:v>-1.8447447328178246</c:v>
                </c:pt>
                <c:pt idx="54">
                  <c:v>-0.7156739553959941</c:v>
                </c:pt>
                <c:pt idx="55">
                  <c:v>0.8164690000746142</c:v>
                </c:pt>
                <c:pt idx="56">
                  <c:v>4.5585600352896121</c:v>
                </c:pt>
                <c:pt idx="57">
                  <c:v>2.5370849053212901</c:v>
                </c:pt>
                <c:pt idx="58">
                  <c:v>-5.8366586082836975E-3</c:v>
                </c:pt>
                <c:pt idx="59">
                  <c:v>-7.8572613948878247E-5</c:v>
                </c:pt>
                <c:pt idx="60">
                  <c:v>-2.012256610441019E-7</c:v>
                </c:pt>
                <c:pt idx="61">
                  <c:v>0.73899999994055743</c:v>
                </c:pt>
                <c:pt idx="62">
                  <c:v>-1.0701781031598572E-15</c:v>
                </c:pt>
                <c:pt idx="63">
                  <c:v>-5.205677246619583E-22</c:v>
                </c:pt>
                <c:pt idx="64">
                  <c:v>-2.4232278670256608E-30</c:v>
                </c:pt>
                <c:pt idx="65">
                  <c:v>-2.8522613505619974E-41</c:v>
                </c:pt>
                <c:pt idx="66">
                  <c:v>-1.5994067474973965E-55</c:v>
                </c:pt>
                <c:pt idx="67">
                  <c:v>-4.9963367353182273E-74</c:v>
                </c:pt>
                <c:pt idx="68">
                  <c:v>-5.8244214824517653E-98</c:v>
                </c:pt>
                <c:pt idx="69">
                  <c:v>-8.0765284326579755E-129</c:v>
                </c:pt>
                <c:pt idx="70">
                  <c:v>-1.7076048096267915E-168</c:v>
                </c:pt>
                <c:pt idx="71">
                  <c:v>-2.1677971488869977E-219</c:v>
                </c:pt>
                <c:pt idx="72">
                  <c:v>-1.5315969088177071E-284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E9-4F69-A3E6-507044A51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BG9Q!$F$21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BG9Q!$F$22:$F$108</c:f>
              <c:numCache>
                <c:formatCode>0.000</c:formatCode>
                <c:ptCount val="87"/>
                <c:pt idx="0">
                  <c:v>8.4926574731166917E-6</c:v>
                </c:pt>
                <c:pt idx="1">
                  <c:v>1.0093276405503276E-5</c:v>
                </c:pt>
                <c:pt idx="2">
                  <c:v>1.1315933385711638E-5</c:v>
                </c:pt>
                <c:pt idx="3">
                  <c:v>1.3417650359997388E-5</c:v>
                </c:pt>
                <c:pt idx="4">
                  <c:v>1.6803082143014282E-5</c:v>
                </c:pt>
                <c:pt idx="5">
                  <c:v>2.0990951695604116E-5</c:v>
                </c:pt>
                <c:pt idx="6">
                  <c:v>2.6158088635808578E-5</c:v>
                </c:pt>
                <c:pt idx="7">
                  <c:v>3.4321767878711888E-5</c:v>
                </c:pt>
                <c:pt idx="8">
                  <c:v>4.7306474970063792E-5</c:v>
                </c:pt>
                <c:pt idx="9">
                  <c:v>6.4843373165196988E-5</c:v>
                </c:pt>
                <c:pt idx="10">
                  <c:v>9.30237737197113E-5</c:v>
                </c:pt>
                <c:pt idx="11">
                  <c:v>1.3922018126036044E-4</c:v>
                </c:pt>
                <c:pt idx="12">
                  <c:v>2.1656405315914509E-4</c:v>
                </c:pt>
                <c:pt idx="13">
                  <c:v>3.4869204267113843E-4</c:v>
                </c:pt>
                <c:pt idx="14">
                  <c:v>5.7844790514465438E-4</c:v>
                </c:pt>
                <c:pt idx="15">
                  <c:v>1.0271372032868275E-3</c:v>
                </c:pt>
                <c:pt idx="16">
                  <c:v>1.851583966846912E-3</c:v>
                </c:pt>
                <c:pt idx="17">
                  <c:v>3.4992754316211776E-3</c:v>
                </c:pt>
                <c:pt idx="18">
                  <c:v>6.8315114777076965E-3</c:v>
                </c:pt>
                <c:pt idx="19">
                  <c:v>1.3550073601494801E-2</c:v>
                </c:pt>
                <c:pt idx="20">
                  <c:v>2.7601466105910161E-2</c:v>
                </c:pt>
                <c:pt idx="21">
                  <c:v>5.4537170331949485E-2</c:v>
                </c:pt>
                <c:pt idx="22">
                  <c:v>0.10652359300885175</c:v>
                </c:pt>
                <c:pt idx="23">
                  <c:v>0.19188877561219037</c:v>
                </c:pt>
                <c:pt idx="24">
                  <c:v>0.30496954992506686</c:v>
                </c:pt>
                <c:pt idx="25">
                  <c:v>0.41288852914208535</c:v>
                </c:pt>
                <c:pt idx="26">
                  <c:v>0.42749130637594113</c:v>
                </c:pt>
                <c:pt idx="27">
                  <c:v>0.3050923413775663</c:v>
                </c:pt>
                <c:pt idx="28">
                  <c:v>0.13031479670698015</c:v>
                </c:pt>
                <c:pt idx="29">
                  <c:v>2.6836082840335104E-2</c:v>
                </c:pt>
                <c:pt idx="30">
                  <c:v>6.3665260986002286E-3</c:v>
                </c:pt>
                <c:pt idx="31">
                  <c:v>4.9979110437851278E-5</c:v>
                </c:pt>
                <c:pt idx="32">
                  <c:v>2.1534912114498826E-7</c:v>
                </c:pt>
                <c:pt idx="33">
                  <c:v>9.7237285130643505E-11</c:v>
                </c:pt>
                <c:pt idx="34">
                  <c:v>2.6004420952053805E-15</c:v>
                </c:pt>
                <c:pt idx="35">
                  <c:v>1.713102882704862E-21</c:v>
                </c:pt>
                <c:pt idx="36">
                  <c:v>1.7502970221988877E-25</c:v>
                </c:pt>
                <c:pt idx="37">
                  <c:v>9.50175437283743E-41</c:v>
                </c:pt>
                <c:pt idx="38">
                  <c:v>3.421795941015055E-55</c:v>
                </c:pt>
                <c:pt idx="39">
                  <c:v>3.9597228566058879E-74</c:v>
                </c:pt>
                <c:pt idx="40">
                  <c:v>9.7664240080509457E-99</c:v>
                </c:pt>
                <c:pt idx="41">
                  <c:v>1.4396147320084472E-130</c:v>
                </c:pt>
                <c:pt idx="42">
                  <c:v>7.8468584877629857E-172</c:v>
                </c:pt>
                <c:pt idx="43">
                  <c:v>5.6033881871027772E-225</c:v>
                </c:pt>
                <c:pt idx="44">
                  <c:v>3.6498188241793113E-293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82-43DB-B726-6EB5C78A2F67}"/>
            </c:ext>
          </c:extLst>
        </c:ser>
        <c:ser>
          <c:idx val="1"/>
          <c:order val="1"/>
          <c:tx>
            <c:strRef>
              <c:f>BG9Q!$G$21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BG9Q!$G$22:$G$108</c:f>
              <c:numCache>
                <c:formatCode>0.000</c:formatCode>
                <c:ptCount val="87"/>
                <c:pt idx="0">
                  <c:v>-2.2753966419812921E-10</c:v>
                </c:pt>
                <c:pt idx="1">
                  <c:v>-2.2729047911173956E-10</c:v>
                </c:pt>
                <c:pt idx="2">
                  <c:v>-2.2710084049161724E-10</c:v>
                </c:pt>
                <c:pt idx="3">
                  <c:v>-2.267812279487603E-10</c:v>
                </c:pt>
                <c:pt idx="4">
                  <c:v>-2.262897407805418E-10</c:v>
                </c:pt>
                <c:pt idx="5">
                  <c:v>-2.2572403535832141E-10</c:v>
                </c:pt>
                <c:pt idx="6">
                  <c:v>-2.2508467397204521E-10</c:v>
                </c:pt>
                <c:pt idx="7">
                  <c:v>-2.2418286673111432E-10</c:v>
                </c:pt>
                <c:pt idx="8">
                  <c:v>-2.2295207363783397E-10</c:v>
                </c:pt>
                <c:pt idx="9">
                  <c:v>-2.2156173887317492E-10</c:v>
                </c:pt>
                <c:pt idx="10">
                  <c:v>-2.1974215814962064E-10</c:v>
                </c:pt>
                <c:pt idx="11">
                  <c:v>-2.1740889032854846E-10</c:v>
                </c:pt>
                <c:pt idx="12">
                  <c:v>-2.1447134434193497E-10</c:v>
                </c:pt>
                <c:pt idx="13">
                  <c:v>-2.1083607516936943E-10</c:v>
                </c:pt>
                <c:pt idx="14">
                  <c:v>-2.0641093717774995E-10</c:v>
                </c:pt>
                <c:pt idx="15">
                  <c:v>-2.0064739649882237E-10</c:v>
                </c:pt>
                <c:pt idx="16">
                  <c:v>-1.938552450950308E-10</c:v>
                </c:pt>
                <c:pt idx="17">
                  <c:v>-1.8544395939315408E-10</c:v>
                </c:pt>
                <c:pt idx="18">
                  <c:v>-1.752951921112577E-10</c:v>
                </c:pt>
                <c:pt idx="19">
                  <c:v>-1.6336986505308609E-10</c:v>
                </c:pt>
                <c:pt idx="20">
                  <c:v>-1.491105232644282E-10</c:v>
                </c:pt>
                <c:pt idx="21">
                  <c:v>-1.3334133947118051E-10</c:v>
                </c:pt>
                <c:pt idx="22">
                  <c:v>-1.1523042594959218E-10</c:v>
                </c:pt>
                <c:pt idx="23">
                  <c:v>-9.6111869380063168E-11</c:v>
                </c:pt>
                <c:pt idx="24">
                  <c:v>-7.6910847238149396E-11</c:v>
                </c:pt>
                <c:pt idx="25">
                  <c:v>-5.7346073478909582E-11</c:v>
                </c:pt>
                <c:pt idx="26">
                  <c:v>-3.9908734607011759E-11</c:v>
                </c:pt>
                <c:pt idx="27">
                  <c:v>-2.5146820899109791E-11</c:v>
                </c:pt>
                <c:pt idx="28">
                  <c:v>-1.407472566191293E-11</c:v>
                </c:pt>
                <c:pt idx="29">
                  <c:v>-6.6854970408280033E-12</c:v>
                </c:pt>
                <c:pt idx="30">
                  <c:v>-3.8421569881680272E-12</c:v>
                </c:pt>
                <c:pt idx="31">
                  <c:v>-8.1878741973455133E-13</c:v>
                </c:pt>
                <c:pt idx="32">
                  <c:v>-1.8632621434769241E-13</c:v>
                </c:pt>
                <c:pt idx="33">
                  <c:v>-2.8324812890673664E-14</c:v>
                </c:pt>
                <c:pt idx="34">
                  <c:v>-2.6624901908357157E-15</c:v>
                </c:pt>
                <c:pt idx="35">
                  <c:v>-1.3519089599562157E-16</c:v>
                </c:pt>
                <c:pt idx="36">
                  <c:v>-2.1466218086712858E-17</c:v>
                </c:pt>
                <c:pt idx="37">
                  <c:v>-2.7005115226491116E-20</c:v>
                </c:pt>
                <c:pt idx="38">
                  <c:v>-6.7099624423752958E-23</c:v>
                </c:pt>
                <c:pt idx="39">
                  <c:v>-3.4037973808260432E-26</c:v>
                </c:pt>
                <c:pt idx="40">
                  <c:v>-2.4016229424283974E-30</c:v>
                </c:pt>
                <c:pt idx="41">
                  <c:v>-1.4173766578205674E-35</c:v>
                </c:pt>
                <c:pt idx="42">
                  <c:v>-3.3734551456948565E-42</c:v>
                </c:pt>
                <c:pt idx="43">
                  <c:v>-1.4714255964106243E-50</c:v>
                </c:pt>
                <c:pt idx="44">
                  <c:v>-4.2530069795395567E-61</c:v>
                </c:pt>
                <c:pt idx="45">
                  <c:v>-2.1935217990705518E-74</c:v>
                </c:pt>
                <c:pt idx="46">
                  <c:v>-3.7250110684691972E-91</c:v>
                </c:pt>
                <c:pt idx="47">
                  <c:v>-2.3742813207589796E-112</c:v>
                </c:pt>
                <c:pt idx="48">
                  <c:v>-4.3931497745357066E-139</c:v>
                </c:pt>
                <c:pt idx="49">
                  <c:v>-8.3358140862948033E-173</c:v>
                </c:pt>
                <c:pt idx="50">
                  <c:v>-2.3753184405069488E-215</c:v>
                </c:pt>
                <c:pt idx="51">
                  <c:v>-4.2600824233694731E-269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82-43DB-B726-6EB5C78A2F67}"/>
            </c:ext>
          </c:extLst>
        </c:ser>
        <c:ser>
          <c:idx val="2"/>
          <c:order val="2"/>
          <c:tx>
            <c:strRef>
              <c:f>BG9Q!$H$21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BG9Q!$H$22:$H$108</c:f>
              <c:numCache>
                <c:formatCode>0.000</c:formatCode>
                <c:ptCount val="87"/>
                <c:pt idx="0">
                  <c:v>2.1116394968492054E-2</c:v>
                </c:pt>
                <c:pt idx="1">
                  <c:v>2.1191293975255866E-2</c:v>
                </c:pt>
                <c:pt idx="2">
                  <c:v>2.124136261749689E-2</c:v>
                </c:pt>
                <c:pt idx="3">
                  <c:v>2.1316670071043816E-2</c:v>
                </c:pt>
                <c:pt idx="4">
                  <c:v>2.1417462847502278E-2</c:v>
                </c:pt>
                <c:pt idx="5">
                  <c:v>2.1518694727046442E-2</c:v>
                </c:pt>
                <c:pt idx="6">
                  <c:v>2.1620367431662312E-2</c:v>
                </c:pt>
                <c:pt idx="7">
                  <c:v>2.1748080855462849E-2</c:v>
                </c:pt>
                <c:pt idx="8">
                  <c:v>2.1902254500500123E-2</c:v>
                </c:pt>
                <c:pt idx="9">
                  <c:v>2.2057434649670717E-2</c:v>
                </c:pt>
                <c:pt idx="10">
                  <c:v>2.2239758153440866E-2</c:v>
                </c:pt>
                <c:pt idx="11">
                  <c:v>2.2449827340110196E-2</c:v>
                </c:pt>
                <c:pt idx="12">
                  <c:v>2.2688338949069731E-2</c:v>
                </c:pt>
                <c:pt idx="13">
                  <c:v>2.2956087576792076E-2</c:v>
                </c:pt>
                <c:pt idx="14">
                  <c:v>2.3253969617271778E-2</c:v>
                </c:pt>
                <c:pt idx="15">
                  <c:v>2.3610598418841854E-2</c:v>
                </c:pt>
                <c:pt idx="16">
                  <c:v>2.4000285406312338E-2</c:v>
                </c:pt>
                <c:pt idx="17">
                  <c:v>2.4452884782581213E-2</c:v>
                </c:pt>
                <c:pt idx="18">
                  <c:v>2.4971437391924249E-2</c:v>
                </c:pt>
                <c:pt idx="19">
                  <c:v>2.5559456853253493E-2</c:v>
                </c:pt>
                <c:pt idx="20">
                  <c:v>2.6251403815228617E-2</c:v>
                </c:pt>
                <c:pt idx="21">
                  <c:v>2.7023018139303696E-2</c:v>
                </c:pt>
                <c:pt idx="22">
                  <c:v>2.7944166836405222E-2</c:v>
                </c:pt>
                <c:pt idx="23">
                  <c:v>2.8994008639302942E-2</c:v>
                </c:pt>
                <c:pt idx="24">
                  <c:v>3.0183634417570975E-2</c:v>
                </c:pt>
                <c:pt idx="25">
                  <c:v>3.1634053466413209E-2</c:v>
                </c:pt>
                <c:pt idx="26">
                  <c:v>3.3299314227022231E-2</c:v>
                </c:pt>
                <c:pt idx="27">
                  <c:v>3.5283424090012436E-2</c:v>
                </c:pt>
                <c:pt idx="28">
                  <c:v>3.7628572976097931E-2</c:v>
                </c:pt>
                <c:pt idx="29">
                  <c:v>4.0476197341635094E-2</c:v>
                </c:pt>
                <c:pt idx="30">
                  <c:v>4.2514059841372479E-2</c:v>
                </c:pt>
                <c:pt idx="31">
                  <c:v>4.7971765476791633E-2</c:v>
                </c:pt>
                <c:pt idx="32">
                  <c:v>5.3008633872580577E-2</c:v>
                </c:pt>
                <c:pt idx="33">
                  <c:v>5.9286128437383859E-2</c:v>
                </c:pt>
                <c:pt idx="34">
                  <c:v>6.7085680813543672E-2</c:v>
                </c:pt>
                <c:pt idx="35">
                  <c:v>7.6930237425129513E-2</c:v>
                </c:pt>
                <c:pt idx="36">
                  <c:v>8.3061639205985874E-2</c:v>
                </c:pt>
                <c:pt idx="37">
                  <c:v>0.10590078166483866</c:v>
                </c:pt>
                <c:pt idx="38">
                  <c:v>0.1274222325291742</c:v>
                </c:pt>
                <c:pt idx="39">
                  <c:v>0.15624103508966578</c:v>
                </c:pt>
                <c:pt idx="40">
                  <c:v>0.19530127154598928</c:v>
                </c:pt>
                <c:pt idx="41">
                  <c:v>0.24909308853488152</c:v>
                </c:pt>
                <c:pt idx="42">
                  <c:v>0.32484561241731447</c:v>
                </c:pt>
                <c:pt idx="43">
                  <c:v>0.43291444259692663</c:v>
                </c:pt>
                <c:pt idx="44">
                  <c:v>0.58922738356453019</c:v>
                </c:pt>
                <c:pt idx="45">
                  <c:v>0.81829567296912242</c:v>
                </c:pt>
                <c:pt idx="46">
                  <c:v>1.1575261571854578</c:v>
                </c:pt>
                <c:pt idx="47">
                  <c:v>1.6626933705386007</c:v>
                </c:pt>
                <c:pt idx="48">
                  <c:v>2.4100639609025838</c:v>
                </c:pt>
                <c:pt idx="49">
                  <c:v>3.4970627263044043</c:v>
                </c:pt>
                <c:pt idx="50">
                  <c:v>5.0219924024143427</c:v>
                </c:pt>
                <c:pt idx="51">
                  <c:v>7.0270731818234449</c:v>
                </c:pt>
                <c:pt idx="52">
                  <c:v>9.3686226499853564</c:v>
                </c:pt>
                <c:pt idx="53">
                  <c:v>11.55668584219954</c:v>
                </c:pt>
                <c:pt idx="54">
                  <c:v>12.689297553562485</c:v>
                </c:pt>
                <c:pt idx="55">
                  <c:v>11.77276952125192</c:v>
                </c:pt>
                <c:pt idx="56">
                  <c:v>8.6251920796725159</c:v>
                </c:pt>
                <c:pt idx="57">
                  <c:v>4.5654331205194572</c:v>
                </c:pt>
                <c:pt idx="58">
                  <c:v>1.5560124888893736</c:v>
                </c:pt>
                <c:pt idx="59">
                  <c:v>0.29454833675891184</c:v>
                </c:pt>
                <c:pt idx="60">
                  <c:v>2.5533820979430414E-2</c:v>
                </c:pt>
                <c:pt idx="61">
                  <c:v>7.9163063660555211E-4</c:v>
                </c:pt>
                <c:pt idx="62">
                  <c:v>6.3912388364892671E-6</c:v>
                </c:pt>
                <c:pt idx="63">
                  <c:v>8.9591126674018085E-9</c:v>
                </c:pt>
                <c:pt idx="64">
                  <c:v>1.2993565023400041E-12</c:v>
                </c:pt>
                <c:pt idx="65">
                  <c:v>1.0062653999000817E-17</c:v>
                </c:pt>
                <c:pt idx="66">
                  <c:v>1.7802219152119814E-24</c:v>
                </c:pt>
                <c:pt idx="67">
                  <c:v>2.4765055173479912E-33</c:v>
                </c:pt>
                <c:pt idx="68">
                  <c:v>6.8696119345699213E-45</c:v>
                </c:pt>
                <c:pt idx="69">
                  <c:v>6.7357634873736055E-60</c:v>
                </c:pt>
                <c:pt idx="70">
                  <c:v>2.5693317566126255E-79</c:v>
                </c:pt>
                <c:pt idx="71">
                  <c:v>2.3367562734559995E-104</c:v>
                </c:pt>
                <c:pt idx="72">
                  <c:v>1.4549790661420547E-136</c:v>
                </c:pt>
                <c:pt idx="73">
                  <c:v>7.0258286955132019E-178</c:v>
                </c:pt>
                <c:pt idx="74">
                  <c:v>8.8610623560093036E-231</c:v>
                </c:pt>
                <c:pt idx="75">
                  <c:v>2.1804513620068708E-298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82-43DB-B726-6EB5C78A2F67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82-43DB-B726-6EB5C78A2F67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82-43DB-B726-6EB5C78A2F67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BG9Q!$I$22:$I$108</c:f>
              <c:numCache>
                <c:formatCode>0.000</c:formatCode>
                <c:ptCount val="87"/>
                <c:pt idx="0">
                  <c:v>2.1124887398425506E-2</c:v>
                </c:pt>
                <c:pt idx="1">
                  <c:v>2.1201387024370889E-2</c:v>
                </c:pt>
                <c:pt idx="2">
                  <c:v>2.1252678323781762E-2</c:v>
                </c:pt>
                <c:pt idx="3">
                  <c:v>2.1330087494622587E-2</c:v>
                </c:pt>
                <c:pt idx="4">
                  <c:v>2.1434265703355552E-2</c:v>
                </c:pt>
                <c:pt idx="5">
                  <c:v>2.1539685453018011E-2</c:v>
                </c:pt>
                <c:pt idx="6">
                  <c:v>2.1646525295213447E-2</c:v>
                </c:pt>
                <c:pt idx="7">
                  <c:v>2.1782402399158695E-2</c:v>
                </c:pt>
                <c:pt idx="8">
                  <c:v>2.1949560752518114E-2</c:v>
                </c:pt>
                <c:pt idx="9">
                  <c:v>2.2122277801274175E-2</c:v>
                </c:pt>
                <c:pt idx="10">
                  <c:v>2.2332781707418418E-2</c:v>
                </c:pt>
                <c:pt idx="11">
                  <c:v>2.2589047303961666E-2</c:v>
                </c:pt>
                <c:pt idx="12">
                  <c:v>2.2904902787757531E-2</c:v>
                </c:pt>
                <c:pt idx="13">
                  <c:v>2.330477940862714E-2</c:v>
                </c:pt>
                <c:pt idx="14">
                  <c:v>2.3832417316005494E-2</c:v>
                </c:pt>
                <c:pt idx="15">
                  <c:v>2.4637735421481285E-2</c:v>
                </c:pt>
                <c:pt idx="16">
                  <c:v>2.5851869179304005E-2</c:v>
                </c:pt>
                <c:pt idx="17">
                  <c:v>2.795216002875843E-2</c:v>
                </c:pt>
                <c:pt idx="18">
                  <c:v>3.1802948694336752E-2</c:v>
                </c:pt>
                <c:pt idx="19">
                  <c:v>3.9109530291378432E-2</c:v>
                </c:pt>
                <c:pt idx="20">
                  <c:v>5.3852869772028258E-2</c:v>
                </c:pt>
                <c:pt idx="21">
                  <c:v>8.1560188337911843E-2</c:v>
                </c:pt>
                <c:pt idx="22">
                  <c:v>0.13446775973002656</c:v>
                </c:pt>
                <c:pt idx="23">
                  <c:v>0.22088278415538143</c:v>
                </c:pt>
                <c:pt idx="24">
                  <c:v>0.33515318426572699</c:v>
                </c:pt>
                <c:pt idx="25">
                  <c:v>0.44452258255115251</c:v>
                </c:pt>
                <c:pt idx="26">
                  <c:v>0.46079062056305464</c:v>
                </c:pt>
                <c:pt idx="27">
                  <c:v>0.34037576544243192</c:v>
                </c:pt>
                <c:pt idx="28">
                  <c:v>0.16794336966900336</c:v>
                </c:pt>
                <c:pt idx="29">
                  <c:v>6.7312280175284706E-2</c:v>
                </c:pt>
                <c:pt idx="30">
                  <c:v>4.8880585936130552E-2</c:v>
                </c:pt>
                <c:pt idx="31">
                  <c:v>4.8021744586410696E-2</c:v>
                </c:pt>
                <c:pt idx="32">
                  <c:v>5.3008849221515393E-2</c:v>
                </c:pt>
                <c:pt idx="33">
                  <c:v>5.9286128534592822E-2</c:v>
                </c:pt>
                <c:pt idx="34">
                  <c:v>6.7085680813543616E-2</c:v>
                </c:pt>
                <c:pt idx="35">
                  <c:v>7.6930237425129375E-2</c:v>
                </c:pt>
                <c:pt idx="36">
                  <c:v>8.3061639205985846E-2</c:v>
                </c:pt>
                <c:pt idx="37">
                  <c:v>0.10590078166483866</c:v>
                </c:pt>
                <c:pt idx="38">
                  <c:v>0.1274222325291742</c:v>
                </c:pt>
                <c:pt idx="39">
                  <c:v>0.15624103508966578</c:v>
                </c:pt>
                <c:pt idx="40">
                  <c:v>0.19530127154598928</c:v>
                </c:pt>
                <c:pt idx="41">
                  <c:v>0.24909308853488152</c:v>
                </c:pt>
                <c:pt idx="42">
                  <c:v>0.32484561241731447</c:v>
                </c:pt>
                <c:pt idx="43">
                  <c:v>0.43291444259692663</c:v>
                </c:pt>
                <c:pt idx="44">
                  <c:v>0.58922738356453019</c:v>
                </c:pt>
                <c:pt idx="45">
                  <c:v>0.81829567296912242</c:v>
                </c:pt>
                <c:pt idx="46">
                  <c:v>1.1575261571854578</c:v>
                </c:pt>
                <c:pt idx="47">
                  <c:v>1.6626933705386007</c:v>
                </c:pt>
                <c:pt idx="48">
                  <c:v>2.4100639609025838</c:v>
                </c:pt>
                <c:pt idx="49">
                  <c:v>3.4970627263044043</c:v>
                </c:pt>
                <c:pt idx="50">
                  <c:v>5.0219924024143427</c:v>
                </c:pt>
                <c:pt idx="51">
                  <c:v>7.0270731818234449</c:v>
                </c:pt>
                <c:pt idx="52">
                  <c:v>9.3686226499853564</c:v>
                </c:pt>
                <c:pt idx="53">
                  <c:v>11.55668584219954</c:v>
                </c:pt>
                <c:pt idx="54">
                  <c:v>12.689297553562485</c:v>
                </c:pt>
                <c:pt idx="55">
                  <c:v>11.77276952125192</c:v>
                </c:pt>
                <c:pt idx="56">
                  <c:v>8.6251920796725159</c:v>
                </c:pt>
                <c:pt idx="57">
                  <c:v>4.5654331205194572</c:v>
                </c:pt>
                <c:pt idx="58">
                  <c:v>1.5560124888893736</c:v>
                </c:pt>
                <c:pt idx="59">
                  <c:v>0.29454833675891184</c:v>
                </c:pt>
                <c:pt idx="60">
                  <c:v>2.5533820979430414E-2</c:v>
                </c:pt>
                <c:pt idx="61">
                  <c:v>7.9163063660555211E-4</c:v>
                </c:pt>
                <c:pt idx="62">
                  <c:v>6.3912388364892671E-6</c:v>
                </c:pt>
                <c:pt idx="63">
                  <c:v>8.9591126674018085E-9</c:v>
                </c:pt>
                <c:pt idx="64">
                  <c:v>1.2993565023400041E-12</c:v>
                </c:pt>
                <c:pt idx="65">
                  <c:v>1.0062653999000817E-17</c:v>
                </c:pt>
                <c:pt idx="66">
                  <c:v>1.7802219152119814E-24</c:v>
                </c:pt>
                <c:pt idx="67">
                  <c:v>2.4765055173479912E-33</c:v>
                </c:pt>
                <c:pt idx="68">
                  <c:v>6.8696119345699213E-45</c:v>
                </c:pt>
                <c:pt idx="69">
                  <c:v>6.7357634873736055E-60</c:v>
                </c:pt>
                <c:pt idx="70">
                  <c:v>2.5693317566126255E-79</c:v>
                </c:pt>
                <c:pt idx="71">
                  <c:v>2.3367562734559995E-104</c:v>
                </c:pt>
                <c:pt idx="72">
                  <c:v>1.4549790661420547E-136</c:v>
                </c:pt>
                <c:pt idx="73">
                  <c:v>7.0258286955132019E-178</c:v>
                </c:pt>
                <c:pt idx="74">
                  <c:v>8.8610623560093036E-231</c:v>
                </c:pt>
                <c:pt idx="75">
                  <c:v>2.1804513620068708E-298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82-43DB-B726-6EB5C78A2F67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1E82-43DB-B726-6EB5C78A2F67}"/>
              </c:ext>
            </c:extLst>
          </c:dPt>
          <c:xVal>
            <c:numRef>
              <c:f>BG9Q!$A$22:$A$108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BG9Q!$B$22:$B$108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8.0000000000000002E-3</c:v>
                </c:pt>
                <c:pt idx="15">
                  <c:v>8.9999999999999993E-3</c:v>
                </c:pt>
                <c:pt idx="16">
                  <c:v>2.7E-2</c:v>
                </c:pt>
                <c:pt idx="17">
                  <c:v>5.2999999999999999E-2</c:v>
                </c:pt>
                <c:pt idx="18">
                  <c:v>0.06</c:v>
                </c:pt>
                <c:pt idx="19">
                  <c:v>6.7000000000000004E-2</c:v>
                </c:pt>
                <c:pt idx="20">
                  <c:v>0.156</c:v>
                </c:pt>
                <c:pt idx="21">
                  <c:v>0.17799999999999999</c:v>
                </c:pt>
                <c:pt idx="22">
                  <c:v>0.25</c:v>
                </c:pt>
                <c:pt idx="23">
                  <c:v>0.38400000000000001</c:v>
                </c:pt>
                <c:pt idx="24">
                  <c:v>0.40200000000000002</c:v>
                </c:pt>
                <c:pt idx="25">
                  <c:v>0.36799999999999999</c:v>
                </c:pt>
                <c:pt idx="26">
                  <c:v>0.36499999999999999</c:v>
                </c:pt>
                <c:pt idx="27">
                  <c:v>0.28299999999999997</c:v>
                </c:pt>
                <c:pt idx="28">
                  <c:v>0.245</c:v>
                </c:pt>
                <c:pt idx="29">
                  <c:v>0.314</c:v>
                </c:pt>
                <c:pt idx="30">
                  <c:v>0.157</c:v>
                </c:pt>
                <c:pt idx="31">
                  <c:v>0.27500000000000002</c:v>
                </c:pt>
                <c:pt idx="32">
                  <c:v>0.25800000000000001</c:v>
                </c:pt>
                <c:pt idx="33">
                  <c:v>0.221</c:v>
                </c:pt>
                <c:pt idx="34">
                  <c:v>0.24399999999999999</c:v>
                </c:pt>
                <c:pt idx="35">
                  <c:v>0.245</c:v>
                </c:pt>
                <c:pt idx="36">
                  <c:v>0.13100000000000001</c:v>
                </c:pt>
                <c:pt idx="37">
                  <c:v>0.39800000000000002</c:v>
                </c:pt>
                <c:pt idx="38">
                  <c:v>0.30499999999999999</c:v>
                </c:pt>
                <c:pt idx="39">
                  <c:v>0.35599999999999998</c:v>
                </c:pt>
                <c:pt idx="40">
                  <c:v>0.41</c:v>
                </c:pt>
                <c:pt idx="41">
                  <c:v>0.45500000000000002</c:v>
                </c:pt>
                <c:pt idx="42">
                  <c:v>0.52</c:v>
                </c:pt>
                <c:pt idx="43">
                  <c:v>0.63900000000000001</c:v>
                </c:pt>
                <c:pt idx="44">
                  <c:v>0.78800000000000003</c:v>
                </c:pt>
                <c:pt idx="45">
                  <c:v>1.0009999999999999</c:v>
                </c:pt>
                <c:pt idx="46">
                  <c:v>1.1990000000000001</c:v>
                </c:pt>
                <c:pt idx="47">
                  <c:v>1.615</c:v>
                </c:pt>
                <c:pt idx="48">
                  <c:v>1.915</c:v>
                </c:pt>
                <c:pt idx="49">
                  <c:v>2.827</c:v>
                </c:pt>
                <c:pt idx="50">
                  <c:v>4.0250000000000004</c:v>
                </c:pt>
                <c:pt idx="51">
                  <c:v>7.133</c:v>
                </c:pt>
                <c:pt idx="52">
                  <c:v>11.346</c:v>
                </c:pt>
                <c:pt idx="53">
                  <c:v>12.935</c:v>
                </c:pt>
                <c:pt idx="54">
                  <c:v>11.821</c:v>
                </c:pt>
                <c:pt idx="55">
                  <c:v>10.316000000000001</c:v>
                </c:pt>
                <c:pt idx="56">
                  <c:v>7.4329999999999998</c:v>
                </c:pt>
                <c:pt idx="57">
                  <c:v>5.6950000000000003</c:v>
                </c:pt>
                <c:pt idx="58">
                  <c:v>5.0190000000000001</c:v>
                </c:pt>
                <c:pt idx="59">
                  <c:v>2.1269999999999998</c:v>
                </c:pt>
                <c:pt idx="60">
                  <c:v>2.4969999999999999</c:v>
                </c:pt>
                <c:pt idx="61">
                  <c:v>1.9410000000000001</c:v>
                </c:pt>
                <c:pt idx="62">
                  <c:v>0.56000000000000005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2-43DB-B726-6EB5C78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BG9Q!$A$23:$A$108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BG9Q!$J$23:$J$108</c:f>
              <c:numCache>
                <c:formatCode>0.000</c:formatCode>
                <c:ptCount val="86"/>
                <c:pt idx="0">
                  <c:v>-2.1201387024370889E-2</c:v>
                </c:pt>
                <c:pt idx="1">
                  <c:v>-2.1252678323781762E-2</c:v>
                </c:pt>
                <c:pt idx="2">
                  <c:v>-2.1330087494622587E-2</c:v>
                </c:pt>
                <c:pt idx="3">
                  <c:v>-2.1434265703355552E-2</c:v>
                </c:pt>
                <c:pt idx="4">
                  <c:v>-2.1539685453018011E-2</c:v>
                </c:pt>
                <c:pt idx="5">
                  <c:v>-2.1646525295213447E-2</c:v>
                </c:pt>
                <c:pt idx="6">
                  <c:v>-2.1782402399158695E-2</c:v>
                </c:pt>
                <c:pt idx="7">
                  <c:v>-2.1949560752518114E-2</c:v>
                </c:pt>
                <c:pt idx="8">
                  <c:v>-2.2122277801274175E-2</c:v>
                </c:pt>
                <c:pt idx="9">
                  <c:v>-2.0332781707418417E-2</c:v>
                </c:pt>
                <c:pt idx="10">
                  <c:v>-1.7589047303961665E-2</c:v>
                </c:pt>
                <c:pt idx="11">
                  <c:v>-1.6904902787757532E-2</c:v>
                </c:pt>
                <c:pt idx="12">
                  <c:v>-1.6304779408627141E-2</c:v>
                </c:pt>
                <c:pt idx="13">
                  <c:v>-1.5832417316005494E-2</c:v>
                </c:pt>
                <c:pt idx="14">
                  <c:v>-1.5637735421481287E-2</c:v>
                </c:pt>
                <c:pt idx="15">
                  <c:v>1.1481308206959945E-3</c:v>
                </c:pt>
                <c:pt idx="16">
                  <c:v>2.5047839971241569E-2</c:v>
                </c:pt>
                <c:pt idx="17">
                  <c:v>2.8197051305663245E-2</c:v>
                </c:pt>
                <c:pt idx="18">
                  <c:v>2.7890469708621572E-2</c:v>
                </c:pt>
                <c:pt idx="19">
                  <c:v>0.10214713022797174</c:v>
                </c:pt>
                <c:pt idx="20">
                  <c:v>9.6439811662088148E-2</c:v>
                </c:pt>
                <c:pt idx="21">
                  <c:v>0.11553224026997344</c:v>
                </c:pt>
                <c:pt idx="22">
                  <c:v>0.16311721584461858</c:v>
                </c:pt>
                <c:pt idx="23">
                  <c:v>6.6846815734273035E-2</c:v>
                </c:pt>
                <c:pt idx="24">
                  <c:v>-7.6522582551152518E-2</c:v>
                </c:pt>
                <c:pt idx="25">
                  <c:v>-9.5790620563054651E-2</c:v>
                </c:pt>
                <c:pt idx="26">
                  <c:v>-5.7375765442431947E-2</c:v>
                </c:pt>
                <c:pt idx="27">
                  <c:v>7.7056630330996634E-2</c:v>
                </c:pt>
                <c:pt idx="28">
                  <c:v>0.2466877198247153</c:v>
                </c:pt>
                <c:pt idx="29">
                  <c:v>0.10811941406386945</c:v>
                </c:pt>
                <c:pt idx="30">
                  <c:v>0.22697825541358932</c:v>
                </c:pt>
                <c:pt idx="31">
                  <c:v>0.20499115077848462</c:v>
                </c:pt>
                <c:pt idx="32">
                  <c:v>0.16171387146540717</c:v>
                </c:pt>
                <c:pt idx="33">
                  <c:v>0.17691431918645639</c:v>
                </c:pt>
                <c:pt idx="34">
                  <c:v>0.16806976257487061</c:v>
                </c:pt>
                <c:pt idx="35">
                  <c:v>4.7938360794014159E-2</c:v>
                </c:pt>
                <c:pt idx="36">
                  <c:v>0.29209921833516139</c:v>
                </c:pt>
                <c:pt idx="37">
                  <c:v>0.17757776747082579</c:v>
                </c:pt>
                <c:pt idx="38">
                  <c:v>0.19975896491033421</c:v>
                </c:pt>
                <c:pt idx="39">
                  <c:v>0.2146987284540107</c:v>
                </c:pt>
                <c:pt idx="40">
                  <c:v>0.2059069114651185</c:v>
                </c:pt>
                <c:pt idx="41">
                  <c:v>0.19515438758268555</c:v>
                </c:pt>
                <c:pt idx="42">
                  <c:v>0.20608555740307338</c:v>
                </c:pt>
                <c:pt idx="43">
                  <c:v>0.19877261643546984</c:v>
                </c:pt>
                <c:pt idx="44">
                  <c:v>0.18270432703087747</c:v>
                </c:pt>
                <c:pt idx="45">
                  <c:v>4.147384281454225E-2</c:v>
                </c:pt>
                <c:pt idx="46">
                  <c:v>-4.7693370538600677E-2</c:v>
                </c:pt>
                <c:pt idx="47">
                  <c:v>-0.49506396090258376</c:v>
                </c:pt>
                <c:pt idx="48">
                  <c:v>-0.67006272630440433</c:v>
                </c:pt>
                <c:pt idx="49">
                  <c:v>-0.99699240241434239</c:v>
                </c:pt>
                <c:pt idx="50">
                  <c:v>0.10592681817655514</c:v>
                </c:pt>
                <c:pt idx="51">
                  <c:v>1.9773773500146437</c:v>
                </c:pt>
                <c:pt idx="52">
                  <c:v>1.3783141578004603</c:v>
                </c:pt>
                <c:pt idx="53">
                  <c:v>-0.86829755356248484</c:v>
                </c:pt>
                <c:pt idx="54">
                  <c:v>-1.4567695212519194</c:v>
                </c:pt>
                <c:pt idx="55">
                  <c:v>-1.1921920796725161</c:v>
                </c:pt>
                <c:pt idx="56">
                  <c:v>1.1295668794805431</c:v>
                </c:pt>
                <c:pt idx="57">
                  <c:v>3.4629875111106267</c:v>
                </c:pt>
                <c:pt idx="58">
                  <c:v>1.8324516632410879</c:v>
                </c:pt>
                <c:pt idx="59">
                  <c:v>2.4714661790205694</c:v>
                </c:pt>
                <c:pt idx="60">
                  <c:v>1.9402083693633945</c:v>
                </c:pt>
                <c:pt idx="61">
                  <c:v>0.55999360876116355</c:v>
                </c:pt>
                <c:pt idx="62">
                  <c:v>-8.9591126674018085E-9</c:v>
                </c:pt>
                <c:pt idx="63">
                  <c:v>-1.2993565023400041E-12</c:v>
                </c:pt>
                <c:pt idx="64">
                  <c:v>-1.0062653999000817E-17</c:v>
                </c:pt>
                <c:pt idx="65">
                  <c:v>-1.7802219152119814E-24</c:v>
                </c:pt>
                <c:pt idx="66">
                  <c:v>-2.4765055173479912E-33</c:v>
                </c:pt>
                <c:pt idx="67">
                  <c:v>-6.8696119345699213E-45</c:v>
                </c:pt>
                <c:pt idx="68">
                  <c:v>-6.7357634873736055E-60</c:v>
                </c:pt>
                <c:pt idx="69">
                  <c:v>-2.5693317566126255E-79</c:v>
                </c:pt>
                <c:pt idx="70">
                  <c:v>-2.3367562734559995E-104</c:v>
                </c:pt>
                <c:pt idx="71">
                  <c:v>-1.4549790661420547E-136</c:v>
                </c:pt>
                <c:pt idx="72">
                  <c:v>-7.0258286955132019E-178</c:v>
                </c:pt>
                <c:pt idx="73">
                  <c:v>-8.8610623560093036E-231</c:v>
                </c:pt>
                <c:pt idx="74">
                  <c:v>-2.1804513620068708E-298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CE-4025-B7A5-9A801EF25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BG10Q!$F$21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BG10Q!$F$22:$F$108</c:f>
              <c:numCache>
                <c:formatCode>0.000</c:formatCode>
                <c:ptCount val="87"/>
                <c:pt idx="0">
                  <c:v>2.5390751803828155E-5</c:v>
                </c:pt>
                <c:pt idx="1">
                  <c:v>2.8691925049319371E-5</c:v>
                </c:pt>
                <c:pt idx="2">
                  <c:v>3.1113388910024937E-5</c:v>
                </c:pt>
                <c:pt idx="3">
                  <c:v>3.5109616030744318E-5</c:v>
                </c:pt>
                <c:pt idx="4">
                  <c:v>4.1193885315754453E-5</c:v>
                </c:pt>
                <c:pt idx="5">
                  <c:v>4.8260710178020587E-5</c:v>
                </c:pt>
                <c:pt idx="6">
                  <c:v>5.6455848442994132E-5</c:v>
                </c:pt>
                <c:pt idx="7">
                  <c:v>6.8540130740237976E-5</c:v>
                </c:pt>
                <c:pt idx="8">
                  <c:v>8.6237530830775692E-5</c:v>
                </c:pt>
                <c:pt idx="9">
                  <c:v>1.0814210568380358E-4</c:v>
                </c:pt>
                <c:pt idx="10">
                  <c:v>1.402297438358462E-4</c:v>
                </c:pt>
                <c:pt idx="11">
                  <c:v>1.8766563779839811E-4</c:v>
                </c:pt>
                <c:pt idx="12">
                  <c:v>2.5861880035808716E-4</c:v>
                </c:pt>
                <c:pt idx="13">
                  <c:v>3.6608040613547363E-4</c:v>
                </c:pt>
                <c:pt idx="14">
                  <c:v>5.3079057681214043E-4</c:v>
                </c:pt>
                <c:pt idx="15">
                  <c:v>8.1153993123427319E-4</c:v>
                </c:pt>
                <c:pt idx="16">
                  <c:v>1.2596577837404093E-3</c:v>
                </c:pt>
                <c:pt idx="17">
                  <c:v>2.0360429704775833E-3</c:v>
                </c:pt>
                <c:pt idx="18">
                  <c:v>3.3965550023708877E-3</c:v>
                </c:pt>
                <c:pt idx="19">
                  <c:v>5.789606972280207E-3</c:v>
                </c:pt>
                <c:pt idx="20">
                  <c:v>1.0210434140178816E-2</c:v>
                </c:pt>
                <c:pt idx="21">
                  <c:v>1.7891649959460507E-2</c:v>
                </c:pt>
                <c:pt idx="22">
                  <c:v>3.1888457204979632E-2</c:v>
                </c:pt>
                <c:pt idx="23">
                  <c:v>5.5105037752005592E-2</c:v>
                </c:pt>
                <c:pt idx="24">
                  <c:v>8.9887804106485003E-2</c:v>
                </c:pt>
                <c:pt idx="25">
                  <c:v>0.13796317366140476</c:v>
                </c:pt>
                <c:pt idx="26">
                  <c:v>0.18445308022896176</c:v>
                </c:pt>
                <c:pt idx="27">
                  <c:v>0.2041876293049959</c:v>
                </c:pt>
                <c:pt idx="28">
                  <c:v>0.17184835370839982</c:v>
                </c:pt>
                <c:pt idx="29">
                  <c:v>9.7663684757748559E-2</c:v>
                </c:pt>
                <c:pt idx="30">
                  <c:v>5.3312638236729833E-2</c:v>
                </c:pt>
                <c:pt idx="31">
                  <c:v>5.4830909437969038E-3</c:v>
                </c:pt>
                <c:pt idx="32">
                  <c:v>3.5244358260782719E-4</c:v>
                </c:pt>
                <c:pt idx="33">
                  <c:v>6.2339295809479746E-6</c:v>
                </c:pt>
                <c:pt idx="34">
                  <c:v>2.1497900528737368E-8</c:v>
                </c:pt>
                <c:pt idx="35">
                  <c:v>8.6122148780444331E-12</c:v>
                </c:pt>
                <c:pt idx="36">
                  <c:v>5.188780147826985E-14</c:v>
                </c:pt>
                <c:pt idx="37">
                  <c:v>1.2816990932999092E-22</c:v>
                </c:pt>
                <c:pt idx="38">
                  <c:v>7.2700327611326029E-31</c:v>
                </c:pt>
                <c:pt idx="39">
                  <c:v>9.1592906258547499E-42</c:v>
                </c:pt>
                <c:pt idx="40">
                  <c:v>5.0398570785466864E-56</c:v>
                </c:pt>
                <c:pt idx="41">
                  <c:v>1.424495213958964E-74</c:v>
                </c:pt>
                <c:pt idx="42">
                  <c:v>9.8840552208981086E-99</c:v>
                </c:pt>
                <c:pt idx="43">
                  <c:v>5.6776419179065413E-130</c:v>
                </c:pt>
                <c:pt idx="44">
                  <c:v>3.4291463900295137E-170</c:v>
                </c:pt>
                <c:pt idx="45">
                  <c:v>7.7513548283918518E-222</c:v>
                </c:pt>
                <c:pt idx="46">
                  <c:v>4.5150844712261226E-288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8-46FA-89F3-B6694345917D}"/>
            </c:ext>
          </c:extLst>
        </c:ser>
        <c:ser>
          <c:idx val="1"/>
          <c:order val="1"/>
          <c:tx>
            <c:strRef>
              <c:f>BG10Q!$G$21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BG10Q!$G$22:$G$108</c:f>
              <c:numCache>
                <c:formatCode>0.000</c:formatCode>
                <c:ptCount val="87"/>
                <c:pt idx="0">
                  <c:v>1.1809605276383612E-8</c:v>
                </c:pt>
                <c:pt idx="1">
                  <c:v>1.2002143347612296E-8</c:v>
                </c:pt>
                <c:pt idx="2">
                  <c:v>1.2131980896511767E-8</c:v>
                </c:pt>
                <c:pt idx="3">
                  <c:v>1.2328976231323301E-8</c:v>
                </c:pt>
                <c:pt idx="4">
                  <c:v>1.2595859977247147E-8</c:v>
                </c:pt>
                <c:pt idx="5">
                  <c:v>1.2867631870814285E-8</c:v>
                </c:pt>
                <c:pt idx="6">
                  <c:v>1.3144359423067284E-8</c:v>
                </c:pt>
                <c:pt idx="7">
                  <c:v>1.3497341279969719E-8</c:v>
                </c:pt>
                <c:pt idx="8">
                  <c:v>1.3931468813098104E-8</c:v>
                </c:pt>
                <c:pt idx="9">
                  <c:v>1.4377324442118187E-8</c:v>
                </c:pt>
                <c:pt idx="10">
                  <c:v>1.4912625322180485E-8</c:v>
                </c:pt>
                <c:pt idx="11">
                  <c:v>1.5544817393044754E-8</c:v>
                </c:pt>
                <c:pt idx="12">
                  <c:v>1.6282744952461909E-8</c:v>
                </c:pt>
                <c:pt idx="13">
                  <c:v>1.7136789391189927E-8</c:v>
                </c:pt>
                <c:pt idx="14">
                  <c:v>1.8119027413767747E-8</c:v>
                </c:pt>
                <c:pt idx="15">
                  <c:v>1.9339655772483254E-8</c:v>
                </c:pt>
                <c:pt idx="16">
                  <c:v>2.0729372216707685E-8</c:v>
                </c:pt>
                <c:pt idx="17">
                  <c:v>2.2417068851227937E-8</c:v>
                </c:pt>
                <c:pt idx="18">
                  <c:v>2.444819135467485E-8</c:v>
                </c:pt>
                <c:pt idx="19">
                  <c:v>2.6877405634477265E-8</c:v>
                </c:pt>
                <c:pt idx="20">
                  <c:v>2.9906920603653381E-8</c:v>
                </c:pt>
                <c:pt idx="21">
                  <c:v>3.3501501777659997E-8</c:v>
                </c:pt>
                <c:pt idx="22">
                  <c:v>3.80868701449351E-8</c:v>
                </c:pt>
                <c:pt idx="23">
                  <c:v>4.36937363484027E-8</c:v>
                </c:pt>
                <c:pt idx="24">
                  <c:v>5.0519131673562455E-8</c:v>
                </c:pt>
                <c:pt idx="25">
                  <c:v>5.9480841225446813E-8</c:v>
                </c:pt>
                <c:pt idx="26">
                  <c:v>7.0564897249470348E-8</c:v>
                </c:pt>
                <c:pt idx="27">
                  <c:v>8.4743111654059809E-8</c:v>
                </c:pt>
                <c:pt idx="28">
                  <c:v>1.0261305831405149E-7</c:v>
                </c:pt>
                <c:pt idx="29">
                  <c:v>1.2546659009754158E-7</c:v>
                </c:pt>
                <c:pt idx="30">
                  <c:v>1.4227994311181545E-7</c:v>
                </c:pt>
                <c:pt idx="31">
                  <c:v>1.8741484038084541E-7</c:v>
                </c:pt>
                <c:pt idx="32">
                  <c:v>2.2679756275596882E-7</c:v>
                </c:pt>
                <c:pt idx="33">
                  <c:v>2.6956258851690954E-7</c:v>
                </c:pt>
                <c:pt idx="34">
                  <c:v>3.096805792933482E-7</c:v>
                </c:pt>
                <c:pt idx="35">
                  <c:v>3.3805685277053397E-7</c:v>
                </c:pt>
                <c:pt idx="36">
                  <c:v>3.4411984254407684E-7</c:v>
                </c:pt>
                <c:pt idx="37">
                  <c:v>3.1166899808898796E-7</c:v>
                </c:pt>
                <c:pt idx="38">
                  <c:v>2.4460781706334063E-7</c:v>
                </c:pt>
                <c:pt idx="39">
                  <c:v>1.5663310618651656E-7</c:v>
                </c:pt>
                <c:pt idx="40">
                  <c:v>7.6409779413040515E-8</c:v>
                </c:pt>
                <c:pt idx="41">
                  <c:v>2.5979420580258642E-8</c:v>
                </c:pt>
                <c:pt idx="42">
                  <c:v>5.4394114338387383E-9</c:v>
                </c:pt>
                <c:pt idx="43">
                  <c:v>6.0543740465215365E-10</c:v>
                </c:pt>
                <c:pt idx="44">
                  <c:v>2.9658308191810185E-11</c:v>
                </c:pt>
                <c:pt idx="45">
                  <c:v>5.0072189671940401E-13</c:v>
                </c:pt>
                <c:pt idx="46">
                  <c:v>2.1212850197934753E-15</c:v>
                </c:pt>
                <c:pt idx="47">
                  <c:v>1.4940631105288427E-18</c:v>
                </c:pt>
                <c:pt idx="48">
                  <c:v>1.0637632387139824E-22</c:v>
                </c:pt>
                <c:pt idx="49">
                  <c:v>4.0013027112665137E-28</c:v>
                </c:pt>
                <c:pt idx="50">
                  <c:v>3.4814074675014688E-35</c:v>
                </c:pt>
                <c:pt idx="51">
                  <c:v>2.3932827120010682E-44</c:v>
                </c:pt>
                <c:pt idx="52">
                  <c:v>3.5346347100517638E-56</c:v>
                </c:pt>
                <c:pt idx="53">
                  <c:v>2.1296933675721713E-71</c:v>
                </c:pt>
                <c:pt idx="54">
                  <c:v>5.5757917322133831E-91</c:v>
                </c:pt>
                <c:pt idx="55">
                  <c:v>4.6945326828316243E-116</c:v>
                </c:pt>
                <c:pt idx="56">
                  <c:v>3.9506085213020768E-148</c:v>
                </c:pt>
                <c:pt idx="57">
                  <c:v>4.0886893343168987E-189</c:v>
                </c:pt>
                <c:pt idx="58">
                  <c:v>2.1729888096503868E-241</c:v>
                </c:pt>
                <c:pt idx="59">
                  <c:v>6.2307322815663796E-308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48-46FA-89F3-B6694345917D}"/>
            </c:ext>
          </c:extLst>
        </c:ser>
        <c:ser>
          <c:idx val="2"/>
          <c:order val="2"/>
          <c:tx>
            <c:strRef>
              <c:f>BG10Q!$H$21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BG10Q!$H$22:$H$108</c:f>
              <c:numCache>
                <c:formatCode>0.000</c:formatCode>
                <c:ptCount val="87"/>
                <c:pt idx="0">
                  <c:v>9.2974980441205127E-2</c:v>
                </c:pt>
                <c:pt idx="1">
                  <c:v>9.3172993624107525E-2</c:v>
                </c:pt>
                <c:pt idx="2">
                  <c:v>9.3305212356531358E-2</c:v>
                </c:pt>
                <c:pt idx="3">
                  <c:v>9.3503855829086838E-2</c:v>
                </c:pt>
                <c:pt idx="4">
                  <c:v>9.3769303453889827E-2</c:v>
                </c:pt>
                <c:pt idx="5">
                  <c:v>9.4035426324995883E-2</c:v>
                </c:pt>
                <c:pt idx="6">
                  <c:v>9.4302225914804513E-2</c:v>
                </c:pt>
                <c:pt idx="7">
                  <c:v>9.463667928487085E-2</c:v>
                </c:pt>
                <c:pt idx="8">
                  <c:v>9.503942616751479E-2</c:v>
                </c:pt>
                <c:pt idx="9">
                  <c:v>9.5443708141020003E-2</c:v>
                </c:pt>
                <c:pt idx="10">
                  <c:v>9.5917317314091907E-2</c:v>
                </c:pt>
                <c:pt idx="11">
                  <c:v>9.6461162015368529E-2</c:v>
                </c:pt>
                <c:pt idx="12">
                  <c:v>9.7076287360227317E-2</c:v>
                </c:pt>
                <c:pt idx="13">
                  <c:v>9.7763878102940266E-2</c:v>
                </c:pt>
                <c:pt idx="14">
                  <c:v>9.8525261871703268E-2</c:v>
                </c:pt>
                <c:pt idx="15">
                  <c:v>9.9431919923898882E-2</c:v>
                </c:pt>
                <c:pt idx="16">
                  <c:v>0.10041666572006989</c:v>
                </c:pt>
                <c:pt idx="17">
                  <c:v>0.10155276821121946</c:v>
                </c:pt>
                <c:pt idx="18">
                  <c:v>0.1028446165197457</c:v>
                </c:pt>
                <c:pt idx="19">
                  <c:v>0.10429722308343618</c:v>
                </c:pt>
                <c:pt idx="20">
                  <c:v>0.10599037391596525</c:v>
                </c:pt>
                <c:pt idx="21">
                  <c:v>0.1078585761334282</c:v>
                </c:pt>
                <c:pt idx="22">
                  <c:v>0.1100624962746005</c:v>
                </c:pt>
                <c:pt idx="23">
                  <c:v>0.11254098869539353</c:v>
                </c:pt>
                <c:pt idx="24">
                  <c:v>0.11530875252273103</c:v>
                </c:pt>
                <c:pt idx="25">
                  <c:v>0.11862806072409383</c:v>
                </c:pt>
                <c:pt idx="26">
                  <c:v>0.12236896618867651</c:v>
                </c:pt>
                <c:pt idx="27">
                  <c:v>0.12673531504148791</c:v>
                </c:pt>
                <c:pt idx="28">
                  <c:v>0.13177886043765227</c:v>
                </c:pt>
                <c:pt idx="29">
                  <c:v>0.13774723072912565</c:v>
                </c:pt>
                <c:pt idx="30">
                  <c:v>0.1419223236497649</c:v>
                </c:pt>
                <c:pt idx="31">
                  <c:v>0.15275204862821565</c:v>
                </c:pt>
                <c:pt idx="32">
                  <c:v>0.16234679863592122</c:v>
                </c:pt>
                <c:pt idx="33">
                  <c:v>0.17384544141164016</c:v>
                </c:pt>
                <c:pt idx="34">
                  <c:v>0.18752619334182025</c:v>
                </c:pt>
                <c:pt idx="35">
                  <c:v>0.20399042160740333</c:v>
                </c:pt>
                <c:pt idx="36">
                  <c:v>0.21385784106630878</c:v>
                </c:pt>
                <c:pt idx="37">
                  <c:v>0.24851330185434603</c:v>
                </c:pt>
                <c:pt idx="38">
                  <c:v>0.27878966579461012</c:v>
                </c:pt>
                <c:pt idx="39">
                  <c:v>0.3166450847785699</c:v>
                </c:pt>
                <c:pt idx="40">
                  <c:v>0.36428248450715156</c:v>
                </c:pt>
                <c:pt idx="41">
                  <c:v>0.4248608582281303</c:v>
                </c:pt>
                <c:pt idx="42">
                  <c:v>0.50320911926453815</c:v>
                </c:pt>
                <c:pt idx="43">
                  <c:v>0.60535915344104474</c:v>
                </c:pt>
                <c:pt idx="44">
                  <c:v>0.73989569965712654</c:v>
                </c:pt>
                <c:pt idx="45">
                  <c:v>0.91905010031227208</c:v>
                </c:pt>
                <c:pt idx="46">
                  <c:v>1.1602084663823609</c:v>
                </c:pt>
                <c:pt idx="47">
                  <c:v>1.4878658061386973</c:v>
                </c:pt>
                <c:pt idx="48">
                  <c:v>1.9341756829772996</c:v>
                </c:pt>
                <c:pt idx="49">
                  <c:v>2.5419829814805577</c:v>
                </c:pt>
                <c:pt idx="50">
                  <c:v>3.3634669273626252</c:v>
                </c:pt>
                <c:pt idx="51">
                  <c:v>4.4544304358081863</c:v>
                </c:pt>
                <c:pt idx="52">
                  <c:v>5.8501398342547111</c:v>
                </c:pt>
                <c:pt idx="53">
                  <c:v>7.5260584295443413</c:v>
                </c:pt>
                <c:pt idx="54">
                  <c:v>9.3330921806299862</c:v>
                </c:pt>
                <c:pt idx="55">
                  <c:v>10.902952307698836</c:v>
                </c:pt>
                <c:pt idx="56">
                  <c:v>11.648308692912451</c:v>
                </c:pt>
                <c:pt idx="57">
                  <c:v>10.940293544358862</c:v>
                </c:pt>
                <c:pt idx="58">
                  <c:v>8.5765052736867595</c:v>
                </c:pt>
                <c:pt idx="59">
                  <c:v>5.2469802283974794</c:v>
                </c:pt>
                <c:pt idx="60">
                  <c:v>2.2942264532696721</c:v>
                </c:pt>
                <c:pt idx="61">
                  <c:v>0.63996133594866678</c:v>
                </c:pt>
                <c:pt idx="62">
                  <c:v>9.83616912296114E-2</c:v>
                </c:pt>
                <c:pt idx="63">
                  <c:v>6.9020403595580248E-3</c:v>
                </c:pt>
                <c:pt idx="64">
                  <c:v>1.7374427033595166E-4</c:v>
                </c:pt>
                <c:pt idx="65">
                  <c:v>1.151988619008096E-6</c:v>
                </c:pt>
                <c:pt idx="66">
                  <c:v>1.3519125923110089E-9</c:v>
                </c:pt>
                <c:pt idx="67">
                  <c:v>1.7013645994718083E-13</c:v>
                </c:pt>
                <c:pt idx="68">
                  <c:v>1.2041210361570449E-18</c:v>
                </c:pt>
                <c:pt idx="69">
                  <c:v>2.1196149472542989E-25</c:v>
                </c:pt>
                <c:pt idx="70">
                  <c:v>3.2733851688486206E-34</c:v>
                </c:pt>
                <c:pt idx="71">
                  <c:v>1.1840524460750631E-45</c:v>
                </c:pt>
                <c:pt idx="72">
                  <c:v>1.867482755859813E-60</c:v>
                </c:pt>
                <c:pt idx="73">
                  <c:v>1.534978478714219E-79</c:v>
                </c:pt>
                <c:pt idx="74">
                  <c:v>4.4111173182660412E-104</c:v>
                </c:pt>
                <c:pt idx="75">
                  <c:v>1.4505062322229807E-135</c:v>
                </c:pt>
                <c:pt idx="76">
                  <c:v>7.186563602640213E-176</c:v>
                </c:pt>
                <c:pt idx="77">
                  <c:v>2.2270253978854529E-227</c:v>
                </c:pt>
                <c:pt idx="78">
                  <c:v>4.1886898065697836E-293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48-46FA-89F3-B6694345917D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48-46FA-89F3-B6694345917D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BG10Q!$A$22:$A$108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48-46FA-89F3-B6694345917D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BG10Q!$A$22:$A$108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BG10Q!$I$22:$I$108</c:f>
              <c:numCache>
                <c:formatCode>0.000</c:formatCode>
                <c:ptCount val="87"/>
                <c:pt idx="0">
                  <c:v>9.3000383002614234E-2</c:v>
                </c:pt>
                <c:pt idx="1">
                  <c:v>9.3201697551300186E-2</c:v>
                </c:pt>
                <c:pt idx="2">
                  <c:v>9.3336337877422279E-2</c:v>
                </c:pt>
                <c:pt idx="3">
                  <c:v>9.3538977774093812E-2</c:v>
                </c:pt>
                <c:pt idx="4">
                  <c:v>9.3810509935065553E-2</c:v>
                </c:pt>
                <c:pt idx="5">
                  <c:v>9.4083699902805767E-2</c:v>
                </c:pt>
                <c:pt idx="6">
                  <c:v>9.4358694907606927E-2</c:v>
                </c:pt>
                <c:pt idx="7">
                  <c:v>9.4705232912952367E-2</c:v>
                </c:pt>
                <c:pt idx="8">
                  <c:v>9.5125677629814373E-2</c:v>
                </c:pt>
                <c:pt idx="9">
                  <c:v>9.5551864624028246E-2</c:v>
                </c:pt>
                <c:pt idx="10">
                  <c:v>9.6057561970553082E-2</c:v>
                </c:pt>
                <c:pt idx="11">
                  <c:v>9.6648843197984322E-2</c:v>
                </c:pt>
                <c:pt idx="12">
                  <c:v>9.7334922443330363E-2</c:v>
                </c:pt>
                <c:pt idx="13">
                  <c:v>9.8129975645865133E-2</c:v>
                </c:pt>
                <c:pt idx="14">
                  <c:v>9.9056070567542828E-2</c:v>
                </c:pt>
                <c:pt idx="15">
                  <c:v>0.10024347919478893</c:v>
                </c:pt>
                <c:pt idx="16">
                  <c:v>0.10167634423318252</c:v>
                </c:pt>
                <c:pt idx="17">
                  <c:v>0.10358883359876589</c:v>
                </c:pt>
                <c:pt idx="18">
                  <c:v>0.10624119597030794</c:v>
                </c:pt>
                <c:pt idx="19">
                  <c:v>0.11008685693312202</c:v>
                </c:pt>
                <c:pt idx="20">
                  <c:v>0.11620083796306467</c:v>
                </c:pt>
                <c:pt idx="21">
                  <c:v>0.12575025959439048</c:v>
                </c:pt>
                <c:pt idx="22">
                  <c:v>0.14195099156645027</c:v>
                </c:pt>
                <c:pt idx="23">
                  <c:v>0.16764607014113547</c:v>
                </c:pt>
                <c:pt idx="24">
                  <c:v>0.2051966071483477</c:v>
                </c:pt>
                <c:pt idx="25">
                  <c:v>0.25659129386633983</c:v>
                </c:pt>
                <c:pt idx="26">
                  <c:v>0.30682211698253553</c:v>
                </c:pt>
                <c:pt idx="27">
                  <c:v>0.33092302908959548</c:v>
                </c:pt>
                <c:pt idx="28">
                  <c:v>0.30362731675911037</c:v>
                </c:pt>
                <c:pt idx="29">
                  <c:v>0.23541104095346432</c:v>
                </c:pt>
                <c:pt idx="30">
                  <c:v>0.19523510416643786</c:v>
                </c:pt>
                <c:pt idx="31">
                  <c:v>0.15823532698685294</c:v>
                </c:pt>
                <c:pt idx="32">
                  <c:v>0.16269946901609181</c:v>
                </c:pt>
                <c:pt idx="33">
                  <c:v>0.17385194490380962</c:v>
                </c:pt>
                <c:pt idx="34">
                  <c:v>0.18752652452030008</c:v>
                </c:pt>
                <c:pt idx="35">
                  <c:v>0.20399075967286831</c:v>
                </c:pt>
                <c:pt idx="36">
                  <c:v>0.21385818518620323</c:v>
                </c:pt>
                <c:pt idx="37">
                  <c:v>0.24851361352334411</c:v>
                </c:pt>
                <c:pt idx="38">
                  <c:v>0.27878991040242718</c:v>
                </c:pt>
                <c:pt idx="39">
                  <c:v>0.3166452414116761</c:v>
                </c:pt>
                <c:pt idx="40">
                  <c:v>0.36428256091693095</c:v>
                </c:pt>
                <c:pt idx="41">
                  <c:v>0.42486088420755086</c:v>
                </c:pt>
                <c:pt idx="42">
                  <c:v>0.50320912470394963</c:v>
                </c:pt>
                <c:pt idx="43">
                  <c:v>0.60535915404648211</c:v>
                </c:pt>
                <c:pt idx="44">
                  <c:v>0.73989569968678481</c:v>
                </c:pt>
                <c:pt idx="45">
                  <c:v>0.91905010031277279</c:v>
                </c:pt>
                <c:pt idx="46">
                  <c:v>1.1602084663823631</c:v>
                </c:pt>
                <c:pt idx="47">
                  <c:v>1.4878658061386973</c:v>
                </c:pt>
                <c:pt idx="48">
                  <c:v>1.9341756829772996</c:v>
                </c:pt>
                <c:pt idx="49">
                  <c:v>2.5419829814805577</c:v>
                </c:pt>
                <c:pt idx="50">
                  <c:v>3.3634669273626252</c:v>
                </c:pt>
                <c:pt idx="51">
                  <c:v>4.4544304358081863</c:v>
                </c:pt>
                <c:pt idx="52">
                  <c:v>5.8501398342547111</c:v>
                </c:pt>
                <c:pt idx="53">
                  <c:v>7.5260584295443413</c:v>
                </c:pt>
                <c:pt idx="54">
                  <c:v>9.3330921806299862</c:v>
                </c:pt>
                <c:pt idx="55">
                  <c:v>10.902952307698836</c:v>
                </c:pt>
                <c:pt idx="56">
                  <c:v>11.648308692912451</c:v>
                </c:pt>
                <c:pt idx="57">
                  <c:v>10.940293544358862</c:v>
                </c:pt>
                <c:pt idx="58">
                  <c:v>8.5765052736867595</c:v>
                </c:pt>
                <c:pt idx="59">
                  <c:v>5.2469802283974794</c:v>
                </c:pt>
                <c:pt idx="60">
                  <c:v>2.2942264532696721</c:v>
                </c:pt>
                <c:pt idx="61">
                  <c:v>0.63996133594866678</c:v>
                </c:pt>
                <c:pt idx="62">
                  <c:v>9.83616912296114E-2</c:v>
                </c:pt>
                <c:pt idx="63">
                  <c:v>6.9020403595580248E-3</c:v>
                </c:pt>
                <c:pt idx="64">
                  <c:v>1.7374427033595166E-4</c:v>
                </c:pt>
                <c:pt idx="65">
                  <c:v>1.151988619008096E-6</c:v>
                </c:pt>
                <c:pt idx="66">
                  <c:v>1.3519125923110089E-9</c:v>
                </c:pt>
                <c:pt idx="67">
                  <c:v>1.7013645994718083E-13</c:v>
                </c:pt>
                <c:pt idx="68">
                  <c:v>1.2041210361570449E-18</c:v>
                </c:pt>
                <c:pt idx="69">
                  <c:v>2.1196149472542989E-25</c:v>
                </c:pt>
                <c:pt idx="70">
                  <c:v>3.2733851688486206E-34</c:v>
                </c:pt>
                <c:pt idx="71">
                  <c:v>1.1840524460750631E-45</c:v>
                </c:pt>
                <c:pt idx="72">
                  <c:v>1.867482755859813E-60</c:v>
                </c:pt>
                <c:pt idx="73">
                  <c:v>1.534978478714219E-79</c:v>
                </c:pt>
                <c:pt idx="74">
                  <c:v>4.4111173182660412E-104</c:v>
                </c:pt>
                <c:pt idx="75">
                  <c:v>1.4505062322229807E-135</c:v>
                </c:pt>
                <c:pt idx="76">
                  <c:v>7.186563602640213E-176</c:v>
                </c:pt>
                <c:pt idx="77">
                  <c:v>2.2270253978854529E-227</c:v>
                </c:pt>
                <c:pt idx="78">
                  <c:v>4.1886898065697836E-293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48-46FA-89F3-B6694345917D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048-46FA-89F3-B6694345917D}"/>
              </c:ext>
            </c:extLst>
          </c:dPt>
          <c:xVal>
            <c:numRef>
              <c:f>BG10Q!$A$22:$A$108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BG10Q!$B$22:$B$108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2E-3</c:v>
                </c:pt>
                <c:pt idx="13">
                  <c:v>1.2E-2</c:v>
                </c:pt>
                <c:pt idx="14">
                  <c:v>1.4E-2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0.02</c:v>
                </c:pt>
                <c:pt idx="18">
                  <c:v>3.4000000000000002E-2</c:v>
                </c:pt>
                <c:pt idx="19">
                  <c:v>8.2000000000000003E-2</c:v>
                </c:pt>
                <c:pt idx="20">
                  <c:v>0.107</c:v>
                </c:pt>
                <c:pt idx="21">
                  <c:v>0.14399999999999999</c:v>
                </c:pt>
                <c:pt idx="22">
                  <c:v>0.19</c:v>
                </c:pt>
                <c:pt idx="23">
                  <c:v>0.27</c:v>
                </c:pt>
                <c:pt idx="24">
                  <c:v>0.35399999999999998</c:v>
                </c:pt>
                <c:pt idx="25">
                  <c:v>0.30499999999999999</c:v>
                </c:pt>
                <c:pt idx="26">
                  <c:v>0.34200000000000003</c:v>
                </c:pt>
                <c:pt idx="27">
                  <c:v>0.25</c:v>
                </c:pt>
                <c:pt idx="28">
                  <c:v>0.23300000000000001</c:v>
                </c:pt>
                <c:pt idx="29">
                  <c:v>0.22900000000000001</c:v>
                </c:pt>
                <c:pt idx="30">
                  <c:v>0.11799999999999999</c:v>
                </c:pt>
                <c:pt idx="31">
                  <c:v>0.22800000000000001</c:v>
                </c:pt>
                <c:pt idx="32">
                  <c:v>0.191</c:v>
                </c:pt>
                <c:pt idx="33">
                  <c:v>0.191</c:v>
                </c:pt>
                <c:pt idx="34">
                  <c:v>0.21</c:v>
                </c:pt>
                <c:pt idx="35">
                  <c:v>0.20699999999999999</c:v>
                </c:pt>
                <c:pt idx="36">
                  <c:v>0.115</c:v>
                </c:pt>
                <c:pt idx="37">
                  <c:v>0.375</c:v>
                </c:pt>
                <c:pt idx="38">
                  <c:v>0.28000000000000003</c:v>
                </c:pt>
                <c:pt idx="39">
                  <c:v>0.30599999999999999</c:v>
                </c:pt>
                <c:pt idx="40">
                  <c:v>0.34300000000000003</c:v>
                </c:pt>
                <c:pt idx="41">
                  <c:v>0.40600000000000003</c:v>
                </c:pt>
                <c:pt idx="42">
                  <c:v>0.46700000000000003</c:v>
                </c:pt>
                <c:pt idx="43">
                  <c:v>0.53</c:v>
                </c:pt>
                <c:pt idx="44">
                  <c:v>0.72399999999999998</c:v>
                </c:pt>
                <c:pt idx="45">
                  <c:v>0.89100000000000001</c:v>
                </c:pt>
                <c:pt idx="46">
                  <c:v>0.94499999999999995</c:v>
                </c:pt>
                <c:pt idx="47">
                  <c:v>1.107</c:v>
                </c:pt>
                <c:pt idx="48">
                  <c:v>1.4430000000000001</c:v>
                </c:pt>
                <c:pt idx="49">
                  <c:v>1.952</c:v>
                </c:pt>
                <c:pt idx="50">
                  <c:v>2.5979999999999999</c:v>
                </c:pt>
                <c:pt idx="51">
                  <c:v>3.7240000000000002</c:v>
                </c:pt>
                <c:pt idx="52">
                  <c:v>5.7809999999999997</c:v>
                </c:pt>
                <c:pt idx="53">
                  <c:v>8.51</c:v>
                </c:pt>
                <c:pt idx="54">
                  <c:v>12.055999999999999</c:v>
                </c:pt>
                <c:pt idx="55">
                  <c:v>11.667</c:v>
                </c:pt>
                <c:pt idx="56">
                  <c:v>10.595000000000001</c:v>
                </c:pt>
                <c:pt idx="57">
                  <c:v>8.7799999999999994</c:v>
                </c:pt>
                <c:pt idx="58">
                  <c:v>7.5659999999999998</c:v>
                </c:pt>
                <c:pt idx="59">
                  <c:v>6.6589999999999998</c:v>
                </c:pt>
                <c:pt idx="60">
                  <c:v>4.3129999999999997</c:v>
                </c:pt>
                <c:pt idx="61">
                  <c:v>2.3079999999999998</c:v>
                </c:pt>
                <c:pt idx="62">
                  <c:v>0.64900000000000002</c:v>
                </c:pt>
                <c:pt idx="63">
                  <c:v>0</c:v>
                </c:pt>
                <c:pt idx="64">
                  <c:v>1.137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8-46FA-89F3-B66943459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BG10Q!$A$23:$A$108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BG10Q!$J$23:$J$108</c:f>
              <c:numCache>
                <c:formatCode>0.000</c:formatCode>
                <c:ptCount val="86"/>
                <c:pt idx="0">
                  <c:v>-9.3201697551300186E-2</c:v>
                </c:pt>
                <c:pt idx="1">
                  <c:v>-9.3336337877422279E-2</c:v>
                </c:pt>
                <c:pt idx="2">
                  <c:v>-9.3538977774093812E-2</c:v>
                </c:pt>
                <c:pt idx="3">
                  <c:v>-9.3810509935065553E-2</c:v>
                </c:pt>
                <c:pt idx="4">
                  <c:v>-9.4083699902805767E-2</c:v>
                </c:pt>
                <c:pt idx="5">
                  <c:v>-9.4358694907606927E-2</c:v>
                </c:pt>
                <c:pt idx="6">
                  <c:v>-9.4705232912952367E-2</c:v>
                </c:pt>
                <c:pt idx="7">
                  <c:v>-9.5125677629814373E-2</c:v>
                </c:pt>
                <c:pt idx="8">
                  <c:v>-9.5551864624028246E-2</c:v>
                </c:pt>
                <c:pt idx="9">
                  <c:v>-9.6057561970553082E-2</c:v>
                </c:pt>
                <c:pt idx="10">
                  <c:v>-9.6648843197984322E-2</c:v>
                </c:pt>
                <c:pt idx="11">
                  <c:v>-9.5334922443330361E-2</c:v>
                </c:pt>
                <c:pt idx="12">
                  <c:v>-8.6129975645865137E-2</c:v>
                </c:pt>
                <c:pt idx="13">
                  <c:v>-8.505607056754283E-2</c:v>
                </c:pt>
                <c:pt idx="14">
                  <c:v>-8.4243479194788931E-2</c:v>
                </c:pt>
                <c:pt idx="15">
                  <c:v>-8.4676344233182516E-2</c:v>
                </c:pt>
                <c:pt idx="16">
                  <c:v>-8.3588833598765885E-2</c:v>
                </c:pt>
                <c:pt idx="17">
                  <c:v>-7.2241195970307939E-2</c:v>
                </c:pt>
                <c:pt idx="18">
                  <c:v>-2.8086856933122017E-2</c:v>
                </c:pt>
                <c:pt idx="19">
                  <c:v>-9.2008379630646731E-3</c:v>
                </c:pt>
                <c:pt idx="20">
                  <c:v>1.8249740405609505E-2</c:v>
                </c:pt>
                <c:pt idx="21">
                  <c:v>4.8049008433549728E-2</c:v>
                </c:pt>
                <c:pt idx="22">
                  <c:v>0.10235392985886455</c:v>
                </c:pt>
                <c:pt idx="23">
                  <c:v>0.14880339285165228</c:v>
                </c:pt>
                <c:pt idx="24">
                  <c:v>4.8408706133660162E-2</c:v>
                </c:pt>
                <c:pt idx="25">
                  <c:v>3.5177883017464495E-2</c:v>
                </c:pt>
                <c:pt idx="26">
                  <c:v>-8.0923029089595477E-2</c:v>
                </c:pt>
                <c:pt idx="27">
                  <c:v>-7.0627316759110353E-2</c:v>
                </c:pt>
                <c:pt idx="28">
                  <c:v>-6.4110409534643142E-3</c:v>
                </c:pt>
                <c:pt idx="29">
                  <c:v>-7.7235104166437862E-2</c:v>
                </c:pt>
                <c:pt idx="30">
                  <c:v>6.9764673013147066E-2</c:v>
                </c:pt>
                <c:pt idx="31">
                  <c:v>2.8300530983908195E-2</c:v>
                </c:pt>
                <c:pt idx="32">
                  <c:v>1.7148055096190384E-2</c:v>
                </c:pt>
                <c:pt idx="33">
                  <c:v>2.2473475479699911E-2</c:v>
                </c:pt>
                <c:pt idx="34">
                  <c:v>3.0092403271316792E-3</c:v>
                </c:pt>
                <c:pt idx="35">
                  <c:v>-9.8858185186203221E-2</c:v>
                </c:pt>
                <c:pt idx="36">
                  <c:v>0.12648638647665589</c:v>
                </c:pt>
                <c:pt idx="37">
                  <c:v>1.2100895975728498E-3</c:v>
                </c:pt>
                <c:pt idx="38">
                  <c:v>-1.064524141167611E-2</c:v>
                </c:pt>
                <c:pt idx="39">
                  <c:v>-2.1282560916930926E-2</c:v>
                </c:pt>
                <c:pt idx="40">
                  <c:v>-1.8860884207550832E-2</c:v>
                </c:pt>
                <c:pt idx="41">
                  <c:v>-3.6209124703949602E-2</c:v>
                </c:pt>
                <c:pt idx="42">
                  <c:v>-7.535915404648208E-2</c:v>
                </c:pt>
                <c:pt idx="43">
                  <c:v>-1.5895699686784837E-2</c:v>
                </c:pt>
                <c:pt idx="44">
                  <c:v>-2.8050100312772774E-2</c:v>
                </c:pt>
                <c:pt idx="45">
                  <c:v>-0.21520846638236313</c:v>
                </c:pt>
                <c:pt idx="46">
                  <c:v>-0.38086580613869736</c:v>
                </c:pt>
                <c:pt idx="47">
                  <c:v>-0.49117568297729952</c:v>
                </c:pt>
                <c:pt idx="48">
                  <c:v>-0.58998298148055772</c:v>
                </c:pt>
                <c:pt idx="49">
                  <c:v>-0.76546692736262534</c:v>
                </c:pt>
                <c:pt idx="50">
                  <c:v>-0.73043043580818612</c:v>
                </c:pt>
                <c:pt idx="51">
                  <c:v>-6.9139834254711374E-2</c:v>
                </c:pt>
                <c:pt idx="52">
                  <c:v>0.98394157045565844</c:v>
                </c:pt>
                <c:pt idx="53">
                  <c:v>2.7229078193700129</c:v>
                </c:pt>
                <c:pt idx="54">
                  <c:v>0.76404769230116365</c:v>
                </c:pt>
                <c:pt idx="55">
                  <c:v>-1.0533086929124504</c:v>
                </c:pt>
                <c:pt idx="56">
                  <c:v>-2.1602935443588631</c:v>
                </c:pt>
                <c:pt idx="57">
                  <c:v>-1.0105052736867597</c:v>
                </c:pt>
                <c:pt idx="58">
                  <c:v>1.4120197716025205</c:v>
                </c:pt>
                <c:pt idx="59">
                  <c:v>2.0187735467303276</c:v>
                </c:pt>
                <c:pt idx="60">
                  <c:v>1.6680386640513332</c:v>
                </c:pt>
                <c:pt idx="61">
                  <c:v>0.55063830877038866</c:v>
                </c:pt>
                <c:pt idx="62">
                  <c:v>-6.9020403595580248E-3</c:v>
                </c:pt>
                <c:pt idx="63">
                  <c:v>1.136826255729664</c:v>
                </c:pt>
                <c:pt idx="64">
                  <c:v>-1.151988619008096E-6</c:v>
                </c:pt>
                <c:pt idx="65">
                  <c:v>-1.3519125923110089E-9</c:v>
                </c:pt>
                <c:pt idx="66">
                  <c:v>-1.7013645994718083E-13</c:v>
                </c:pt>
                <c:pt idx="67">
                  <c:v>-1.2041210361570449E-18</c:v>
                </c:pt>
                <c:pt idx="68">
                  <c:v>-2.1196149472542989E-25</c:v>
                </c:pt>
                <c:pt idx="69">
                  <c:v>-3.2733851688486206E-34</c:v>
                </c:pt>
                <c:pt idx="70">
                  <c:v>-1.1840524460750631E-45</c:v>
                </c:pt>
                <c:pt idx="71">
                  <c:v>-1.867482755859813E-60</c:v>
                </c:pt>
                <c:pt idx="72">
                  <c:v>-1.534978478714219E-79</c:v>
                </c:pt>
                <c:pt idx="73">
                  <c:v>-4.4111173182660412E-104</c:v>
                </c:pt>
                <c:pt idx="74">
                  <c:v>-1.4505062322229807E-135</c:v>
                </c:pt>
                <c:pt idx="75">
                  <c:v>-7.186563602640213E-176</c:v>
                </c:pt>
                <c:pt idx="76">
                  <c:v>-2.2270253978854529E-227</c:v>
                </c:pt>
                <c:pt idx="77">
                  <c:v>-4.1886898065697836E-293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34-4D2E-8625-05BECD45F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'FO2'!$F$21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'FO2'!$F$22:$F$108</c:f>
              <c:numCache>
                <c:formatCode>0.000</c:formatCode>
                <c:ptCount val="87"/>
                <c:pt idx="0">
                  <c:v>8.3633269190599036E-3</c:v>
                </c:pt>
                <c:pt idx="1">
                  <c:v>8.722534799249955E-3</c:v>
                </c:pt>
                <c:pt idx="2">
                  <c:v>8.9695850496391803E-3</c:v>
                </c:pt>
                <c:pt idx="3">
                  <c:v>9.3518523026405453E-3</c:v>
                </c:pt>
                <c:pt idx="4">
                  <c:v>9.8840642931168881E-3</c:v>
                </c:pt>
                <c:pt idx="5">
                  <c:v>1.0443015211138882E-2</c:v>
                </c:pt>
                <c:pt idx="6">
                  <c:v>1.1029826623909039E-2</c:v>
                </c:pt>
                <c:pt idx="7">
                  <c:v>1.1804283455780657E-2</c:v>
                </c:pt>
                <c:pt idx="8">
                  <c:v>1.2796770804834415E-2</c:v>
                </c:pt>
                <c:pt idx="9">
                  <c:v>1.3862102730910472E-2</c:v>
                </c:pt>
                <c:pt idx="10">
                  <c:v>1.520289486941696E-2</c:v>
                </c:pt>
                <c:pt idx="11">
                  <c:v>1.6873230489553387E-2</c:v>
                </c:pt>
                <c:pt idx="12">
                  <c:v>1.8941902329657905E-2</c:v>
                </c:pt>
                <c:pt idx="13">
                  <c:v>2.1495785684927288E-2</c:v>
                </c:pt>
                <c:pt idx="14">
                  <c:v>2.4643973337881743E-2</c:v>
                </c:pt>
                <c:pt idx="15">
                  <c:v>2.8868322631649453E-2</c:v>
                </c:pt>
                <c:pt idx="16">
                  <c:v>3.409373687240122E-2</c:v>
                </c:pt>
                <c:pt idx="17">
                  <c:v>4.1023803274946327E-2</c:v>
                </c:pt>
                <c:pt idx="18">
                  <c:v>5.0190330597497529E-2</c:v>
                </c:pt>
                <c:pt idx="19">
                  <c:v>6.2291801304095125E-2</c:v>
                </c:pt>
                <c:pt idx="20">
                  <c:v>7.9022797778438472E-2</c:v>
                </c:pt>
                <c:pt idx="21">
                  <c:v>0.10104722318562065</c:v>
                </c:pt>
                <c:pt idx="22">
                  <c:v>0.13217764194332696</c:v>
                </c:pt>
                <c:pt idx="23">
                  <c:v>0.17412261212199001</c:v>
                </c:pt>
                <c:pt idx="24">
                  <c:v>0.22959349570942089</c:v>
                </c:pt>
                <c:pt idx="25">
                  <c:v>0.3071024887780664</c:v>
                </c:pt>
                <c:pt idx="26">
                  <c:v>0.40558714286103198</c:v>
                </c:pt>
                <c:pt idx="27">
                  <c:v>0.52773153033842046</c:v>
                </c:pt>
                <c:pt idx="28">
                  <c:v>0.66344189265935738</c:v>
                </c:pt>
                <c:pt idx="29">
                  <c:v>0.79171999325606579</c:v>
                </c:pt>
                <c:pt idx="30">
                  <c:v>0.84804820530711422</c:v>
                </c:pt>
                <c:pt idx="31">
                  <c:v>0.8422782267168768</c:v>
                </c:pt>
                <c:pt idx="32">
                  <c:v>0.69031571032135708</c:v>
                </c:pt>
                <c:pt idx="33">
                  <c:v>0.44575376476728035</c:v>
                </c:pt>
                <c:pt idx="34">
                  <c:v>0.2096028495633617</c:v>
                </c:pt>
                <c:pt idx="35">
                  <c:v>6.4364829609879923E-2</c:v>
                </c:pt>
                <c:pt idx="36">
                  <c:v>2.8215310390195519E-2</c:v>
                </c:pt>
                <c:pt idx="37">
                  <c:v>9.1981140872237699E-4</c:v>
                </c:pt>
                <c:pt idx="38">
                  <c:v>2.8388226624697463E-5</c:v>
                </c:pt>
                <c:pt idx="39">
                  <c:v>2.4164283813593286E-7</c:v>
                </c:pt>
                <c:pt idx="40">
                  <c:v>3.9488042550626635E-10</c:v>
                </c:pt>
                <c:pt idx="41">
                  <c:v>7.7038323922169246E-14</c:v>
                </c:pt>
                <c:pt idx="42">
                  <c:v>9.1684203588022077E-19</c:v>
                </c:pt>
                <c:pt idx="43">
                  <c:v>3.1112343337241108E-25</c:v>
                </c:pt>
                <c:pt idx="44">
                  <c:v>1.1309550915436613E-33</c:v>
                </c:pt>
                <c:pt idx="45">
                  <c:v>1.2429279917378715E-44</c:v>
                </c:pt>
                <c:pt idx="46">
                  <c:v>8.0451945004226006E-59</c:v>
                </c:pt>
                <c:pt idx="47">
                  <c:v>3.7104056581222924E-77</c:v>
                </c:pt>
                <c:pt idx="48">
                  <c:v>9.7925353336540828E-101</c:v>
                </c:pt>
                <c:pt idx="49">
                  <c:v>5.501144992762001E-131</c:v>
                </c:pt>
                <c:pt idx="50">
                  <c:v>1.0119473090213819E-169</c:v>
                </c:pt>
                <c:pt idx="51">
                  <c:v>2.6970758465923124E-219</c:v>
                </c:pt>
                <c:pt idx="52">
                  <c:v>1.519676387512719E-282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4C-4987-8162-7CD91489C93C}"/>
            </c:ext>
          </c:extLst>
        </c:ser>
        <c:ser>
          <c:idx val="1"/>
          <c:order val="1"/>
          <c:tx>
            <c:strRef>
              <c:f>'FO2'!$G$21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'FO2'!$G$22:$G$108</c:f>
              <c:numCache>
                <c:formatCode>0.000</c:formatCode>
                <c:ptCount val="87"/>
                <c:pt idx="0">
                  <c:v>-1.2689311732593004E-9</c:v>
                </c:pt>
                <c:pt idx="1">
                  <c:v>-1.2797887196675146E-9</c:v>
                </c:pt>
                <c:pt idx="2">
                  <c:v>-1.2870721427360848E-9</c:v>
                </c:pt>
                <c:pt idx="3">
                  <c:v>-1.2980652310965645E-9</c:v>
                </c:pt>
                <c:pt idx="4">
                  <c:v>-1.3128503000219405E-9</c:v>
                </c:pt>
                <c:pt idx="5">
                  <c:v>-1.327782299119166E-9</c:v>
                </c:pt>
                <c:pt idx="6">
                  <c:v>-1.3428624138307564E-9</c:v>
                </c:pt>
                <c:pt idx="7">
                  <c:v>-1.3619226608609439E-9</c:v>
                </c:pt>
                <c:pt idx="8">
                  <c:v>-1.3851062017317872E-9</c:v>
                </c:pt>
                <c:pt idx="9">
                  <c:v>-1.4086331314124814E-9</c:v>
                </c:pt>
                <c:pt idx="10">
                  <c:v>-1.4365207009656328E-9</c:v>
                </c:pt>
                <c:pt idx="11">
                  <c:v>-1.4689798047817204E-9</c:v>
                </c:pt>
                <c:pt idx="12">
                  <c:v>-1.5062573296286542E-9</c:v>
                </c:pt>
                <c:pt idx="13">
                  <c:v>-1.5486386033572588E-9</c:v>
                </c:pt>
                <c:pt idx="14">
                  <c:v>-1.596450213132603E-9</c:v>
                </c:pt>
                <c:pt idx="15">
                  <c:v>-1.6546005445689691E-9</c:v>
                </c:pt>
                <c:pt idx="16">
                  <c:v>-1.7192664847300572E-9</c:v>
                </c:pt>
                <c:pt idx="17">
                  <c:v>-1.7958351055109431E-9</c:v>
                </c:pt>
                <c:pt idx="18">
                  <c:v>-1.8854751038358231E-9</c:v>
                </c:pt>
                <c:pt idx="19">
                  <c:v>-1.989568173778483E-9</c:v>
                </c:pt>
                <c:pt idx="20">
                  <c:v>-2.1153414774168198E-9</c:v>
                </c:pt>
                <c:pt idx="21">
                  <c:v>-2.2597151398502332E-9</c:v>
                </c:pt>
                <c:pt idx="22">
                  <c:v>-2.43764754901278E-9</c:v>
                </c:pt>
                <c:pt idx="23">
                  <c:v>-2.6476765767002824E-9</c:v>
                </c:pt>
                <c:pt idx="24">
                  <c:v>-2.8947384951883299E-9</c:v>
                </c:pt>
                <c:pt idx="25">
                  <c:v>-3.2085716065647501E-9</c:v>
                </c:pt>
                <c:pt idx="26">
                  <c:v>-3.5853037501892229E-9</c:v>
                </c:pt>
                <c:pt idx="27">
                  <c:v>-4.0559646434717264E-9</c:v>
                </c:pt>
                <c:pt idx="28">
                  <c:v>-4.641019413710811E-9</c:v>
                </c:pt>
                <c:pt idx="29">
                  <c:v>-5.390205878436031E-9</c:v>
                </c:pt>
                <c:pt idx="30">
                  <c:v>-5.9504154368556679E-9</c:v>
                </c:pt>
                <c:pt idx="31">
                  <c:v>-7.5381694059798959E-9</c:v>
                </c:pt>
                <c:pt idx="32">
                  <c:v>-9.0997036091358379E-9</c:v>
                </c:pt>
                <c:pt idx="33">
                  <c:v>-1.1147684197882964E-8</c:v>
                </c:pt>
                <c:pt idx="34">
                  <c:v>-1.3807353878970079E-8</c:v>
                </c:pt>
                <c:pt idx="35">
                  <c:v>-1.7275896374820012E-8</c:v>
                </c:pt>
                <c:pt idx="36">
                  <c:v>-1.946625567423126E-8</c:v>
                </c:pt>
                <c:pt idx="37">
                  <c:v>-2.7560336266498583E-8</c:v>
                </c:pt>
                <c:pt idx="38">
                  <c:v>-3.4760372902863854E-8</c:v>
                </c:pt>
                <c:pt idx="39">
                  <c:v>-4.3347627029212223E-8</c:v>
                </c:pt>
                <c:pt idx="40">
                  <c:v>-5.2762620445676522E-8</c:v>
                </c:pt>
                <c:pt idx="41">
                  <c:v>-6.1685046787073504E-8</c:v>
                </c:pt>
                <c:pt idx="42">
                  <c:v>-6.7821314962387224E-8</c:v>
                </c:pt>
                <c:pt idx="43">
                  <c:v>-6.8076420201975438E-8</c:v>
                </c:pt>
                <c:pt idx="44">
                  <c:v>-6.0063542022250676E-8</c:v>
                </c:pt>
                <c:pt idx="45">
                  <c:v>-4.4338461687142059E-8</c:v>
                </c:pt>
                <c:pt idx="46">
                  <c:v>-2.566600228157054E-8</c:v>
                </c:pt>
                <c:pt idx="47">
                  <c:v>-1.0697767320455094E-8</c:v>
                </c:pt>
                <c:pt idx="48">
                  <c:v>-2.8848547684326383E-9</c:v>
                </c:pt>
                <c:pt idx="49">
                  <c:v>-4.3789144226024024E-10</c:v>
                </c:pt>
                <c:pt idx="50">
                  <c:v>-3.1277473455719968E-11</c:v>
                </c:pt>
                <c:pt idx="51">
                  <c:v>-8.318823594501624E-13</c:v>
                </c:pt>
                <c:pt idx="52">
                  <c:v>-6.1705842854689591E-15</c:v>
                </c:pt>
                <c:pt idx="53">
                  <c:v>-8.817985056276676E-18</c:v>
                </c:pt>
                <c:pt idx="54">
                  <c:v>-1.4763306319436465E-21</c:v>
                </c:pt>
                <c:pt idx="55">
                  <c:v>-1.606976780815333E-26</c:v>
                </c:pt>
                <c:pt idx="56">
                  <c:v>-5.2000114693303987E-33</c:v>
                </c:pt>
                <c:pt idx="57">
                  <c:v>-1.8471357562379259E-41</c:v>
                </c:pt>
                <c:pt idx="58">
                  <c:v>-2.0684554878168505E-52</c:v>
                </c:pt>
                <c:pt idx="59">
                  <c:v>-1.5230100151205534E-66</c:v>
                </c:pt>
                <c:pt idx="60">
                  <c:v>-9.635469789609298E-85</c:v>
                </c:pt>
                <c:pt idx="61">
                  <c:v>-4.0686949940794536E-108</c:v>
                </c:pt>
                <c:pt idx="62">
                  <c:v>-4.4995663893518761E-138</c:v>
                </c:pt>
                <c:pt idx="63">
                  <c:v>-2.1854093222328083E-176</c:v>
                </c:pt>
                <c:pt idx="64">
                  <c:v>-2.6446665006438179E-225</c:v>
                </c:pt>
                <c:pt idx="65">
                  <c:v>-1.1343106841265415E-287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4C-4987-8162-7CD91489C93C}"/>
            </c:ext>
          </c:extLst>
        </c:ser>
        <c:ser>
          <c:idx val="2"/>
          <c:order val="2"/>
          <c:tx>
            <c:strRef>
              <c:f>'FO2'!$H$21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'FO2'!$H$22:$H$108</c:f>
              <c:numCache>
                <c:formatCode>0.000</c:formatCode>
                <c:ptCount val="87"/>
                <c:pt idx="0">
                  <c:v>5.9911525982059878E-2</c:v>
                </c:pt>
                <c:pt idx="1">
                  <c:v>6.023589736857482E-2</c:v>
                </c:pt>
                <c:pt idx="2">
                  <c:v>6.0453027075794211E-2</c:v>
                </c:pt>
                <c:pt idx="3">
                  <c:v>6.0780049835367181E-2</c:v>
                </c:pt>
                <c:pt idx="4">
                  <c:v>6.1218570073529863E-2</c:v>
                </c:pt>
                <c:pt idx="5">
                  <c:v>6.1659950747124936E-2</c:v>
                </c:pt>
                <c:pt idx="6">
                  <c:v>6.2104208119897274E-2</c:v>
                </c:pt>
                <c:pt idx="7">
                  <c:v>6.2663600091644803E-2</c:v>
                </c:pt>
                <c:pt idx="8">
                  <c:v>6.3340882529734133E-2</c:v>
                </c:pt>
                <c:pt idx="9">
                  <c:v>6.4024776282806214E-2</c:v>
                </c:pt>
                <c:pt idx="10">
                  <c:v>6.4831083235333833E-2</c:v>
                </c:pt>
                <c:pt idx="11">
                  <c:v>6.5763804638218237E-2</c:v>
                </c:pt>
                <c:pt idx="12">
                  <c:v>6.6827593331306862E-2</c:v>
                </c:pt>
                <c:pt idx="13">
                  <c:v>6.8027787022385294E-2</c:v>
                </c:pt>
                <c:pt idx="14">
                  <c:v>6.93704465434659E-2</c:v>
                </c:pt>
                <c:pt idx="15">
                  <c:v>7.0988025841977193E-2</c:v>
                </c:pt>
                <c:pt idx="16">
                  <c:v>7.2768011741213001E-2</c:v>
                </c:pt>
                <c:pt idx="17">
                  <c:v>7.4851472480654727E-2</c:v>
                </c:pt>
                <c:pt idx="18">
                  <c:v>7.7259482366159871E-2</c:v>
                </c:pt>
                <c:pt idx="19">
                  <c:v>8.0016660173835658E-2</c:v>
                </c:pt>
                <c:pt idx="20">
                  <c:v>8.3296602612850143E-2</c:v>
                </c:pt>
                <c:pt idx="21">
                  <c:v>8.6998373075729399E-2</c:v>
                </c:pt>
                <c:pt idx="22">
                  <c:v>9.1476976213406849E-2</c:v>
                </c:pt>
                <c:pt idx="23">
                  <c:v>9.6657897379236565E-2</c:v>
                </c:pt>
                <c:pt idx="24">
                  <c:v>0.10262408340335474</c:v>
                </c:pt>
                <c:pt idx="25">
                  <c:v>0.11003030631233292</c:v>
                </c:pt>
                <c:pt idx="26">
                  <c:v>0.11870510006807265</c:v>
                </c:pt>
                <c:pt idx="27">
                  <c:v>0.12926880102020116</c:v>
                </c:pt>
                <c:pt idx="28">
                  <c:v>0.14205702916859037</c:v>
                </c:pt>
                <c:pt idx="29">
                  <c:v>0.15799820455084768</c:v>
                </c:pt>
                <c:pt idx="30">
                  <c:v>0.16966744849792412</c:v>
                </c:pt>
                <c:pt idx="31">
                  <c:v>0.20190512388624696</c:v>
                </c:pt>
                <c:pt idx="32">
                  <c:v>0.23281163499968779</c:v>
                </c:pt>
                <c:pt idx="33">
                  <c:v>0.27269959830526141</c:v>
                </c:pt>
                <c:pt idx="34">
                  <c:v>0.32410930630978446</c:v>
                </c:pt>
                <c:pt idx="35">
                  <c:v>0.39149625209840838</c:v>
                </c:pt>
                <c:pt idx="36">
                  <c:v>0.43467664219576435</c:v>
                </c:pt>
                <c:pt idx="37">
                  <c:v>0.6020152896944414</c:v>
                </c:pt>
                <c:pt idx="38">
                  <c:v>0.76672974973832408</c:v>
                </c:pt>
                <c:pt idx="39">
                  <c:v>0.9943202960104407</c:v>
                </c:pt>
                <c:pt idx="40">
                  <c:v>1.3102913528524918</c:v>
                </c:pt>
                <c:pt idx="41">
                  <c:v>1.7508936880977028</c:v>
                </c:pt>
                <c:pt idx="42">
                  <c:v>2.3683533055971546</c:v>
                </c:pt>
                <c:pt idx="43">
                  <c:v>3.2227389855219286</c:v>
                </c:pt>
                <c:pt idx="44">
                  <c:v>4.377359961651587</c:v>
                </c:pt>
                <c:pt idx="45">
                  <c:v>5.873799298129998</c:v>
                </c:pt>
                <c:pt idx="46">
                  <c:v>7.6774783197212431</c:v>
                </c:pt>
                <c:pt idx="47">
                  <c:v>9.5869590567946741</c:v>
                </c:pt>
                <c:pt idx="48">
                  <c:v>11.132841776237914</c:v>
                </c:pt>
                <c:pt idx="49">
                  <c:v>11.610203778616247</c:v>
                </c:pt>
                <c:pt idx="50">
                  <c:v>10.38409430957681</c:v>
                </c:pt>
                <c:pt idx="51">
                  <c:v>7.4942520639447885</c:v>
                </c:pt>
                <c:pt idx="52">
                  <c:v>4.0344460262513859</c:v>
                </c:pt>
                <c:pt idx="53">
                  <c:v>1.4639458020300695</c:v>
                </c:pt>
                <c:pt idx="54">
                  <c:v>0.31270115231131723</c:v>
                </c:pt>
                <c:pt idx="55">
                  <c:v>3.3270056644130491E-2</c:v>
                </c:pt>
                <c:pt idx="56">
                  <c:v>1.4145075393830139E-3</c:v>
                </c:pt>
                <c:pt idx="57">
                  <c:v>1.8099183081489311E-5</c:v>
                </c:pt>
                <c:pt idx="58">
                  <c:v>4.8671303736884062E-8</c:v>
                </c:pt>
                <c:pt idx="59">
                  <c:v>1.7460341423635927E-11</c:v>
                </c:pt>
                <c:pt idx="60">
                  <c:v>4.626515688496389E-16</c:v>
                </c:pt>
                <c:pt idx="61">
                  <c:v>4.2874926847225221E-22</c:v>
                </c:pt>
                <c:pt idx="62">
                  <c:v>5.3654437491294664E-30</c:v>
                </c:pt>
                <c:pt idx="63">
                  <c:v>2.7129570454800655E-40</c:v>
                </c:pt>
                <c:pt idx="64">
                  <c:v>1.1981253982508002E-53</c:v>
                </c:pt>
                <c:pt idx="65">
                  <c:v>6.5946804314388344E-71</c:v>
                </c:pt>
                <c:pt idx="66">
                  <c:v>3.7530828854019368E-93</c:v>
                </c:pt>
                <c:pt idx="67">
                  <c:v>9.8665173878040771E-122</c:v>
                </c:pt>
                <c:pt idx="68">
                  <c:v>2.2165636480957086E-158</c:v>
                </c:pt>
                <c:pt idx="69">
                  <c:v>2.8365649695925233E-205</c:v>
                </c:pt>
                <c:pt idx="70">
                  <c:v>3.5194649130554286E-265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4C-4987-8162-7CD91489C93C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4C-4987-8162-7CD91489C93C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4C-4987-8162-7CD91489C93C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'FO2'!$I$22:$I$108</c:f>
              <c:numCache>
                <c:formatCode>0.000</c:formatCode>
                <c:ptCount val="87"/>
                <c:pt idx="0">
                  <c:v>6.8274851632188605E-2</c:v>
                </c:pt>
                <c:pt idx="1">
                  <c:v>6.8958430888036049E-2</c:v>
                </c:pt>
                <c:pt idx="2">
                  <c:v>6.9422610838361251E-2</c:v>
                </c:pt>
                <c:pt idx="3">
                  <c:v>7.0131900839942501E-2</c:v>
                </c:pt>
                <c:pt idx="4">
                  <c:v>7.1102633053796452E-2</c:v>
                </c:pt>
                <c:pt idx="5">
                  <c:v>7.210296463048152E-2</c:v>
                </c:pt>
                <c:pt idx="6">
                  <c:v>7.3134033400943904E-2</c:v>
                </c:pt>
                <c:pt idx="7">
                  <c:v>7.4467882185502793E-2</c:v>
                </c:pt>
                <c:pt idx="8">
                  <c:v>7.6137651949462343E-2</c:v>
                </c:pt>
                <c:pt idx="9">
                  <c:v>7.788687760508356E-2</c:v>
                </c:pt>
                <c:pt idx="10">
                  <c:v>8.0033976668230089E-2</c:v>
                </c:pt>
                <c:pt idx="11">
                  <c:v>8.2637033658791825E-2</c:v>
                </c:pt>
                <c:pt idx="12">
                  <c:v>8.5769494154707443E-2</c:v>
                </c:pt>
                <c:pt idx="13">
                  <c:v>8.9523571158673987E-2</c:v>
                </c:pt>
                <c:pt idx="14">
                  <c:v>9.4014418284897427E-2</c:v>
                </c:pt>
                <c:pt idx="15">
                  <c:v>9.9856346819026109E-2</c:v>
                </c:pt>
                <c:pt idx="16">
                  <c:v>0.10686174689434774</c:v>
                </c:pt>
                <c:pt idx="17">
                  <c:v>0.11587527395976595</c:v>
                </c:pt>
                <c:pt idx="18">
                  <c:v>0.12744981107818229</c:v>
                </c:pt>
                <c:pt idx="19">
                  <c:v>0.1423084594883626</c:v>
                </c:pt>
                <c:pt idx="20">
                  <c:v>0.16231939827594716</c:v>
                </c:pt>
                <c:pt idx="21">
                  <c:v>0.1880455940016349</c:v>
                </c:pt>
                <c:pt idx="22">
                  <c:v>0.22365461571908624</c:v>
                </c:pt>
                <c:pt idx="23">
                  <c:v>0.27078050685354998</c:v>
                </c:pt>
                <c:pt idx="24">
                  <c:v>0.33221757621803716</c:v>
                </c:pt>
                <c:pt idx="25">
                  <c:v>0.41713279188182767</c:v>
                </c:pt>
                <c:pt idx="26">
                  <c:v>0.52429223934380087</c:v>
                </c:pt>
                <c:pt idx="27">
                  <c:v>0.65700032730265701</c:v>
                </c:pt>
                <c:pt idx="28">
                  <c:v>0.80549891718692823</c:v>
                </c:pt>
                <c:pt idx="29">
                  <c:v>0.94971819241670763</c:v>
                </c:pt>
                <c:pt idx="30">
                  <c:v>1.017715647854623</c:v>
                </c:pt>
                <c:pt idx="31">
                  <c:v>1.0441833430649543</c:v>
                </c:pt>
                <c:pt idx="32">
                  <c:v>0.92312733622134124</c:v>
                </c:pt>
                <c:pt idx="33">
                  <c:v>0.71845335192485749</c:v>
                </c:pt>
                <c:pt idx="34">
                  <c:v>0.53371214206579232</c:v>
                </c:pt>
                <c:pt idx="35">
                  <c:v>0.45586106443239194</c:v>
                </c:pt>
                <c:pt idx="36">
                  <c:v>0.46289193311970422</c:v>
                </c:pt>
                <c:pt idx="37">
                  <c:v>0.60293507354282749</c:v>
                </c:pt>
                <c:pt idx="38">
                  <c:v>0.76675810320457582</c:v>
                </c:pt>
                <c:pt idx="39">
                  <c:v>0.99432049430565184</c:v>
                </c:pt>
                <c:pt idx="40">
                  <c:v>1.3102913004847518</c:v>
                </c:pt>
                <c:pt idx="41">
                  <c:v>1.7508936264127331</c:v>
                </c:pt>
                <c:pt idx="42">
                  <c:v>2.3683532377758398</c:v>
                </c:pt>
                <c:pt idx="43">
                  <c:v>3.2227389174455086</c:v>
                </c:pt>
                <c:pt idx="44">
                  <c:v>4.3773599015880453</c:v>
                </c:pt>
                <c:pt idx="45">
                  <c:v>5.8737992537915362</c:v>
                </c:pt>
                <c:pt idx="46">
                  <c:v>7.6774782940552404</c:v>
                </c:pt>
                <c:pt idx="47">
                  <c:v>9.5869590460969061</c:v>
                </c:pt>
                <c:pt idx="48">
                  <c:v>11.132841773353059</c:v>
                </c:pt>
                <c:pt idx="49">
                  <c:v>11.610203778178356</c:v>
                </c:pt>
                <c:pt idx="50">
                  <c:v>10.384094309545532</c:v>
                </c:pt>
                <c:pt idx="51">
                  <c:v>7.4942520639439563</c:v>
                </c:pt>
                <c:pt idx="52">
                  <c:v>4.0344460262513797</c:v>
                </c:pt>
                <c:pt idx="53">
                  <c:v>1.4639458020300695</c:v>
                </c:pt>
                <c:pt idx="54">
                  <c:v>0.31270115231131723</c:v>
                </c:pt>
                <c:pt idx="55">
                  <c:v>3.3270056644130491E-2</c:v>
                </c:pt>
                <c:pt idx="56">
                  <c:v>1.4145075393830139E-3</c:v>
                </c:pt>
                <c:pt idx="57">
                  <c:v>1.8099183081489311E-5</c:v>
                </c:pt>
                <c:pt idx="58">
                  <c:v>4.8671303736884062E-8</c:v>
                </c:pt>
                <c:pt idx="59">
                  <c:v>1.7460341423635927E-11</c:v>
                </c:pt>
                <c:pt idx="60">
                  <c:v>4.626515688496389E-16</c:v>
                </c:pt>
                <c:pt idx="61">
                  <c:v>4.2874926847225221E-22</c:v>
                </c:pt>
                <c:pt idx="62">
                  <c:v>5.3654437491294664E-30</c:v>
                </c:pt>
                <c:pt idx="63">
                  <c:v>2.7129570454800655E-40</c:v>
                </c:pt>
                <c:pt idx="64">
                  <c:v>1.1981253982508002E-53</c:v>
                </c:pt>
                <c:pt idx="65">
                  <c:v>6.5946804314388344E-71</c:v>
                </c:pt>
                <c:pt idx="66">
                  <c:v>3.7530828854019368E-93</c:v>
                </c:pt>
                <c:pt idx="67">
                  <c:v>9.8665173878040771E-122</c:v>
                </c:pt>
                <c:pt idx="68">
                  <c:v>2.2165636480957086E-158</c:v>
                </c:pt>
                <c:pt idx="69">
                  <c:v>2.8365649695925233E-205</c:v>
                </c:pt>
                <c:pt idx="70">
                  <c:v>3.5194649130554286E-265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4C-4987-8162-7CD91489C93C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34C-4987-8162-7CD91489C93C}"/>
              </c:ext>
            </c:extLst>
          </c:dPt>
          <c:xVal>
            <c:numRef>
              <c:f>'FO2'!$A$22:$A$108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'FO2'!$B$22:$B$108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8.0000000000000002E-3</c:v>
                </c:pt>
                <c:pt idx="18">
                  <c:v>1.4999999999999999E-2</c:v>
                </c:pt>
                <c:pt idx="19">
                  <c:v>0.02</c:v>
                </c:pt>
                <c:pt idx="20">
                  <c:v>5.2999999999999999E-2</c:v>
                </c:pt>
                <c:pt idx="21">
                  <c:v>7.1999999999999995E-2</c:v>
                </c:pt>
                <c:pt idx="22">
                  <c:v>0.184</c:v>
                </c:pt>
                <c:pt idx="23">
                  <c:v>0.27700000000000002</c:v>
                </c:pt>
                <c:pt idx="24">
                  <c:v>0.41099999999999998</c:v>
                </c:pt>
                <c:pt idx="25">
                  <c:v>0.66800000000000004</c:v>
                </c:pt>
                <c:pt idx="26">
                  <c:v>0.753</c:v>
                </c:pt>
                <c:pt idx="27">
                  <c:v>0.84</c:v>
                </c:pt>
                <c:pt idx="28">
                  <c:v>0.84799999999999998</c:v>
                </c:pt>
                <c:pt idx="29">
                  <c:v>0.96799999999999997</c:v>
                </c:pt>
                <c:pt idx="30">
                  <c:v>0.60499999999999998</c:v>
                </c:pt>
                <c:pt idx="31">
                  <c:v>1.202</c:v>
                </c:pt>
                <c:pt idx="32">
                  <c:v>0.77700000000000002</c:v>
                </c:pt>
                <c:pt idx="33">
                  <c:v>0.72799999999999998</c:v>
                </c:pt>
                <c:pt idx="34">
                  <c:v>0.66500000000000004</c:v>
                </c:pt>
                <c:pt idx="35">
                  <c:v>0.82299999999999995</c:v>
                </c:pt>
                <c:pt idx="36">
                  <c:v>0.44400000000000001</c:v>
                </c:pt>
                <c:pt idx="37">
                  <c:v>1.373</c:v>
                </c:pt>
                <c:pt idx="38">
                  <c:v>1.052</c:v>
                </c:pt>
                <c:pt idx="39">
                  <c:v>1.22</c:v>
                </c:pt>
                <c:pt idx="40">
                  <c:v>1.4630000000000001</c:v>
                </c:pt>
                <c:pt idx="41">
                  <c:v>1.83</c:v>
                </c:pt>
                <c:pt idx="42">
                  <c:v>2.2930000000000001</c:v>
                </c:pt>
                <c:pt idx="43">
                  <c:v>3.004</c:v>
                </c:pt>
                <c:pt idx="44">
                  <c:v>3.91</c:v>
                </c:pt>
                <c:pt idx="45">
                  <c:v>5.4630000000000001</c:v>
                </c:pt>
                <c:pt idx="46">
                  <c:v>7.6779999999999999</c:v>
                </c:pt>
                <c:pt idx="47">
                  <c:v>10.141</c:v>
                </c:pt>
                <c:pt idx="48">
                  <c:v>11.598000000000001</c:v>
                </c:pt>
                <c:pt idx="49">
                  <c:v>11.984</c:v>
                </c:pt>
                <c:pt idx="50">
                  <c:v>9.577</c:v>
                </c:pt>
                <c:pt idx="51">
                  <c:v>6.6120000000000001</c:v>
                </c:pt>
                <c:pt idx="52">
                  <c:v>4.4109999999999996</c:v>
                </c:pt>
                <c:pt idx="53">
                  <c:v>3.0659999999999998</c:v>
                </c:pt>
                <c:pt idx="54">
                  <c:v>1.29</c:v>
                </c:pt>
                <c:pt idx="55">
                  <c:v>0.57799999999999996</c:v>
                </c:pt>
                <c:pt idx="56">
                  <c:v>0.30499999999999999</c:v>
                </c:pt>
                <c:pt idx="57">
                  <c:v>0.50900000000000001</c:v>
                </c:pt>
                <c:pt idx="58">
                  <c:v>0</c:v>
                </c:pt>
                <c:pt idx="59">
                  <c:v>0.27800000000000002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C-4987-8162-7CD91489C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'FO2'!$A$23:$A$108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'FO2'!$J$23:$J$108</c:f>
              <c:numCache>
                <c:formatCode>0.000</c:formatCode>
                <c:ptCount val="86"/>
                <c:pt idx="0">
                  <c:v>-6.8958430888036049E-2</c:v>
                </c:pt>
                <c:pt idx="1">
                  <c:v>-6.9422610838361251E-2</c:v>
                </c:pt>
                <c:pt idx="2">
                  <c:v>-7.0131900839942501E-2</c:v>
                </c:pt>
                <c:pt idx="3">
                  <c:v>-7.1102633053796452E-2</c:v>
                </c:pt>
                <c:pt idx="4">
                  <c:v>-7.210296463048152E-2</c:v>
                </c:pt>
                <c:pt idx="5">
                  <c:v>-7.3134033400943904E-2</c:v>
                </c:pt>
                <c:pt idx="6">
                  <c:v>-7.4467882185502793E-2</c:v>
                </c:pt>
                <c:pt idx="7">
                  <c:v>-7.6137651949462343E-2</c:v>
                </c:pt>
                <c:pt idx="8">
                  <c:v>-7.788687760508356E-2</c:v>
                </c:pt>
                <c:pt idx="9">
                  <c:v>-8.0033976668230089E-2</c:v>
                </c:pt>
                <c:pt idx="10">
                  <c:v>-8.2637033658791825E-2</c:v>
                </c:pt>
                <c:pt idx="11">
                  <c:v>-8.5769494154707443E-2</c:v>
                </c:pt>
                <c:pt idx="12">
                  <c:v>-8.9523571158673987E-2</c:v>
                </c:pt>
                <c:pt idx="13">
                  <c:v>-9.3014418284897427E-2</c:v>
                </c:pt>
                <c:pt idx="14">
                  <c:v>-9.8856346819026109E-2</c:v>
                </c:pt>
                <c:pt idx="15">
                  <c:v>-0.10586174689434774</c:v>
                </c:pt>
                <c:pt idx="16">
                  <c:v>-0.10787527395976595</c:v>
                </c:pt>
                <c:pt idx="17">
                  <c:v>-0.11244981107818229</c:v>
                </c:pt>
                <c:pt idx="18">
                  <c:v>-0.12230845948836259</c:v>
                </c:pt>
                <c:pt idx="19">
                  <c:v>-0.10931939827594717</c:v>
                </c:pt>
                <c:pt idx="20">
                  <c:v>-0.1160455940016349</c:v>
                </c:pt>
                <c:pt idx="21">
                  <c:v>-3.9654615719086239E-2</c:v>
                </c:pt>
                <c:pt idx="22">
                  <c:v>6.2194931464500391E-3</c:v>
                </c:pt>
                <c:pt idx="23">
                  <c:v>7.8782423781962818E-2</c:v>
                </c:pt>
                <c:pt idx="24">
                  <c:v>0.25086720811817237</c:v>
                </c:pt>
                <c:pt idx="25">
                  <c:v>0.22870776065619913</c:v>
                </c:pt>
                <c:pt idx="26">
                  <c:v>0.18299967269734296</c:v>
                </c:pt>
                <c:pt idx="27">
                  <c:v>4.2501082813071744E-2</c:v>
                </c:pt>
                <c:pt idx="28">
                  <c:v>1.8281807583292342E-2</c:v>
                </c:pt>
                <c:pt idx="29">
                  <c:v>-0.412715647854623</c:v>
                </c:pt>
                <c:pt idx="30">
                  <c:v>0.15781665693504565</c:v>
                </c:pt>
                <c:pt idx="31">
                  <c:v>-0.14612733622134122</c:v>
                </c:pt>
                <c:pt idx="32">
                  <c:v>9.5466480751424942E-3</c:v>
                </c:pt>
                <c:pt idx="33">
                  <c:v>0.13128785793420772</c:v>
                </c:pt>
                <c:pt idx="34">
                  <c:v>0.36713893556760802</c:v>
                </c:pt>
                <c:pt idx="35">
                  <c:v>-1.8891933119704218E-2</c:v>
                </c:pt>
                <c:pt idx="36">
                  <c:v>0.77006492645717251</c:v>
                </c:pt>
                <c:pt idx="37">
                  <c:v>0.28524189679542422</c:v>
                </c:pt>
                <c:pt idx="38">
                  <c:v>0.22567950569434814</c:v>
                </c:pt>
                <c:pt idx="39">
                  <c:v>0.15270869951524824</c:v>
                </c:pt>
                <c:pt idx="40">
                  <c:v>7.910637358726702E-2</c:v>
                </c:pt>
                <c:pt idx="41">
                  <c:v>-7.5353237775839688E-2</c:v>
                </c:pt>
                <c:pt idx="42">
                  <c:v>-0.21873891744550855</c:v>
                </c:pt>
                <c:pt idx="43">
                  <c:v>-0.46735990158804519</c:v>
                </c:pt>
                <c:pt idx="44">
                  <c:v>-0.41079925379153615</c:v>
                </c:pt>
                <c:pt idx="45">
                  <c:v>5.217059447595318E-4</c:v>
                </c:pt>
                <c:pt idx="46">
                  <c:v>0.55404095390309394</c:v>
                </c:pt>
                <c:pt idx="47">
                  <c:v>0.46515822664694184</c:v>
                </c:pt>
                <c:pt idx="48">
                  <c:v>0.37379622182164418</c:v>
                </c:pt>
                <c:pt idx="49">
                  <c:v>-0.80709430954553163</c:v>
                </c:pt>
                <c:pt idx="50">
                  <c:v>-0.88225206394395617</c:v>
                </c:pt>
                <c:pt idx="51">
                  <c:v>0.37655397374861987</c:v>
                </c:pt>
                <c:pt idx="52">
                  <c:v>1.6020541979699303</c:v>
                </c:pt>
                <c:pt idx="53">
                  <c:v>0.9772988476886828</c:v>
                </c:pt>
                <c:pt idx="54">
                  <c:v>0.54472994335586944</c:v>
                </c:pt>
                <c:pt idx="55">
                  <c:v>0.303585492460617</c:v>
                </c:pt>
                <c:pt idx="56">
                  <c:v>0.50898190081691852</c:v>
                </c:pt>
                <c:pt idx="57">
                  <c:v>-4.8671303736884062E-8</c:v>
                </c:pt>
                <c:pt idx="58">
                  <c:v>0.27799999998253966</c:v>
                </c:pt>
                <c:pt idx="59">
                  <c:v>-4.626515688496389E-16</c:v>
                </c:pt>
                <c:pt idx="60">
                  <c:v>-4.2874926847225221E-22</c:v>
                </c:pt>
                <c:pt idx="61">
                  <c:v>-5.3654437491294664E-30</c:v>
                </c:pt>
                <c:pt idx="62">
                  <c:v>-2.7129570454800655E-40</c:v>
                </c:pt>
                <c:pt idx="63">
                  <c:v>-1.1981253982508002E-53</c:v>
                </c:pt>
                <c:pt idx="64">
                  <c:v>-6.5946804314388344E-71</c:v>
                </c:pt>
                <c:pt idx="65">
                  <c:v>-3.7530828854019368E-93</c:v>
                </c:pt>
                <c:pt idx="66">
                  <c:v>-9.8665173878040771E-122</c:v>
                </c:pt>
                <c:pt idx="67">
                  <c:v>-2.2165636480957086E-158</c:v>
                </c:pt>
                <c:pt idx="68">
                  <c:v>-2.8365649695925233E-205</c:v>
                </c:pt>
                <c:pt idx="69">
                  <c:v>-3.5194649130554286E-265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BB-4900-8544-81ACC64A9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'FO3'!$F$21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'FO3'!$A$22:$A$108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'FO3'!$F$22:$F$108</c:f>
              <c:numCache>
                <c:formatCode>0.000</c:formatCode>
                <c:ptCount val="87"/>
                <c:pt idx="0">
                  <c:v>1.2763491470306965E-2</c:v>
                </c:pt>
                <c:pt idx="1">
                  <c:v>1.3365036936005038E-2</c:v>
                </c:pt>
                <c:pt idx="2">
                  <c:v>1.377981285122646E-2</c:v>
                </c:pt>
                <c:pt idx="3">
                  <c:v>1.4423216294859736E-2</c:v>
                </c:pt>
                <c:pt idx="4">
                  <c:v>1.5322069582786089E-2</c:v>
                </c:pt>
                <c:pt idx="5">
                  <c:v>1.6269670050509479E-2</c:v>
                </c:pt>
                <c:pt idx="6">
                  <c:v>1.7268159922718056E-2</c:v>
                </c:pt>
                <c:pt idx="7">
                  <c:v>1.8591198893382462E-2</c:v>
                </c:pt>
                <c:pt idx="8">
                  <c:v>2.0294617799133101E-2</c:v>
                </c:pt>
                <c:pt idx="9">
                  <c:v>2.2131857207161841E-2</c:v>
                </c:pt>
                <c:pt idx="10">
                  <c:v>2.445546859937163E-2</c:v>
                </c:pt>
                <c:pt idx="11">
                  <c:v>2.7365326974969195E-2</c:v>
                </c:pt>
                <c:pt idx="12">
                  <c:v>3.0988518919013022E-2</c:v>
                </c:pt>
                <c:pt idx="13">
                  <c:v>3.548535469569096E-2</c:v>
                </c:pt>
                <c:pt idx="14">
                  <c:v>4.1056496473523128E-2</c:v>
                </c:pt>
                <c:pt idx="15">
                  <c:v>4.8566653342077305E-2</c:v>
                </c:pt>
                <c:pt idx="16">
                  <c:v>5.7891510638096583E-2</c:v>
                </c:pt>
                <c:pt idx="17">
                  <c:v>7.0287529453485972E-2</c:v>
                </c:pt>
                <c:pt idx="18">
                  <c:v>8.6689076080096558E-2</c:v>
                </c:pt>
                <c:pt idx="19">
                  <c:v>0.10828384752353526</c:v>
                </c:pt>
                <c:pt idx="20">
                  <c:v>0.1379294824801518</c:v>
                </c:pt>
                <c:pt idx="21">
                  <c:v>0.17644694483262921</c:v>
                </c:pt>
                <c:pt idx="22">
                  <c:v>0.22971560272831532</c:v>
                </c:pt>
                <c:pt idx="23">
                  <c:v>0.2990788153675546</c:v>
                </c:pt>
                <c:pt idx="24">
                  <c:v>0.38628481745039889</c:v>
                </c:pt>
                <c:pt idx="25">
                  <c:v>0.49910105461666759</c:v>
                </c:pt>
                <c:pt idx="26">
                  <c:v>0.62641808583748959</c:v>
                </c:pt>
                <c:pt idx="27">
                  <c:v>0.75685914535468746</c:v>
                </c:pt>
                <c:pt idx="28">
                  <c:v>0.85804514353235017</c:v>
                </c:pt>
                <c:pt idx="29">
                  <c:v>0.88629509155091857</c:v>
                </c:pt>
                <c:pt idx="30">
                  <c:v>0.84727791164891619</c:v>
                </c:pt>
                <c:pt idx="31">
                  <c:v>0.6004619354441677</c:v>
                </c:pt>
                <c:pt idx="32">
                  <c:v>0.34938404716187882</c:v>
                </c:pt>
                <c:pt idx="33">
                  <c:v>0.14320808610258365</c:v>
                </c:pt>
                <c:pt idx="34">
                  <c:v>3.7283759195913563E-2</c:v>
                </c:pt>
                <c:pt idx="35">
                  <c:v>5.3100635312436041E-3</c:v>
                </c:pt>
                <c:pt idx="36">
                  <c:v>1.4345670442750585E-3</c:v>
                </c:pt>
                <c:pt idx="37">
                  <c:v>7.7304945406867701E-6</c:v>
                </c:pt>
                <c:pt idx="38">
                  <c:v>4.5490523081319885E-8</c:v>
                </c:pt>
                <c:pt idx="39">
                  <c:v>4.5868684419874173E-11</c:v>
                </c:pt>
                <c:pt idx="40">
                  <c:v>4.8919639976678842E-15</c:v>
                </c:pt>
                <c:pt idx="41">
                  <c:v>2.9282287759480639E-20</c:v>
                </c:pt>
                <c:pt idx="42">
                  <c:v>4.0073968941723174E-27</c:v>
                </c:pt>
                <c:pt idx="43">
                  <c:v>4.5713366879052841E-36</c:v>
                </c:pt>
                <c:pt idx="44">
                  <c:v>1.1854162356820492E-47</c:v>
                </c:pt>
                <c:pt idx="45">
                  <c:v>1.3045082484669697E-62</c:v>
                </c:pt>
                <c:pt idx="46">
                  <c:v>6.9642174456483215E-82</c:v>
                </c:pt>
                <c:pt idx="47">
                  <c:v>1.0988208080718304E-106</c:v>
                </c:pt>
                <c:pt idx="48">
                  <c:v>1.8274606065888509E-138</c:v>
                </c:pt>
                <c:pt idx="49">
                  <c:v>4.1279511223292616E-179</c:v>
                </c:pt>
                <c:pt idx="50">
                  <c:v>5.0967411248965749E-231</c:v>
                </c:pt>
                <c:pt idx="51">
                  <c:v>2.6737917196442565E-297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F-4C75-85E8-EA52AFF305FA}"/>
            </c:ext>
          </c:extLst>
        </c:ser>
        <c:ser>
          <c:idx val="1"/>
          <c:order val="1"/>
          <c:tx>
            <c:strRef>
              <c:f>'FO3'!$G$21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'FO3'!$A$22:$A$108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'FO3'!$G$22:$G$108</c:f>
              <c:numCache>
                <c:formatCode>0.000</c:formatCode>
                <c:ptCount val="87"/>
                <c:pt idx="0">
                  <c:v>1.7808648462390688E-9</c:v>
                </c:pt>
                <c:pt idx="1">
                  <c:v>1.8014845785135798E-9</c:v>
                </c:pt>
                <c:pt idx="2">
                  <c:v>1.8153532661976373E-9</c:v>
                </c:pt>
                <c:pt idx="3">
                  <c:v>1.8363411655337606E-9</c:v>
                </c:pt>
                <c:pt idx="4">
                  <c:v>1.8646734393613371E-9</c:v>
                </c:pt>
                <c:pt idx="5">
                  <c:v>1.8934085752220988E-9</c:v>
                </c:pt>
                <c:pt idx="6">
                  <c:v>1.92255173324197E-9</c:v>
                </c:pt>
                <c:pt idx="7">
                  <c:v>1.9595624156011439E-9</c:v>
                </c:pt>
                <c:pt idx="8">
                  <c:v>2.0048420823804695E-9</c:v>
                </c:pt>
                <c:pt idx="9">
                  <c:v>2.051084505802187E-9</c:v>
                </c:pt>
                <c:pt idx="10">
                  <c:v>2.1062753775316674E-9</c:v>
                </c:pt>
                <c:pt idx="11">
                  <c:v>2.1710241008725604E-9</c:v>
                </c:pt>
                <c:pt idx="12">
                  <c:v>2.2460542699194528E-9</c:v>
                </c:pt>
                <c:pt idx="13">
                  <c:v>2.3322155700187335E-9</c:v>
                </c:pt>
                <c:pt idx="14">
                  <c:v>2.430497853796029E-9</c:v>
                </c:pt>
                <c:pt idx="15">
                  <c:v>2.5515526466209531E-9</c:v>
                </c:pt>
                <c:pt idx="16">
                  <c:v>2.6880959926719183E-9</c:v>
                </c:pt>
                <c:pt idx="17">
                  <c:v>2.8523409475412739E-9</c:v>
                </c:pt>
                <c:pt idx="18">
                  <c:v>3.0480870406352888E-9</c:v>
                </c:pt>
                <c:pt idx="19">
                  <c:v>3.2799672215456914E-9</c:v>
                </c:pt>
                <c:pt idx="20">
                  <c:v>3.5665231508330883E-9</c:v>
                </c:pt>
                <c:pt idx="21">
                  <c:v>3.9038124116028735E-9</c:v>
                </c:pt>
                <c:pt idx="22">
                  <c:v>4.3313892943441783E-9</c:v>
                </c:pt>
                <c:pt idx="23">
                  <c:v>4.8523880875496478E-9</c:v>
                </c:pt>
                <c:pt idx="24">
                  <c:v>5.4869675512849483E-9</c:v>
                </c:pt>
                <c:pt idx="25">
                  <c:v>6.3254908218026815E-9</c:v>
                </c:pt>
                <c:pt idx="26">
                  <c:v>7.3778712419403676E-9</c:v>
                </c:pt>
                <c:pt idx="27">
                  <c:v>8.7594521971249628E-9</c:v>
                </c:pt>
                <c:pt idx="28">
                  <c:v>1.0575012783009486E-8</c:v>
                </c:pt>
                <c:pt idx="29">
                  <c:v>1.3050235881492408E-8</c:v>
                </c:pt>
                <c:pt idx="30">
                  <c:v>1.5006133740815854E-8</c:v>
                </c:pt>
                <c:pt idx="31">
                  <c:v>2.1009724177650995E-8</c:v>
                </c:pt>
                <c:pt idx="32">
                  <c:v>2.7540164249938922E-8</c:v>
                </c:pt>
                <c:pt idx="33">
                  <c:v>3.6991790943506258E-8</c:v>
                </c:pt>
                <c:pt idx="34">
                  <c:v>5.0700862112352231E-8</c:v>
                </c:pt>
                <c:pt idx="35">
                  <c:v>7.0935161594802147E-8</c:v>
                </c:pt>
                <c:pt idx="36">
                  <c:v>8.5069290663735347E-8</c:v>
                </c:pt>
                <c:pt idx="37">
                  <c:v>1.4656300078541923E-7</c:v>
                </c:pt>
                <c:pt idx="38">
                  <c:v>2.1439302415751185E-7</c:v>
                </c:pt>
                <c:pt idx="39">
                  <c:v>3.1439506760178801E-7</c:v>
                </c:pt>
                <c:pt idx="40">
                  <c:v>4.5616735595171884E-7</c:v>
                </c:pt>
                <c:pt idx="41">
                  <c:v>6.4445866063630491E-7</c:v>
                </c:pt>
                <c:pt idx="42">
                  <c:v>8.6869827889174384E-7</c:v>
                </c:pt>
                <c:pt idx="43">
                  <c:v>1.0828821263652578E-6</c:v>
                </c:pt>
                <c:pt idx="44">
                  <c:v>1.1996539814590173E-6</c:v>
                </c:pt>
                <c:pt idx="45">
                  <c:v>1.1213585678266077E-6</c:v>
                </c:pt>
                <c:pt idx="46">
                  <c:v>8.2578048225034771E-7</c:v>
                </c:pt>
                <c:pt idx="47">
                  <c:v>4.3747893378312031E-7</c:v>
                </c:pt>
                <c:pt idx="48">
                  <c:v>1.4850639546349807E-7</c:v>
                </c:pt>
                <c:pt idx="49">
                  <c:v>2.7786349270762436E-8</c:v>
                </c:pt>
                <c:pt idx="50">
                  <c:v>2.3590635519040232E-9</c:v>
                </c:pt>
                <c:pt idx="51">
                  <c:v>7.0445696072650029E-11</c:v>
                </c:pt>
                <c:pt idx="52">
                  <c:v>5.3896220126947699E-13</c:v>
                </c:pt>
                <c:pt idx="53">
                  <c:v>7.0387997046169595E-16</c:v>
                </c:pt>
                <c:pt idx="54">
                  <c:v>9.0951571655116286E-20</c:v>
                </c:pt>
                <c:pt idx="55">
                  <c:v>6.0673215252973254E-25</c:v>
                </c:pt>
                <c:pt idx="56">
                  <c:v>8.81421451594371E-32</c:v>
                </c:pt>
                <c:pt idx="57">
                  <c:v>9.2722847844978459E-41</c:v>
                </c:pt>
                <c:pt idx="58">
                  <c:v>1.7739020752972426E-52</c:v>
                </c:pt>
                <c:pt idx="59">
                  <c:v>1.0851016195041149E-67</c:v>
                </c:pt>
                <c:pt idx="60">
                  <c:v>2.2199935231326543E-87</c:v>
                </c:pt>
                <c:pt idx="61">
                  <c:v>8.8895609980482642E-113</c:v>
                </c:pt>
                <c:pt idx="62">
                  <c:v>1.9037590271378289E-145</c:v>
                </c:pt>
                <c:pt idx="63">
                  <c:v>2.3071270054385165E-187</c:v>
                </c:pt>
                <c:pt idx="64">
                  <c:v>4.9943440581284582E-241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F-4C75-85E8-EA52AFF305FA}"/>
            </c:ext>
          </c:extLst>
        </c:ser>
        <c:ser>
          <c:idx val="2"/>
          <c:order val="2"/>
          <c:tx>
            <c:strRef>
              <c:f>'FO3'!$H$21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'FO3'!$A$22:$A$108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'FO3'!$H$22:$H$108</c:f>
              <c:numCache>
                <c:formatCode>0.000</c:formatCode>
                <c:ptCount val="87"/>
                <c:pt idx="0">
                  <c:v>2.838113904359749E-2</c:v>
                </c:pt>
                <c:pt idx="1">
                  <c:v>2.8541653175006367E-2</c:v>
                </c:pt>
                <c:pt idx="2">
                  <c:v>2.8649125024730632E-2</c:v>
                </c:pt>
                <c:pt idx="3">
                  <c:v>2.8811029301450335E-2</c:v>
                </c:pt>
                <c:pt idx="4">
                  <c:v>2.9028207835245311E-2</c:v>
                </c:pt>
                <c:pt idx="5">
                  <c:v>2.9246887584239933E-2</c:v>
                </c:pt>
                <c:pt idx="6">
                  <c:v>2.9467077817956835E-2</c:v>
                </c:pt>
                <c:pt idx="7">
                  <c:v>2.974445392958679E-2</c:v>
                </c:pt>
                <c:pt idx="8">
                  <c:v>3.0080465646533872E-2</c:v>
                </c:pt>
                <c:pt idx="9">
                  <c:v>3.041995515624429E-2</c:v>
                </c:pt>
                <c:pt idx="10">
                  <c:v>3.0820464650169101E-2</c:v>
                </c:pt>
                <c:pt idx="11">
                  <c:v>3.128410563264359E-2</c:v>
                </c:pt>
                <c:pt idx="12">
                  <c:v>3.1813337158228885E-2</c:v>
                </c:pt>
                <c:pt idx="13">
                  <c:v>3.2410985043537892E-2</c:v>
                </c:pt>
                <c:pt idx="14">
                  <c:v>3.3080264023754566E-2</c:v>
                </c:pt>
                <c:pt idx="15">
                  <c:v>3.3887535276042061E-2</c:v>
                </c:pt>
                <c:pt idx="16">
                  <c:v>3.4777040893384202E-2</c:v>
                </c:pt>
                <c:pt idx="17">
                  <c:v>3.58197477591247E-2</c:v>
                </c:pt>
                <c:pt idx="18">
                  <c:v>3.7026918291832307E-2</c:v>
                </c:pt>
                <c:pt idx="19">
                  <c:v>3.8411754055327228E-2</c:v>
                </c:pt>
                <c:pt idx="20">
                  <c:v>4.006271109471693E-2</c:v>
                </c:pt>
                <c:pt idx="21">
                  <c:v>4.1930505571362416E-2</c:v>
                </c:pt>
                <c:pt idx="22">
                  <c:v>4.4196459479894284E-2</c:v>
                </c:pt>
                <c:pt idx="23">
                  <c:v>4.6825921595444027E-2</c:v>
                </c:pt>
                <c:pt idx="24">
                  <c:v>4.9864370396101657E-2</c:v>
                </c:pt>
                <c:pt idx="25">
                  <c:v>5.3651090317085898E-2</c:v>
                </c:pt>
                <c:pt idx="26">
                  <c:v>5.8106408014657995E-2</c:v>
                </c:pt>
                <c:pt idx="27">
                  <c:v>6.3559457846565859E-2</c:v>
                </c:pt>
                <c:pt idx="28">
                  <c:v>7.019905193101024E-2</c:v>
                </c:pt>
                <c:pt idx="29">
                  <c:v>7.8530537465554856E-2</c:v>
                </c:pt>
                <c:pt idx="30">
                  <c:v>8.4665653920038747E-2</c:v>
                </c:pt>
                <c:pt idx="31">
                  <c:v>0.10176184323487933</c:v>
                </c:pt>
                <c:pt idx="32">
                  <c:v>0.11833800458872581</c:v>
                </c:pt>
                <c:pt idx="33">
                  <c:v>0.13997358571823704</c:v>
                </c:pt>
                <c:pt idx="34">
                  <c:v>0.16822203583041626</c:v>
                </c:pt>
                <c:pt idx="35">
                  <c:v>0.20580418953055643</c:v>
                </c:pt>
                <c:pt idx="36">
                  <c:v>0.23018671950766634</c:v>
                </c:pt>
                <c:pt idx="37">
                  <c:v>0.32662711547569867</c:v>
                </c:pt>
                <c:pt idx="38">
                  <c:v>0.42420228862084669</c:v>
                </c:pt>
                <c:pt idx="39">
                  <c:v>0.56274097107731791</c:v>
                </c:pt>
                <c:pt idx="40">
                  <c:v>0.76133167561503035</c:v>
                </c:pt>
                <c:pt idx="41">
                  <c:v>1.0489332574981367</c:v>
                </c:pt>
                <c:pt idx="42">
                  <c:v>1.4706498786647084</c:v>
                </c:pt>
                <c:pt idx="43">
                  <c:v>2.0870923078932928</c:v>
                </c:pt>
                <c:pt idx="44">
                  <c:v>2.9782716187881291</c:v>
                </c:pt>
                <c:pt idx="45">
                  <c:v>4.2357609728176433</c:v>
                </c:pt>
                <c:pt idx="46">
                  <c:v>5.931014476819751</c:v>
                </c:pt>
                <c:pt idx="47">
                  <c:v>8.0379834407776531</c:v>
                </c:pt>
                <c:pt idx="48">
                  <c:v>10.28987850575197</c:v>
                </c:pt>
                <c:pt idx="49">
                  <c:v>12.056974810450136</c:v>
                </c:pt>
                <c:pt idx="50">
                  <c:v>12.400577190070013</c:v>
                </c:pt>
                <c:pt idx="51">
                  <c:v>10.590054890201401</c:v>
                </c:pt>
                <c:pt idx="52">
                  <c:v>6.9849594105682726</c:v>
                </c:pt>
                <c:pt idx="53">
                  <c:v>3.2406240102001393</c:v>
                </c:pt>
                <c:pt idx="54">
                  <c:v>0.93344842582702658</c:v>
                </c:pt>
                <c:pt idx="55">
                  <c:v>0.14291503770159053</c:v>
                </c:pt>
                <c:pt idx="56">
                  <c:v>9.4784276003441071E-3</c:v>
                </c:pt>
                <c:pt idx="57">
                  <c:v>2.0915398269673657E-4</c:v>
                </c:pt>
                <c:pt idx="58">
                  <c:v>1.0984089668034214E-6</c:v>
                </c:pt>
                <c:pt idx="59">
                  <c:v>8.9773204483023097E-10</c:v>
                </c:pt>
                <c:pt idx="60">
                  <c:v>6.5700349604403296E-14</c:v>
                </c:pt>
                <c:pt idx="61">
                  <c:v>2.1379785298082872E-19</c:v>
                </c:pt>
                <c:pt idx="62">
                  <c:v>1.2678667926037859E-26</c:v>
                </c:pt>
                <c:pt idx="63">
                  <c:v>4.4174911058480426E-36</c:v>
                </c:pt>
                <c:pt idx="64">
                  <c:v>2.1468046156353069E-48</c:v>
                </c:pt>
                <c:pt idx="65">
                  <c:v>2.3365690276789801E-64</c:v>
                </c:pt>
                <c:pt idx="66">
                  <c:v>5.4882837472542235E-85</c:v>
                </c:pt>
                <c:pt idx="67">
                  <c:v>1.4953043119202342E-111</c:v>
                </c:pt>
                <c:pt idx="68">
                  <c:v>1.1072283111236612E-145</c:v>
                </c:pt>
                <c:pt idx="69">
                  <c:v>1.9937636561110353E-189</c:v>
                </c:pt>
                <c:pt idx="70">
                  <c:v>2.1574418449643616E-245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2F-4C75-85E8-EA52AFF305FA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'FO3'!$A$22:$A$108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2F-4C75-85E8-EA52AFF305FA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'FO3'!$A$22:$A$108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2F-4C75-85E8-EA52AFF305FA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'FO3'!$A$22:$A$108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'FO3'!$I$22:$I$108</c:f>
              <c:numCache>
                <c:formatCode>0.000</c:formatCode>
                <c:ptCount val="87"/>
                <c:pt idx="0">
                  <c:v>4.11446322947693E-2</c:v>
                </c:pt>
                <c:pt idx="1">
                  <c:v>4.1906691912495984E-2</c:v>
                </c:pt>
                <c:pt idx="2">
                  <c:v>4.2428939691310355E-2</c:v>
                </c:pt>
                <c:pt idx="3">
                  <c:v>4.3234247432651238E-2</c:v>
                </c:pt>
                <c:pt idx="4">
                  <c:v>4.4350279282704838E-2</c:v>
                </c:pt>
                <c:pt idx="5">
                  <c:v>4.5516559528157988E-2</c:v>
                </c:pt>
                <c:pt idx="6">
                  <c:v>4.6735239663226624E-2</c:v>
                </c:pt>
                <c:pt idx="7">
                  <c:v>4.833565478253167E-2</c:v>
                </c:pt>
                <c:pt idx="8">
                  <c:v>5.0375085450509061E-2</c:v>
                </c:pt>
                <c:pt idx="9">
                  <c:v>5.2551814414490639E-2</c:v>
                </c:pt>
                <c:pt idx="10">
                  <c:v>5.5275935355816111E-2</c:v>
                </c:pt>
                <c:pt idx="11">
                  <c:v>5.8649434778636884E-2</c:v>
                </c:pt>
                <c:pt idx="12">
                  <c:v>6.2801858323296184E-2</c:v>
                </c:pt>
                <c:pt idx="13">
                  <c:v>6.7896342071444432E-2</c:v>
                </c:pt>
                <c:pt idx="14">
                  <c:v>7.4136762927775546E-2</c:v>
                </c:pt>
                <c:pt idx="15">
                  <c:v>8.2454191169672009E-2</c:v>
                </c:pt>
                <c:pt idx="16">
                  <c:v>9.2668554219576788E-2</c:v>
                </c:pt>
                <c:pt idx="17">
                  <c:v>0.10610728006495163</c:v>
                </c:pt>
                <c:pt idx="18">
                  <c:v>0.12371599742001591</c:v>
                </c:pt>
                <c:pt idx="19">
                  <c:v>0.14669560485882971</c:v>
                </c:pt>
                <c:pt idx="20">
                  <c:v>0.17799219714139189</c:v>
                </c:pt>
                <c:pt idx="21">
                  <c:v>0.21837745430780403</c:v>
                </c:pt>
                <c:pt idx="22">
                  <c:v>0.27391206653959888</c:v>
                </c:pt>
                <c:pt idx="23">
                  <c:v>0.34590474181538672</c:v>
                </c:pt>
                <c:pt idx="24">
                  <c:v>0.43614919333346808</c:v>
                </c:pt>
                <c:pt idx="25">
                  <c:v>0.55275215125924426</c:v>
                </c:pt>
                <c:pt idx="26">
                  <c:v>0.68452450123001873</c:v>
                </c:pt>
                <c:pt idx="27">
                  <c:v>0.82041861196070553</c:v>
                </c:pt>
                <c:pt idx="28">
                  <c:v>0.92824420603837321</c:v>
                </c:pt>
                <c:pt idx="29">
                  <c:v>0.96482564206670929</c:v>
                </c:pt>
                <c:pt idx="30">
                  <c:v>0.93194358057508875</c:v>
                </c:pt>
                <c:pt idx="31">
                  <c:v>0.70222379968877124</c:v>
                </c:pt>
                <c:pt idx="32">
                  <c:v>0.46772207929076892</c:v>
                </c:pt>
                <c:pt idx="33">
                  <c:v>0.28318170881261162</c:v>
                </c:pt>
                <c:pt idx="34">
                  <c:v>0.20550584572719194</c:v>
                </c:pt>
                <c:pt idx="35">
                  <c:v>0.21111432399696162</c:v>
                </c:pt>
                <c:pt idx="36">
                  <c:v>0.23162137162123206</c:v>
                </c:pt>
                <c:pt idx="37">
                  <c:v>0.32663499253324013</c:v>
                </c:pt>
                <c:pt idx="38">
                  <c:v>0.42420254850439393</c:v>
                </c:pt>
                <c:pt idx="39">
                  <c:v>0.5627412855182542</c:v>
                </c:pt>
                <c:pt idx="40">
                  <c:v>0.76133213178239123</c:v>
                </c:pt>
                <c:pt idx="41">
                  <c:v>1.0489339019567974</c:v>
                </c:pt>
                <c:pt idx="42">
                  <c:v>1.4706507473629873</c:v>
                </c:pt>
                <c:pt idx="43">
                  <c:v>2.087093390775419</c:v>
                </c:pt>
                <c:pt idx="44">
                  <c:v>2.9782728184421106</c:v>
                </c:pt>
                <c:pt idx="45">
                  <c:v>4.2357620941762111</c:v>
                </c:pt>
                <c:pt idx="46">
                  <c:v>5.9310153026002332</c:v>
                </c:pt>
                <c:pt idx="47">
                  <c:v>8.0379838782565862</c:v>
                </c:pt>
                <c:pt idx="48">
                  <c:v>10.289878654258365</c:v>
                </c:pt>
                <c:pt idx="49">
                  <c:v>12.056974838236485</c:v>
                </c:pt>
                <c:pt idx="50">
                  <c:v>12.400577192429077</c:v>
                </c:pt>
                <c:pt idx="51">
                  <c:v>10.590054890271846</c:v>
                </c:pt>
                <c:pt idx="52">
                  <c:v>6.9849594105688118</c:v>
                </c:pt>
                <c:pt idx="53">
                  <c:v>3.2406240102001402</c:v>
                </c:pt>
                <c:pt idx="54">
                  <c:v>0.93344842582702658</c:v>
                </c:pt>
                <c:pt idx="55">
                  <c:v>0.14291503770159053</c:v>
                </c:pt>
                <c:pt idx="56">
                  <c:v>9.4784276003441071E-3</c:v>
                </c:pt>
                <c:pt idx="57">
                  <c:v>2.0915398269673657E-4</c:v>
                </c:pt>
                <c:pt idx="58">
                  <c:v>1.0984089668034214E-6</c:v>
                </c:pt>
                <c:pt idx="59">
                  <c:v>8.9773204483023097E-10</c:v>
                </c:pt>
                <c:pt idx="60">
                  <c:v>6.5700349604403296E-14</c:v>
                </c:pt>
                <c:pt idx="61">
                  <c:v>2.1379785298082872E-19</c:v>
                </c:pt>
                <c:pt idx="62">
                  <c:v>1.2678667926037859E-26</c:v>
                </c:pt>
                <c:pt idx="63">
                  <c:v>4.4174911058480426E-36</c:v>
                </c:pt>
                <c:pt idx="64">
                  <c:v>2.1468046156353069E-48</c:v>
                </c:pt>
                <c:pt idx="65">
                  <c:v>2.3365690276789801E-64</c:v>
                </c:pt>
                <c:pt idx="66">
                  <c:v>5.4882837472542235E-85</c:v>
                </c:pt>
                <c:pt idx="67">
                  <c:v>1.4953043119202342E-111</c:v>
                </c:pt>
                <c:pt idx="68">
                  <c:v>1.1072283111236612E-145</c:v>
                </c:pt>
                <c:pt idx="69">
                  <c:v>1.9937636561110353E-189</c:v>
                </c:pt>
                <c:pt idx="70">
                  <c:v>2.1574418449643616E-245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52F-4C75-85E8-EA52AFF305FA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52F-4C75-85E8-EA52AFF305FA}"/>
              </c:ext>
            </c:extLst>
          </c:dPt>
          <c:xVal>
            <c:numRef>
              <c:f>'FO3'!$A$22:$A$108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'FO3'!$B$22:$B$108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1E-3</c:v>
                </c:pt>
                <c:pt idx="14">
                  <c:v>1E-3</c:v>
                </c:pt>
                <c:pt idx="15">
                  <c:v>2E-3</c:v>
                </c:pt>
                <c:pt idx="16">
                  <c:v>7.0000000000000001E-3</c:v>
                </c:pt>
                <c:pt idx="17">
                  <c:v>8.0000000000000002E-3</c:v>
                </c:pt>
                <c:pt idx="18">
                  <c:v>3.5999999999999997E-2</c:v>
                </c:pt>
                <c:pt idx="19">
                  <c:v>4.5999999999999999E-2</c:v>
                </c:pt>
                <c:pt idx="20">
                  <c:v>0.107</c:v>
                </c:pt>
                <c:pt idx="21">
                  <c:v>0.151</c:v>
                </c:pt>
                <c:pt idx="22">
                  <c:v>0.27300000000000002</c:v>
                </c:pt>
                <c:pt idx="23">
                  <c:v>0.439</c:v>
                </c:pt>
                <c:pt idx="24">
                  <c:v>0.65100000000000002</c:v>
                </c:pt>
                <c:pt idx="25">
                  <c:v>0.754</c:v>
                </c:pt>
                <c:pt idx="26">
                  <c:v>0.94899999999999995</c:v>
                </c:pt>
                <c:pt idx="27">
                  <c:v>0.88</c:v>
                </c:pt>
                <c:pt idx="28">
                  <c:v>0.96</c:v>
                </c:pt>
                <c:pt idx="29">
                  <c:v>0.72299999999999998</c:v>
                </c:pt>
                <c:pt idx="30">
                  <c:v>0.49199999999999999</c:v>
                </c:pt>
                <c:pt idx="31">
                  <c:v>0.94599999999999995</c:v>
                </c:pt>
                <c:pt idx="32">
                  <c:v>0.50900000000000001</c:v>
                </c:pt>
                <c:pt idx="33">
                  <c:v>0.51300000000000001</c:v>
                </c:pt>
                <c:pt idx="34">
                  <c:v>0.625</c:v>
                </c:pt>
                <c:pt idx="35">
                  <c:v>0.64500000000000002</c:v>
                </c:pt>
                <c:pt idx="36">
                  <c:v>0.35099999999999998</c:v>
                </c:pt>
                <c:pt idx="37">
                  <c:v>1.087</c:v>
                </c:pt>
                <c:pt idx="38">
                  <c:v>0.82699999999999996</c:v>
                </c:pt>
                <c:pt idx="39">
                  <c:v>0.96499999999999997</c:v>
                </c:pt>
                <c:pt idx="40">
                  <c:v>1.1279999999999999</c:v>
                </c:pt>
                <c:pt idx="41">
                  <c:v>1.3089999999999999</c:v>
                </c:pt>
                <c:pt idx="42">
                  <c:v>1.599</c:v>
                </c:pt>
                <c:pt idx="43">
                  <c:v>2.0990000000000002</c:v>
                </c:pt>
                <c:pt idx="44">
                  <c:v>2.8370000000000002</c:v>
                </c:pt>
                <c:pt idx="45">
                  <c:v>3.9940000000000002</c:v>
                </c:pt>
                <c:pt idx="46">
                  <c:v>5.6</c:v>
                </c:pt>
                <c:pt idx="47">
                  <c:v>7.4740000000000002</c:v>
                </c:pt>
                <c:pt idx="48">
                  <c:v>10.859</c:v>
                </c:pt>
                <c:pt idx="49">
                  <c:v>12.904</c:v>
                </c:pt>
                <c:pt idx="50">
                  <c:v>12.25</c:v>
                </c:pt>
                <c:pt idx="51">
                  <c:v>9.7539999999999996</c:v>
                </c:pt>
                <c:pt idx="52">
                  <c:v>6.718</c:v>
                </c:pt>
                <c:pt idx="53">
                  <c:v>3.8279999999999998</c:v>
                </c:pt>
                <c:pt idx="54">
                  <c:v>1.732</c:v>
                </c:pt>
                <c:pt idx="55">
                  <c:v>1.5049999999999999</c:v>
                </c:pt>
                <c:pt idx="56">
                  <c:v>0.95299999999999996</c:v>
                </c:pt>
                <c:pt idx="57">
                  <c:v>0.51100000000000001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F-4C75-85E8-EA52AFF3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'FO3'!$A$23:$A$108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'FO3'!$J$23:$J$108</c:f>
              <c:numCache>
                <c:formatCode>0.000</c:formatCode>
                <c:ptCount val="86"/>
                <c:pt idx="0">
                  <c:v>-4.1906691912495984E-2</c:v>
                </c:pt>
                <c:pt idx="1">
                  <c:v>-4.2428939691310355E-2</c:v>
                </c:pt>
                <c:pt idx="2">
                  <c:v>-4.3234247432651238E-2</c:v>
                </c:pt>
                <c:pt idx="3">
                  <c:v>-4.4350279282704838E-2</c:v>
                </c:pt>
                <c:pt idx="4">
                  <c:v>-4.5516559528157988E-2</c:v>
                </c:pt>
                <c:pt idx="5">
                  <c:v>-4.6735239663226624E-2</c:v>
                </c:pt>
                <c:pt idx="6">
                  <c:v>-4.833565478253167E-2</c:v>
                </c:pt>
                <c:pt idx="7">
                  <c:v>-5.0375085450509061E-2</c:v>
                </c:pt>
                <c:pt idx="8">
                  <c:v>-5.2551814414490639E-2</c:v>
                </c:pt>
                <c:pt idx="9">
                  <c:v>-5.5275935355816111E-2</c:v>
                </c:pt>
                <c:pt idx="10">
                  <c:v>-5.8649434778636884E-2</c:v>
                </c:pt>
                <c:pt idx="11">
                  <c:v>-6.2801858323296184E-2</c:v>
                </c:pt>
                <c:pt idx="12">
                  <c:v>-6.6896342071444431E-2</c:v>
                </c:pt>
                <c:pt idx="13">
                  <c:v>-7.3136762927775545E-2</c:v>
                </c:pt>
                <c:pt idx="14">
                  <c:v>-8.0454191169672007E-2</c:v>
                </c:pt>
                <c:pt idx="15">
                  <c:v>-8.5668554219576781E-2</c:v>
                </c:pt>
                <c:pt idx="16">
                  <c:v>-9.8107280064951619E-2</c:v>
                </c:pt>
                <c:pt idx="17">
                  <c:v>-8.7715997420015901E-2</c:v>
                </c:pt>
                <c:pt idx="18">
                  <c:v>-0.10069560485882971</c:v>
                </c:pt>
                <c:pt idx="19">
                  <c:v>-7.0992197141391891E-2</c:v>
                </c:pt>
                <c:pt idx="20">
                  <c:v>-6.7377454307804036E-2</c:v>
                </c:pt>
                <c:pt idx="21">
                  <c:v>-9.1206653959885475E-4</c:v>
                </c:pt>
                <c:pt idx="22">
                  <c:v>9.3095258184613283E-2</c:v>
                </c:pt>
                <c:pt idx="23">
                  <c:v>0.21485080666653195</c:v>
                </c:pt>
                <c:pt idx="24">
                  <c:v>0.20124784874075574</c:v>
                </c:pt>
                <c:pt idx="25">
                  <c:v>0.26447549876998122</c:v>
                </c:pt>
                <c:pt idx="26">
                  <c:v>5.9581388039294469E-2</c:v>
                </c:pt>
                <c:pt idx="27">
                  <c:v>3.1755793961626755E-2</c:v>
                </c:pt>
                <c:pt idx="28">
                  <c:v>-0.24182564206670931</c:v>
                </c:pt>
                <c:pt idx="29">
                  <c:v>-0.43994358057508876</c:v>
                </c:pt>
                <c:pt idx="30">
                  <c:v>0.24377620031122871</c:v>
                </c:pt>
                <c:pt idx="31">
                  <c:v>4.1277920709231086E-2</c:v>
                </c:pt>
                <c:pt idx="32">
                  <c:v>0.22981829118738839</c:v>
                </c:pt>
                <c:pt idx="33">
                  <c:v>0.41949415427280806</c:v>
                </c:pt>
                <c:pt idx="34">
                  <c:v>0.4338856760030384</c:v>
                </c:pt>
                <c:pt idx="35">
                  <c:v>0.11937862837876792</c:v>
                </c:pt>
                <c:pt idx="36">
                  <c:v>0.76036500746675983</c:v>
                </c:pt>
                <c:pt idx="37">
                  <c:v>0.40279745149560603</c:v>
                </c:pt>
                <c:pt idx="38">
                  <c:v>0.40225871448174577</c:v>
                </c:pt>
                <c:pt idx="39">
                  <c:v>0.36666786821760866</c:v>
                </c:pt>
                <c:pt idx="40">
                  <c:v>0.26006609804320258</c:v>
                </c:pt>
                <c:pt idx="41">
                  <c:v>0.12834925263701269</c:v>
                </c:pt>
                <c:pt idx="42">
                  <c:v>1.1906609224581199E-2</c:v>
                </c:pt>
                <c:pt idx="43">
                  <c:v>-0.14127281844211037</c:v>
                </c:pt>
                <c:pt idx="44">
                  <c:v>-0.24176209417621086</c:v>
                </c:pt>
                <c:pt idx="45">
                  <c:v>-0.3310153026002336</c:v>
                </c:pt>
                <c:pt idx="46">
                  <c:v>-0.56398387825658602</c:v>
                </c:pt>
                <c:pt idx="47">
                  <c:v>0.56912134574163531</c:v>
                </c:pt>
                <c:pt idx="48">
                  <c:v>0.84702516176351494</c:v>
                </c:pt>
                <c:pt idx="49">
                  <c:v>-0.1505771924290773</c:v>
                </c:pt>
                <c:pt idx="50">
                  <c:v>-0.83605489027184632</c:v>
                </c:pt>
                <c:pt idx="51">
                  <c:v>-0.26695941056881178</c:v>
                </c:pt>
                <c:pt idx="52">
                  <c:v>0.58737598979985961</c:v>
                </c:pt>
                <c:pt idx="53">
                  <c:v>0.7985515741729734</c:v>
                </c:pt>
                <c:pt idx="54">
                  <c:v>1.3620849622984093</c:v>
                </c:pt>
                <c:pt idx="55">
                  <c:v>0.94352157239965584</c:v>
                </c:pt>
                <c:pt idx="56">
                  <c:v>0.51079084601730329</c:v>
                </c:pt>
                <c:pt idx="57">
                  <c:v>-1.0984089668034214E-6</c:v>
                </c:pt>
                <c:pt idx="58">
                  <c:v>-8.9773204483023097E-10</c:v>
                </c:pt>
                <c:pt idx="59">
                  <c:v>-6.5700349604403296E-14</c:v>
                </c:pt>
                <c:pt idx="60">
                  <c:v>-2.1379785298082872E-19</c:v>
                </c:pt>
                <c:pt idx="61">
                  <c:v>-1.2678667926037859E-26</c:v>
                </c:pt>
                <c:pt idx="62">
                  <c:v>-4.4174911058480426E-36</c:v>
                </c:pt>
                <c:pt idx="63">
                  <c:v>-2.1468046156353069E-48</c:v>
                </c:pt>
                <c:pt idx="64">
                  <c:v>-2.3365690276789801E-64</c:v>
                </c:pt>
                <c:pt idx="65">
                  <c:v>-5.4882837472542235E-85</c:v>
                </c:pt>
                <c:pt idx="66">
                  <c:v>-1.4953043119202342E-111</c:v>
                </c:pt>
                <c:pt idx="67">
                  <c:v>-1.1072283111236612E-145</c:v>
                </c:pt>
                <c:pt idx="68">
                  <c:v>-1.9937636561110353E-189</c:v>
                </c:pt>
                <c:pt idx="69">
                  <c:v>-2.1574418449643616E-245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D-44C6-9C2D-FD7B9C53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'FO4'!$F$21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'FO4'!$F$22:$F$108</c:f>
              <c:numCache>
                <c:formatCode>0.000</c:formatCode>
                <c:ptCount val="87"/>
                <c:pt idx="0">
                  <c:v>4.5299982946193397E-3</c:v>
                </c:pt>
                <c:pt idx="1">
                  <c:v>4.9311477999949603E-3</c:v>
                </c:pt>
                <c:pt idx="2">
                  <c:v>5.2161075263855465E-3</c:v>
                </c:pt>
                <c:pt idx="3">
                  <c:v>5.671423802970808E-3</c:v>
                </c:pt>
                <c:pt idx="4">
                  <c:v>6.3340584837377843E-3</c:v>
                </c:pt>
                <c:pt idx="5">
                  <c:v>7.0653550923451356E-3</c:v>
                </c:pt>
                <c:pt idx="6">
                  <c:v>7.8713255630589035E-3</c:v>
                </c:pt>
                <c:pt idx="7">
                  <c:v>8.9936007701734641E-3</c:v>
                </c:pt>
                <c:pt idx="8">
                  <c:v>1.0526567206401376E-2</c:v>
                </c:pt>
                <c:pt idx="9">
                  <c:v>1.2286532498301457E-2</c:v>
                </c:pt>
                <c:pt idx="10">
                  <c:v>1.4663318518001751E-2</c:v>
                </c:pt>
                <c:pt idx="11">
                  <c:v>1.7864439333980537E-2</c:v>
                </c:pt>
                <c:pt idx="12">
                  <c:v>2.2176532236860939E-2</c:v>
                </c:pt>
                <c:pt idx="13">
                  <c:v>2.7992201628624279E-2</c:v>
                </c:pt>
                <c:pt idx="14">
                  <c:v>3.584353423092352E-2</c:v>
                </c:pt>
                <c:pt idx="15">
                  <c:v>4.743087963298364E-2</c:v>
                </c:pt>
                <c:pt idx="16">
                  <c:v>6.3199497033688157E-2</c:v>
                </c:pt>
                <c:pt idx="17">
                  <c:v>8.6119780730804105E-2</c:v>
                </c:pt>
                <c:pt idx="18">
                  <c:v>0.11912442092915666</c:v>
                </c:pt>
                <c:pt idx="19">
                  <c:v>0.16587292180279589</c:v>
                </c:pt>
                <c:pt idx="20">
                  <c:v>0.23360788979198968</c:v>
                </c:pt>
                <c:pt idx="21">
                  <c:v>0.32355967728485202</c:v>
                </c:pt>
                <c:pt idx="22">
                  <c:v>0.44435033790226858</c:v>
                </c:pt>
                <c:pt idx="23">
                  <c:v>0.58469342756769893</c:v>
                </c:pt>
                <c:pt idx="24">
                  <c:v>0.72090446536128339</c:v>
                </c:pt>
                <c:pt idx="25">
                  <c:v>0.81663247798978766</c:v>
                </c:pt>
                <c:pt idx="26">
                  <c:v>0.80609987911632885</c:v>
                </c:pt>
                <c:pt idx="27">
                  <c:v>0.65717164226632141</c:v>
                </c:pt>
                <c:pt idx="28">
                  <c:v>0.41212249533859696</c:v>
                </c:pt>
                <c:pt idx="29">
                  <c:v>0.1780728247420208</c:v>
                </c:pt>
                <c:pt idx="30">
                  <c:v>8.3804687217623991E-2</c:v>
                </c:pt>
                <c:pt idx="31">
                  <c:v>6.7917222253432484E-3</c:v>
                </c:pt>
                <c:pt idx="32">
                  <c:v>4.1199548749616124E-4</c:v>
                </c:pt>
                <c:pt idx="33">
                  <c:v>7.9677531956333315E-6</c:v>
                </c:pt>
                <c:pt idx="34">
                  <c:v>3.6865382598929819E-8</c:v>
                </c:pt>
                <c:pt idx="35">
                  <c:v>2.620854234522106E-11</c:v>
                </c:pt>
                <c:pt idx="36">
                  <c:v>2.4489513045785492E-13</c:v>
                </c:pt>
                <c:pt idx="37">
                  <c:v>4.3530410702066954E-21</c:v>
                </c:pt>
                <c:pt idx="38">
                  <c:v>2.0767434601581542E-28</c:v>
                </c:pt>
                <c:pt idx="39">
                  <c:v>5.3510099945774799E-38</c:v>
                </c:pt>
                <c:pt idx="40">
                  <c:v>1.8987821864215982E-50</c:v>
                </c:pt>
                <c:pt idx="41">
                  <c:v>1.5331491628838346E-66</c:v>
                </c:pt>
                <c:pt idx="42">
                  <c:v>2.1728830475779227E-87</c:v>
                </c:pt>
                <c:pt idx="43">
                  <c:v>3.153970042652674E-114</c:v>
                </c:pt>
                <c:pt idx="44">
                  <c:v>1.2056904718138931E-148</c:v>
                </c:pt>
                <c:pt idx="45">
                  <c:v>1.075434881534964E-192</c:v>
                </c:pt>
                <c:pt idx="46">
                  <c:v>5.016099943798125E-249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E3-40B0-919F-CF08E9277A27}"/>
            </c:ext>
          </c:extLst>
        </c:ser>
        <c:ser>
          <c:idx val="1"/>
          <c:order val="1"/>
          <c:tx>
            <c:strRef>
              <c:f>'FO4'!$G$21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'FO4'!$G$22:$G$108</c:f>
              <c:numCache>
                <c:formatCode>0.000</c:formatCode>
                <c:ptCount val="87"/>
                <c:pt idx="0">
                  <c:v>3.4703094036947379E-2</c:v>
                </c:pt>
                <c:pt idx="1">
                  <c:v>3.5041828146197496E-2</c:v>
                </c:pt>
                <c:pt idx="2">
                  <c:v>3.5269154419669477E-2</c:v>
                </c:pt>
                <c:pt idx="3">
                  <c:v>3.5612410080012723E-2</c:v>
                </c:pt>
                <c:pt idx="4">
                  <c:v>3.6074337628806415E-2</c:v>
                </c:pt>
                <c:pt idx="5">
                  <c:v>3.6541158270779091E-2</c:v>
                </c:pt>
                <c:pt idx="6">
                  <c:v>3.7012907075790982E-2</c:v>
                </c:pt>
                <c:pt idx="7">
                  <c:v>3.7609576747379227E-2</c:v>
                </c:pt>
                <c:pt idx="8">
                  <c:v>3.8335913495564616E-2</c:v>
                </c:pt>
                <c:pt idx="9">
                  <c:v>3.9073634552623353E-2</c:v>
                </c:pt>
                <c:pt idx="10">
                  <c:v>3.9948855463016943E-2</c:v>
                </c:pt>
                <c:pt idx="11">
                  <c:v>4.0968519784507135E-2</c:v>
                </c:pt>
                <c:pt idx="12">
                  <c:v>4.2140726740580038E-2</c:v>
                </c:pt>
                <c:pt idx="13">
                  <c:v>4.3474796024712506E-2</c:v>
                </c:pt>
                <c:pt idx="14">
                  <c:v>4.4981339971658839E-2</c:v>
                </c:pt>
                <c:pt idx="15">
                  <c:v>4.6815524813573726E-2</c:v>
                </c:pt>
                <c:pt idx="16">
                  <c:v>4.885717706637896E-2</c:v>
                </c:pt>
                <c:pt idx="17">
                  <c:v>5.1276615741836055E-2</c:v>
                </c:pt>
                <c:pt idx="18">
                  <c:v>5.4110869248318219E-2</c:v>
                </c:pt>
                <c:pt idx="19">
                  <c:v>5.7403148066840388E-2</c:v>
                </c:pt>
                <c:pt idx="20">
                  <c:v>6.1380591771730102E-2</c:v>
                </c:pt>
                <c:pt idx="21">
                  <c:v>6.5942719699304569E-2</c:v>
                </c:pt>
                <c:pt idx="22">
                  <c:v>7.1555896160826249E-2</c:v>
                </c:pt>
                <c:pt idx="23">
                  <c:v>7.8162377787481085E-2</c:v>
                </c:pt>
                <c:pt idx="24">
                  <c:v>8.5899147818090119E-2</c:v>
                </c:pt>
                <c:pt idx="25">
                  <c:v>9.5661159956087441E-2</c:v>
                </c:pt>
                <c:pt idx="26">
                  <c:v>0.10726649873049074</c:v>
                </c:pt>
                <c:pt idx="27">
                  <c:v>0.12156972293855345</c:v>
                </c:pt>
                <c:pt idx="28">
                  <c:v>0.13901783069309043</c:v>
                </c:pt>
                <c:pt idx="29">
                  <c:v>0.16078844688215407</c:v>
                </c:pt>
                <c:pt idx="30">
                  <c:v>0.17663183131063617</c:v>
                </c:pt>
                <c:pt idx="31">
                  <c:v>0.21946859015356474</c:v>
                </c:pt>
                <c:pt idx="32">
                  <c:v>0.25862887433264781</c:v>
                </c:pt>
                <c:pt idx="33">
                  <c:v>0.3056551084411378</c:v>
                </c:pt>
                <c:pt idx="34">
                  <c:v>0.35975806685985379</c:v>
                </c:pt>
                <c:pt idx="35">
                  <c:v>0.41933735783233955</c:v>
                </c:pt>
                <c:pt idx="36">
                  <c:v>0.45103356883218115</c:v>
                </c:pt>
                <c:pt idx="37">
                  <c:v>0.53278159411690706</c:v>
                </c:pt>
                <c:pt idx="38">
                  <c:v>0.56451078896675488</c:v>
                </c:pt>
                <c:pt idx="39">
                  <c:v>0.5588015305901185</c:v>
                </c:pt>
                <c:pt idx="40">
                  <c:v>0.50248150945994163</c:v>
                </c:pt>
                <c:pt idx="41">
                  <c:v>0.39592232403228034</c:v>
                </c:pt>
                <c:pt idx="42">
                  <c:v>0.26017543409932142</c:v>
                </c:pt>
                <c:pt idx="43">
                  <c:v>0.13411259054438568</c:v>
                </c:pt>
                <c:pt idx="44">
                  <c:v>5.0127221765074503E-2</c:v>
                </c:pt>
                <c:pt idx="45">
                  <c:v>1.2269044704808784E-2</c:v>
                </c:pt>
                <c:pt idx="46">
                  <c:v>1.722009582090032E-3</c:v>
                </c:pt>
                <c:pt idx="47">
                  <c:v>1.1659113796333356E-4</c:v>
                </c:pt>
                <c:pt idx="48">
                  <c:v>3.0832620093108182E-6</c:v>
                </c:pt>
                <c:pt idx="49">
                  <c:v>2.4184593517014839E-8</c:v>
                </c:pt>
                <c:pt idx="50">
                  <c:v>3.9597107503435939E-11</c:v>
                </c:pt>
                <c:pt idx="51">
                  <c:v>8.5635313990535139E-15</c:v>
                </c:pt>
                <c:pt idx="52">
                  <c:v>1.400498394513203E-19</c:v>
                </c:pt>
                <c:pt idx="53">
                  <c:v>8.4968809606506074E-26</c:v>
                </c:pt>
                <c:pt idx="54">
                  <c:v>7.3275632407008881E-34</c:v>
                </c:pt>
                <c:pt idx="55">
                  <c:v>2.9268986839275046E-44</c:v>
                </c:pt>
                <c:pt idx="56">
                  <c:v>1.216187301641096E-57</c:v>
                </c:pt>
                <c:pt idx="57">
                  <c:v>7.903161013575089E-75</c:v>
                </c:pt>
                <c:pt idx="58">
                  <c:v>7.5513867778274502E-97</c:v>
                </c:pt>
                <c:pt idx="59">
                  <c:v>5.4817402950585072E-125</c:v>
                </c:pt>
                <c:pt idx="60">
                  <c:v>6.4703752152331243E-161</c:v>
                </c:pt>
                <c:pt idx="61">
                  <c:v>1.0064414899508751E-206</c:v>
                </c:pt>
                <c:pt idx="62">
                  <c:v>4.6596187629867428E-265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E3-40B0-919F-CF08E9277A27}"/>
            </c:ext>
          </c:extLst>
        </c:ser>
        <c:ser>
          <c:idx val="2"/>
          <c:order val="2"/>
          <c:tx>
            <c:strRef>
              <c:f>'FO4'!$H$21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'FO4'!$H$22:$H$108</c:f>
              <c:numCache>
                <c:formatCode>0.000</c:formatCode>
                <c:ptCount val="87"/>
                <c:pt idx="0">
                  <c:v>2.6708986723396798E-2</c:v>
                </c:pt>
                <c:pt idx="1">
                  <c:v>2.6847782201442124E-2</c:v>
                </c:pt>
                <c:pt idx="2">
                  <c:v>2.6940680245994421E-2</c:v>
                </c:pt>
                <c:pt idx="3">
                  <c:v>2.7080580995179182E-2</c:v>
                </c:pt>
                <c:pt idx="4">
                  <c:v>2.7268153280361376E-2</c:v>
                </c:pt>
                <c:pt idx="5">
                  <c:v>2.7456917985346999E-2</c:v>
                </c:pt>
                <c:pt idx="6">
                  <c:v>2.7646881891272481E-2</c:v>
                </c:pt>
                <c:pt idx="7">
                  <c:v>2.7886033533883591E-2</c:v>
                </c:pt>
                <c:pt idx="8">
                  <c:v>2.8175521760508648E-2</c:v>
                </c:pt>
                <c:pt idx="9">
                  <c:v>2.8467766074186079E-2</c:v>
                </c:pt>
                <c:pt idx="10">
                  <c:v>2.8812232449450133E-2</c:v>
                </c:pt>
                <c:pt idx="11">
                  <c:v>2.9210589018190514E-2</c:v>
                </c:pt>
                <c:pt idx="12">
                  <c:v>2.9664775660756208E-2</c:v>
                </c:pt>
                <c:pt idx="13">
                  <c:v>3.0177017955624764E-2</c:v>
                </c:pt>
                <c:pt idx="14">
                  <c:v>3.0749843238218975E-2</c:v>
                </c:pt>
                <c:pt idx="15">
                  <c:v>3.1439661066050624E-2</c:v>
                </c:pt>
                <c:pt idx="16">
                  <c:v>3.219837855102365E-2</c:v>
                </c:pt>
                <c:pt idx="17">
                  <c:v>3.3085999668341332E-2</c:v>
                </c:pt>
                <c:pt idx="18">
                  <c:v>3.4111317825831093E-2</c:v>
                </c:pt>
                <c:pt idx="19">
                  <c:v>3.528460912860263E-2</c:v>
                </c:pt>
                <c:pt idx="20">
                  <c:v>3.6679460653170771E-2</c:v>
                </c:pt>
                <c:pt idx="21">
                  <c:v>3.8252636241687614E-2</c:v>
                </c:pt>
                <c:pt idx="22">
                  <c:v>4.0154598436108017E-2</c:v>
                </c:pt>
                <c:pt idx="23">
                  <c:v>4.2353199799636872E-2</c:v>
                </c:pt>
                <c:pt idx="24">
                  <c:v>4.488319721500994E-2</c:v>
                </c:pt>
                <c:pt idx="25">
                  <c:v>4.8021580250758131E-2</c:v>
                </c:pt>
                <c:pt idx="26">
                  <c:v>5.1694995732122044E-2</c:v>
                </c:pt>
                <c:pt idx="27">
                  <c:v>5.6165599336974556E-2</c:v>
                </c:pt>
                <c:pt idx="28">
                  <c:v>6.1575112603713858E-2</c:v>
                </c:pt>
                <c:pt idx="29">
                  <c:v>6.8316613649736235E-2</c:v>
                </c:pt>
                <c:pt idx="30">
                  <c:v>7.3251529510821714E-2</c:v>
                </c:pt>
                <c:pt idx="31">
                  <c:v>8.6890819870202363E-2</c:v>
                </c:pt>
                <c:pt idx="32">
                  <c:v>9.9982561113716825E-2</c:v>
                </c:pt>
                <c:pt idx="33">
                  <c:v>0.11691151101907186</c:v>
                </c:pt>
                <c:pt idx="34">
                  <c:v>0.1387974502398473</c:v>
                </c:pt>
                <c:pt idx="35">
                  <c:v>0.16761649108404109</c:v>
                </c:pt>
                <c:pt idx="36">
                  <c:v>0.1861679153128287</c:v>
                </c:pt>
                <c:pt idx="37">
                  <c:v>0.25872620404804059</c:v>
                </c:pt>
                <c:pt idx="38">
                  <c:v>0.33121495568250237</c:v>
                </c:pt>
                <c:pt idx="39">
                  <c:v>0.43314322274063638</c:v>
                </c:pt>
                <c:pt idx="40">
                  <c:v>0.57805020236246885</c:v>
                </c:pt>
                <c:pt idx="41">
                  <c:v>0.78667004011863428</c:v>
                </c:pt>
                <c:pt idx="42">
                  <c:v>1.0918883975103699</c:v>
                </c:pt>
                <c:pt idx="43">
                  <c:v>1.5395147806217515</c:v>
                </c:pt>
                <c:pt idx="44">
                  <c:v>2.1941457961013979</c:v>
                </c:pt>
                <c:pt idx="45">
                  <c:v>3.1400609896940046</c:v>
                </c:pt>
                <c:pt idx="46">
                  <c:v>4.470482023872556</c:v>
                </c:pt>
                <c:pt idx="47">
                  <c:v>6.2485532246382753</c:v>
                </c:pt>
                <c:pt idx="48">
                  <c:v>8.4093343146348527</c:v>
                </c:pt>
                <c:pt idx="49">
                  <c:v>10.626343939326288</c:v>
                </c:pt>
                <c:pt idx="50">
                  <c:v>12.190490499772165</c:v>
                </c:pt>
                <c:pt idx="51">
                  <c:v>12.139910048427401</c:v>
                </c:pt>
                <c:pt idx="52">
                  <c:v>9.8926672789232182</c:v>
                </c:pt>
                <c:pt idx="53">
                  <c:v>6.1111306245142423</c:v>
                </c:pt>
                <c:pt idx="54">
                  <c:v>2.584656361374924</c:v>
                </c:pt>
                <c:pt idx="55">
                  <c:v>0.65848332366895845</c:v>
                </c:pt>
                <c:pt idx="56">
                  <c:v>8.5395533366101867E-2</c:v>
                </c:pt>
                <c:pt idx="57">
                  <c:v>4.5346551639268186E-3</c:v>
                </c:pt>
                <c:pt idx="58">
                  <c:v>7.473752374118562E-5</c:v>
                </c:pt>
                <c:pt idx="59">
                  <c:v>2.6889804888419805E-7</c:v>
                </c:pt>
                <c:pt idx="60">
                  <c:v>1.3358209421371284E-10</c:v>
                </c:pt>
                <c:pt idx="61">
                  <c:v>5.1245347120429253E-15</c:v>
                </c:pt>
                <c:pt idx="62">
                  <c:v>7.2348208102659125E-21</c:v>
                </c:pt>
                <c:pt idx="63">
                  <c:v>1.4662556939163772E-28</c:v>
                </c:pt>
                <c:pt idx="64">
                  <c:v>1.2888731326389671E-38</c:v>
                </c:pt>
                <c:pt idx="65">
                  <c:v>1.0712046394644019E-51</c:v>
                </c:pt>
                <c:pt idx="66">
                  <c:v>1.1982309397853514E-68</c:v>
                </c:pt>
                <c:pt idx="67">
                  <c:v>1.575849134174506E-90</c:v>
                </c:pt>
                <c:pt idx="68">
                  <c:v>1.0642493791588734E-118</c:v>
                </c:pt>
                <c:pt idx="69">
                  <c:v>7.207812277012094E-155</c:v>
                </c:pt>
                <c:pt idx="70">
                  <c:v>3.2619396383519516E-201</c:v>
                </c:pt>
                <c:pt idx="71">
                  <c:v>1.7623649844288262E-260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E3-40B0-919F-CF08E9277A27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E3-40B0-919F-CF08E9277A27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E3-40B0-919F-CF08E9277A27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'FO4'!$I$22:$I$108</c:f>
              <c:numCache>
                <c:formatCode>0.000</c:formatCode>
                <c:ptCount val="87"/>
                <c:pt idx="0">
                  <c:v>6.5942079054963521E-2</c:v>
                </c:pt>
                <c:pt idx="1">
                  <c:v>6.6820758147634579E-2</c:v>
                </c:pt>
                <c:pt idx="2">
                  <c:v>6.7425942192049448E-2</c:v>
                </c:pt>
                <c:pt idx="3">
                  <c:v>6.8364414878162721E-2</c:v>
                </c:pt>
                <c:pt idx="4">
                  <c:v>6.9676549392905573E-2</c:v>
                </c:pt>
                <c:pt idx="5">
                  <c:v>7.106343134847122E-2</c:v>
                </c:pt>
                <c:pt idx="6">
                  <c:v>7.253111453012237E-2</c:v>
                </c:pt>
                <c:pt idx="7">
                  <c:v>7.4489211051436285E-2</c:v>
                </c:pt>
                <c:pt idx="8">
                  <c:v>7.7038002462474636E-2</c:v>
                </c:pt>
                <c:pt idx="9">
                  <c:v>7.9827933125110884E-2</c:v>
                </c:pt>
                <c:pt idx="10">
                  <c:v>8.3424406430468834E-2</c:v>
                </c:pt>
                <c:pt idx="11">
                  <c:v>8.8043548136678182E-2</c:v>
                </c:pt>
                <c:pt idx="12">
                  <c:v>9.3982034638197182E-2</c:v>
                </c:pt>
                <c:pt idx="13">
                  <c:v>0.10164401560896154</c:v>
                </c:pt>
                <c:pt idx="14">
                  <c:v>0.11157471744080133</c:v>
                </c:pt>
                <c:pt idx="15">
                  <c:v>0.125686065512608</c:v>
                </c:pt>
                <c:pt idx="16">
                  <c:v>0.14425505265109076</c:v>
                </c:pt>
                <c:pt idx="17">
                  <c:v>0.17048239614098148</c:v>
                </c:pt>
                <c:pt idx="18">
                  <c:v>0.20734660800330598</c:v>
                </c:pt>
                <c:pt idx="19">
                  <c:v>0.25856067899823892</c:v>
                </c:pt>
                <c:pt idx="20">
                  <c:v>0.33166794221689055</c:v>
                </c:pt>
                <c:pt idx="21">
                  <c:v>0.42775503322584418</c:v>
                </c:pt>
                <c:pt idx="22">
                  <c:v>0.55606083249920291</c:v>
                </c:pt>
                <c:pt idx="23">
                  <c:v>0.70520900515481699</c:v>
                </c:pt>
                <c:pt idx="24">
                  <c:v>0.85168681039438354</c:v>
                </c:pt>
                <c:pt idx="25">
                  <c:v>0.96031521819663324</c:v>
                </c:pt>
                <c:pt idx="26">
                  <c:v>0.96506137357894162</c:v>
                </c:pt>
                <c:pt idx="27">
                  <c:v>0.83490696454184943</c:v>
                </c:pt>
                <c:pt idx="28">
                  <c:v>0.61271543863540123</c:v>
                </c:pt>
                <c:pt idx="29">
                  <c:v>0.40717788527391113</c:v>
                </c:pt>
                <c:pt idx="30">
                  <c:v>0.33368804803908186</c:v>
                </c:pt>
                <c:pt idx="31">
                  <c:v>0.31315113224911034</c:v>
                </c:pt>
                <c:pt idx="32">
                  <c:v>0.3590234309338608</c:v>
                </c:pt>
                <c:pt idx="33">
                  <c:v>0.42257458721340529</c:v>
                </c:pt>
                <c:pt idx="34">
                  <c:v>0.49855555396508366</c:v>
                </c:pt>
                <c:pt idx="35">
                  <c:v>0.58695384894258917</c:v>
                </c:pt>
                <c:pt idx="36">
                  <c:v>0.63720148414525479</c:v>
                </c:pt>
                <c:pt idx="37">
                  <c:v>0.79150779816494765</c:v>
                </c:pt>
                <c:pt idx="38">
                  <c:v>0.89572574464925725</c:v>
                </c:pt>
                <c:pt idx="39">
                  <c:v>0.99194475333075482</c:v>
                </c:pt>
                <c:pt idx="40">
                  <c:v>1.0805317118224105</c:v>
                </c:pt>
                <c:pt idx="41">
                  <c:v>1.1825923641509146</c:v>
                </c:pt>
                <c:pt idx="42">
                  <c:v>1.3520638316096913</c:v>
                </c:pt>
                <c:pt idx="43">
                  <c:v>1.6736273711661371</c:v>
                </c:pt>
                <c:pt idx="44">
                  <c:v>2.2442730178664725</c:v>
                </c:pt>
                <c:pt idx="45">
                  <c:v>3.1523300343988132</c:v>
                </c:pt>
                <c:pt idx="46">
                  <c:v>4.4722040334546458</c:v>
                </c:pt>
                <c:pt idx="47">
                  <c:v>6.248669815776239</c:v>
                </c:pt>
                <c:pt idx="48">
                  <c:v>8.4093373978968629</c:v>
                </c:pt>
                <c:pt idx="49">
                  <c:v>10.626343963510882</c:v>
                </c:pt>
                <c:pt idx="50">
                  <c:v>12.190490499811762</c:v>
                </c:pt>
                <c:pt idx="51">
                  <c:v>12.13991004842741</c:v>
                </c:pt>
                <c:pt idx="52">
                  <c:v>9.8926672789232182</c:v>
                </c:pt>
                <c:pt idx="53">
                  <c:v>6.1111306245142423</c:v>
                </c:pt>
                <c:pt idx="54">
                  <c:v>2.584656361374924</c:v>
                </c:pt>
                <c:pt idx="55">
                  <c:v>0.65848332366895845</c:v>
                </c:pt>
                <c:pt idx="56">
                  <c:v>8.5395533366101867E-2</c:v>
                </c:pt>
                <c:pt idx="57">
                  <c:v>4.5346551639268186E-3</c:v>
                </c:pt>
                <c:pt idx="58">
                  <c:v>7.473752374118562E-5</c:v>
                </c:pt>
                <c:pt idx="59">
                  <c:v>2.6889804888419805E-7</c:v>
                </c:pt>
                <c:pt idx="60">
                  <c:v>1.3358209421371284E-10</c:v>
                </c:pt>
                <c:pt idx="61">
                  <c:v>5.1245347120429253E-15</c:v>
                </c:pt>
                <c:pt idx="62">
                  <c:v>7.2348208102659125E-21</c:v>
                </c:pt>
                <c:pt idx="63">
                  <c:v>1.4662556939163772E-28</c:v>
                </c:pt>
                <c:pt idx="64">
                  <c:v>1.2888731326389671E-38</c:v>
                </c:pt>
                <c:pt idx="65">
                  <c:v>1.0712046394644019E-51</c:v>
                </c:pt>
                <c:pt idx="66">
                  <c:v>1.1982309397853514E-68</c:v>
                </c:pt>
                <c:pt idx="67">
                  <c:v>1.575849134174506E-90</c:v>
                </c:pt>
                <c:pt idx="68">
                  <c:v>1.0642493791588734E-118</c:v>
                </c:pt>
                <c:pt idx="69">
                  <c:v>7.207812277012094E-155</c:v>
                </c:pt>
                <c:pt idx="70">
                  <c:v>3.2619396383519516E-201</c:v>
                </c:pt>
                <c:pt idx="71">
                  <c:v>1.7623649844288262E-260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E3-40B0-919F-CF08E9277A27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1E3-40B0-919F-CF08E9277A27}"/>
              </c:ext>
            </c:extLst>
          </c:dPt>
          <c:xVal>
            <c:numRef>
              <c:f>'FO4'!$A$22:$A$108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'FO4'!$B$22:$B$108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1.2999999999999999E-2</c:v>
                </c:pt>
                <c:pt idx="13">
                  <c:v>1.4999999999999999E-2</c:v>
                </c:pt>
                <c:pt idx="14">
                  <c:v>1.6E-2</c:v>
                </c:pt>
                <c:pt idx="15">
                  <c:v>4.1000000000000002E-2</c:v>
                </c:pt>
                <c:pt idx="16">
                  <c:v>7.0000000000000007E-2</c:v>
                </c:pt>
                <c:pt idx="17">
                  <c:v>0.08</c:v>
                </c:pt>
                <c:pt idx="18">
                  <c:v>0.152</c:v>
                </c:pt>
                <c:pt idx="19">
                  <c:v>0.24399999999999999</c:v>
                </c:pt>
                <c:pt idx="20">
                  <c:v>0.39</c:v>
                </c:pt>
                <c:pt idx="21">
                  <c:v>0.49</c:v>
                </c:pt>
                <c:pt idx="22">
                  <c:v>0.66500000000000004</c:v>
                </c:pt>
                <c:pt idx="23">
                  <c:v>0.84799999999999998</c:v>
                </c:pt>
                <c:pt idx="24">
                  <c:v>0.81499999999999995</c:v>
                </c:pt>
                <c:pt idx="25">
                  <c:v>0.90900000000000003</c:v>
                </c:pt>
                <c:pt idx="26">
                  <c:v>0.89</c:v>
                </c:pt>
                <c:pt idx="27">
                  <c:v>0.754</c:v>
                </c:pt>
                <c:pt idx="28">
                  <c:v>0.70099999999999996</c:v>
                </c:pt>
                <c:pt idx="29">
                  <c:v>0.50800000000000001</c:v>
                </c:pt>
                <c:pt idx="30">
                  <c:v>0.34399999999999997</c:v>
                </c:pt>
                <c:pt idx="31">
                  <c:v>0.65900000000000003</c:v>
                </c:pt>
                <c:pt idx="32">
                  <c:v>0.45500000000000002</c:v>
                </c:pt>
                <c:pt idx="33">
                  <c:v>0.63400000000000001</c:v>
                </c:pt>
                <c:pt idx="34">
                  <c:v>0.52400000000000002</c:v>
                </c:pt>
                <c:pt idx="35">
                  <c:v>0.56499999999999995</c:v>
                </c:pt>
                <c:pt idx="36">
                  <c:v>0.312</c:v>
                </c:pt>
                <c:pt idx="37">
                  <c:v>0.98699999999999999</c:v>
                </c:pt>
                <c:pt idx="38">
                  <c:v>0.77400000000000002</c:v>
                </c:pt>
                <c:pt idx="39">
                  <c:v>0.88400000000000001</c:v>
                </c:pt>
                <c:pt idx="40">
                  <c:v>1.044</c:v>
                </c:pt>
                <c:pt idx="41">
                  <c:v>1.208</c:v>
                </c:pt>
                <c:pt idx="42">
                  <c:v>1.47</c:v>
                </c:pt>
                <c:pt idx="43">
                  <c:v>1.788</c:v>
                </c:pt>
                <c:pt idx="44">
                  <c:v>2.2120000000000002</c:v>
                </c:pt>
                <c:pt idx="45">
                  <c:v>3.157</c:v>
                </c:pt>
                <c:pt idx="46">
                  <c:v>4.1740000000000004</c:v>
                </c:pt>
                <c:pt idx="47">
                  <c:v>5.9969999999999999</c:v>
                </c:pt>
                <c:pt idx="48">
                  <c:v>8.077</c:v>
                </c:pt>
                <c:pt idx="49">
                  <c:v>10.936999999999999</c:v>
                </c:pt>
                <c:pt idx="50">
                  <c:v>13.307</c:v>
                </c:pt>
                <c:pt idx="51">
                  <c:v>11.676</c:v>
                </c:pt>
                <c:pt idx="52">
                  <c:v>9.0980000000000008</c:v>
                </c:pt>
                <c:pt idx="53">
                  <c:v>5.81</c:v>
                </c:pt>
                <c:pt idx="54">
                  <c:v>3.7759999999999998</c:v>
                </c:pt>
                <c:pt idx="55">
                  <c:v>1.9079999999999999</c:v>
                </c:pt>
                <c:pt idx="56">
                  <c:v>0.45800000000000002</c:v>
                </c:pt>
                <c:pt idx="57">
                  <c:v>0.157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3-40B0-919F-CF08E927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'FO4'!$A$23:$A$108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'FO4'!$J$23:$J$108</c:f>
              <c:numCache>
                <c:formatCode>0.000</c:formatCode>
                <c:ptCount val="86"/>
                <c:pt idx="0">
                  <c:v>-6.6820758147634579E-2</c:v>
                </c:pt>
                <c:pt idx="1">
                  <c:v>-6.7425942192049448E-2</c:v>
                </c:pt>
                <c:pt idx="2">
                  <c:v>-6.8364414878162721E-2</c:v>
                </c:pt>
                <c:pt idx="3">
                  <c:v>-6.9676549392905573E-2</c:v>
                </c:pt>
                <c:pt idx="4">
                  <c:v>-7.106343134847122E-2</c:v>
                </c:pt>
                <c:pt idx="5">
                  <c:v>-7.1531114530122369E-2</c:v>
                </c:pt>
                <c:pt idx="6">
                  <c:v>-7.3489211051436285E-2</c:v>
                </c:pt>
                <c:pt idx="7">
                  <c:v>-7.6038002462474635E-2</c:v>
                </c:pt>
                <c:pt idx="8">
                  <c:v>-7.8827933125110883E-2</c:v>
                </c:pt>
                <c:pt idx="9">
                  <c:v>-8.2424406430468833E-2</c:v>
                </c:pt>
                <c:pt idx="10">
                  <c:v>-8.7043548136678181E-2</c:v>
                </c:pt>
                <c:pt idx="11">
                  <c:v>-8.0982034638197184E-2</c:v>
                </c:pt>
                <c:pt idx="12">
                  <c:v>-8.6644015608961539E-2</c:v>
                </c:pt>
                <c:pt idx="13">
                  <c:v>-9.5574717440801329E-2</c:v>
                </c:pt>
                <c:pt idx="14">
                  <c:v>-8.4686065512607989E-2</c:v>
                </c:pt>
                <c:pt idx="15">
                  <c:v>-7.4255052651090753E-2</c:v>
                </c:pt>
                <c:pt idx="16">
                  <c:v>-9.0482396140981483E-2</c:v>
                </c:pt>
                <c:pt idx="17">
                  <c:v>-5.5346608003305986E-2</c:v>
                </c:pt>
                <c:pt idx="18">
                  <c:v>-1.456067899823893E-2</c:v>
                </c:pt>
                <c:pt idx="19">
                  <c:v>5.8332057783109459E-2</c:v>
                </c:pt>
                <c:pt idx="20">
                  <c:v>6.2244966774155808E-2</c:v>
                </c:pt>
                <c:pt idx="21">
                  <c:v>0.10893916750079713</c:v>
                </c:pt>
                <c:pt idx="22">
                  <c:v>0.14279099484518298</c:v>
                </c:pt>
                <c:pt idx="23">
                  <c:v>-3.6686810394383595E-2</c:v>
                </c:pt>
                <c:pt idx="24">
                  <c:v>-5.1315218196633205E-2</c:v>
                </c:pt>
                <c:pt idx="25">
                  <c:v>-7.5061373578941604E-2</c:v>
                </c:pt>
                <c:pt idx="26">
                  <c:v>-8.0906964541849424E-2</c:v>
                </c:pt>
                <c:pt idx="27">
                  <c:v>8.8284561364598724E-2</c:v>
                </c:pt>
                <c:pt idx="28">
                  <c:v>0.10082211472608887</c:v>
                </c:pt>
                <c:pt idx="29">
                  <c:v>1.0311951960918109E-2</c:v>
                </c:pt>
                <c:pt idx="30">
                  <c:v>0.34584886775088969</c:v>
                </c:pt>
                <c:pt idx="31">
                  <c:v>9.5976569066139217E-2</c:v>
                </c:pt>
                <c:pt idx="32">
                  <c:v>0.21142541278659471</c:v>
                </c:pt>
                <c:pt idx="33">
                  <c:v>2.5444446034916357E-2</c:v>
                </c:pt>
                <c:pt idx="34">
                  <c:v>-2.1953848942589227E-2</c:v>
                </c:pt>
                <c:pt idx="35">
                  <c:v>-0.32520148414525479</c:v>
                </c:pt>
                <c:pt idx="36">
                  <c:v>0.19549220183505234</c:v>
                </c:pt>
                <c:pt idx="37">
                  <c:v>-0.12172574464925723</c:v>
                </c:pt>
                <c:pt idx="38">
                  <c:v>-0.10794475333075482</c:v>
                </c:pt>
                <c:pt idx="39">
                  <c:v>-3.653171182241044E-2</c:v>
                </c:pt>
                <c:pt idx="40">
                  <c:v>2.5407635849085342E-2</c:v>
                </c:pt>
                <c:pt idx="41">
                  <c:v>0.11793616839030863</c:v>
                </c:pt>
                <c:pt idx="42">
                  <c:v>0.1143726288338629</c:v>
                </c:pt>
                <c:pt idx="43">
                  <c:v>-3.2273017866472298E-2</c:v>
                </c:pt>
                <c:pt idx="44">
                  <c:v>4.6699656011868207E-3</c:v>
                </c:pt>
                <c:pt idx="45">
                  <c:v>-0.29820403345464541</c:v>
                </c:pt>
                <c:pt idx="46">
                  <c:v>-0.25166981577623915</c:v>
                </c:pt>
                <c:pt idx="47">
                  <c:v>-0.3323373978968629</c:v>
                </c:pt>
                <c:pt idx="48">
                  <c:v>0.31065603648911733</c:v>
                </c:pt>
                <c:pt idx="49">
                  <c:v>1.1165095001882381</c:v>
                </c:pt>
                <c:pt idx="50">
                  <c:v>-0.4639100484274099</c:v>
                </c:pt>
                <c:pt idx="51">
                  <c:v>-0.79466727892321742</c:v>
                </c:pt>
                <c:pt idx="52">
                  <c:v>-0.30113062451424266</c:v>
                </c:pt>
                <c:pt idx="53">
                  <c:v>1.1913436386250758</c:v>
                </c:pt>
                <c:pt idx="54">
                  <c:v>1.2495166763310415</c:v>
                </c:pt>
                <c:pt idx="55">
                  <c:v>0.37260446663389812</c:v>
                </c:pt>
                <c:pt idx="56">
                  <c:v>0.15246534483607319</c:v>
                </c:pt>
                <c:pt idx="57">
                  <c:v>-7.473752374118562E-5</c:v>
                </c:pt>
                <c:pt idx="58">
                  <c:v>-2.6889804888419805E-7</c:v>
                </c:pt>
                <c:pt idx="59">
                  <c:v>-1.3358209421371284E-10</c:v>
                </c:pt>
                <c:pt idx="60">
                  <c:v>-5.1245347120429253E-15</c:v>
                </c:pt>
                <c:pt idx="61">
                  <c:v>-7.2348208102659125E-21</c:v>
                </c:pt>
                <c:pt idx="62">
                  <c:v>-1.4662556939163772E-28</c:v>
                </c:pt>
                <c:pt idx="63">
                  <c:v>-1.2888731326389671E-38</c:v>
                </c:pt>
                <c:pt idx="64">
                  <c:v>-1.0712046394644019E-51</c:v>
                </c:pt>
                <c:pt idx="65">
                  <c:v>-1.1982309397853514E-68</c:v>
                </c:pt>
                <c:pt idx="66">
                  <c:v>-1.575849134174506E-90</c:v>
                </c:pt>
                <c:pt idx="67">
                  <c:v>-1.0642493791588734E-118</c:v>
                </c:pt>
                <c:pt idx="68">
                  <c:v>-7.207812277012094E-155</c:v>
                </c:pt>
                <c:pt idx="69">
                  <c:v>-3.2619396383519516E-201</c:v>
                </c:pt>
                <c:pt idx="70">
                  <c:v>-1.7623649844288262E-260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C-4DAE-A021-89D4759B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'FO5'!$F$21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'FO5'!$A$22:$A$108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'FO5'!$F$22:$F$108</c:f>
              <c:numCache>
                <c:formatCode>0.000</c:formatCode>
                <c:ptCount val="87"/>
                <c:pt idx="0">
                  <c:v>9.7328254586064745E-3</c:v>
                </c:pt>
                <c:pt idx="1">
                  <c:v>1.0444555143393687E-2</c:v>
                </c:pt>
                <c:pt idx="2">
                  <c:v>1.0944347907734547E-2</c:v>
                </c:pt>
                <c:pt idx="3">
                  <c:v>1.1733800708355131E-2</c:v>
                </c:pt>
                <c:pt idx="4">
                  <c:v>1.2864564317900203E-2</c:v>
                </c:pt>
                <c:pt idx="5">
                  <c:v>1.4090371703421619E-2</c:v>
                </c:pt>
                <c:pt idx="6">
                  <c:v>1.5417743268448412E-2</c:v>
                </c:pt>
                <c:pt idx="7">
                  <c:v>1.7230205904557521E-2</c:v>
                </c:pt>
                <c:pt idx="8">
                  <c:v>1.9648492187413855E-2</c:v>
                </c:pt>
                <c:pt idx="9">
                  <c:v>2.235644381569328E-2</c:v>
                </c:pt>
                <c:pt idx="10">
                  <c:v>2.591801928084066E-2</c:v>
                </c:pt>
                <c:pt idx="11">
                  <c:v>3.057478516995522E-2</c:v>
                </c:pt>
                <c:pt idx="12">
                  <c:v>3.6647472527787231E-2</c:v>
                </c:pt>
                <c:pt idx="13">
                  <c:v>4.4557385479026296E-2</c:v>
                </c:pt>
                <c:pt idx="14">
                  <c:v>5.4851188194666847E-2</c:v>
                </c:pt>
                <c:pt idx="15">
                  <c:v>6.9451498056459129E-2</c:v>
                </c:pt>
                <c:pt idx="16">
                  <c:v>8.851030126414039E-2</c:v>
                </c:pt>
                <c:pt idx="17">
                  <c:v>0.11505765182704872</c:v>
                </c:pt>
                <c:pt idx="18">
                  <c:v>0.15166055278804061</c:v>
                </c:pt>
                <c:pt idx="19">
                  <c:v>0.20135823805329006</c:v>
                </c:pt>
                <c:pt idx="20">
                  <c:v>0.27056503324949072</c:v>
                </c:pt>
                <c:pt idx="21">
                  <c:v>0.35945362744219123</c:v>
                </c:pt>
                <c:pt idx="22">
                  <c:v>0.47616657368558019</c:v>
                </c:pt>
                <c:pt idx="23">
                  <c:v>0.61141792935385131</c:v>
                </c:pt>
                <c:pt idx="24">
                  <c:v>0.74758147012490739</c:v>
                </c:pt>
                <c:pt idx="25">
                  <c:v>0.85935671857420559</c:v>
                </c:pt>
                <c:pt idx="26">
                  <c:v>0.88860595040286372</c:v>
                </c:pt>
                <c:pt idx="27">
                  <c:v>0.79349627962977609</c:v>
                </c:pt>
                <c:pt idx="28">
                  <c:v>0.57818417331603478</c:v>
                </c:pt>
                <c:pt idx="29">
                  <c:v>0.31548506536701298</c:v>
                </c:pt>
                <c:pt idx="30">
                  <c:v>0.18054745211476195</c:v>
                </c:pt>
                <c:pt idx="31">
                  <c:v>2.7073947327476981E-2</c:v>
                </c:pt>
                <c:pt idx="32">
                  <c:v>3.1666035373308578E-3</c:v>
                </c:pt>
                <c:pt idx="33">
                  <c:v>1.5060931478401814E-4</c:v>
                </c:pt>
                <c:pt idx="34">
                  <c:v>2.3168797342278982E-6</c:v>
                </c:pt>
                <c:pt idx="35">
                  <c:v>8.1145754569438517E-9</c:v>
                </c:pt>
                <c:pt idx="36">
                  <c:v>2.0986949372844059E-10</c:v>
                </c:pt>
                <c:pt idx="37">
                  <c:v>1.7447504649922609E-16</c:v>
                </c:pt>
                <c:pt idx="38">
                  <c:v>3.0297793039753787E-22</c:v>
                </c:pt>
                <c:pt idx="39">
                  <c:v>8.3714036601296314E-30</c:v>
                </c:pt>
                <c:pt idx="40">
                  <c:v>1.240319412935892E-39</c:v>
                </c:pt>
                <c:pt idx="41">
                  <c:v>2.351935884215451E-52</c:v>
                </c:pt>
                <c:pt idx="42">
                  <c:v>7.4363068296727703E-69</c:v>
                </c:pt>
                <c:pt idx="43">
                  <c:v>4.0802888179129292E-90</c:v>
                </c:pt>
                <c:pt idx="44">
                  <c:v>2.1061221736902896E-117</c:v>
                </c:pt>
                <c:pt idx="45">
                  <c:v>2.3725897563003069E-152</c:v>
                </c:pt>
                <c:pt idx="46">
                  <c:v>4.527327453555209E-197</c:v>
                </c:pt>
                <c:pt idx="47">
                  <c:v>2.7946463612412679E-254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D-4628-90C3-D8FDB5DA9C5C}"/>
            </c:ext>
          </c:extLst>
        </c:ser>
        <c:ser>
          <c:idx val="1"/>
          <c:order val="1"/>
          <c:tx>
            <c:strRef>
              <c:f>'FO5'!$G$21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'FO5'!$A$22:$A$108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'FO5'!$G$22:$G$108</c:f>
              <c:numCache>
                <c:formatCode>0.000</c:formatCode>
                <c:ptCount val="87"/>
                <c:pt idx="0">
                  <c:v>4.0959599111062422E-2</c:v>
                </c:pt>
                <c:pt idx="1">
                  <c:v>4.1263628188243223E-2</c:v>
                </c:pt>
                <c:pt idx="2">
                  <c:v>4.1467354879467011E-2</c:v>
                </c:pt>
                <c:pt idx="3">
                  <c:v>4.1774511979172965E-2</c:v>
                </c:pt>
                <c:pt idx="4">
                  <c:v>4.218699279342613E-2</c:v>
                </c:pt>
                <c:pt idx="5">
                  <c:v>4.260284928122611E-2</c:v>
                </c:pt>
                <c:pt idx="6">
                  <c:v>4.3022101041085933E-2</c:v>
                </c:pt>
                <c:pt idx="7">
                  <c:v>4.3550970240596336E-2</c:v>
                </c:pt>
                <c:pt idx="8">
                  <c:v>4.4192710551096186E-2</c:v>
                </c:pt>
                <c:pt idx="9">
                  <c:v>4.4842256083664753E-2</c:v>
                </c:pt>
                <c:pt idx="10">
                  <c:v>4.5610012915134529E-2</c:v>
                </c:pt>
                <c:pt idx="11">
                  <c:v>4.6500704675008428E-2</c:v>
                </c:pt>
                <c:pt idx="12">
                  <c:v>4.7519822692733665E-2</c:v>
                </c:pt>
                <c:pt idx="13">
                  <c:v>4.8673663387895583E-2</c:v>
                </c:pt>
                <c:pt idx="14">
                  <c:v>4.9969370404051201E-2</c:v>
                </c:pt>
                <c:pt idx="15">
                  <c:v>5.1536977735607774E-2</c:v>
                </c:pt>
                <c:pt idx="16">
                  <c:v>5.3269914030094054E-2</c:v>
                </c:pt>
                <c:pt idx="17">
                  <c:v>5.5308299741478897E-2</c:v>
                </c:pt>
                <c:pt idx="18">
                  <c:v>5.7676811287347869E-2</c:v>
                </c:pt>
                <c:pt idx="19">
                  <c:v>6.0404157029304135E-2</c:v>
                </c:pt>
                <c:pt idx="20">
                  <c:v>6.366820537016514E-2</c:v>
                </c:pt>
                <c:pt idx="21">
                  <c:v>6.7375087913803533E-2</c:v>
                </c:pt>
                <c:pt idx="22">
                  <c:v>7.1888690417143158E-2</c:v>
                </c:pt>
                <c:pt idx="23">
                  <c:v>7.7143887044167761E-2</c:v>
                </c:pt>
                <c:pt idx="24">
                  <c:v>8.3232753113470739E-2</c:v>
                </c:pt>
                <c:pt idx="25">
                  <c:v>9.0834510624943243E-2</c:v>
                </c:pt>
                <c:pt idx="26">
                  <c:v>9.9781749198322445E-2</c:v>
                </c:pt>
                <c:pt idx="27">
                  <c:v>0.11071438257073218</c:v>
                </c:pt>
                <c:pt idx="28">
                  <c:v>0.12396580902000699</c:v>
                </c:pt>
                <c:pt idx="29">
                  <c:v>0.14045253517448733</c:v>
                </c:pt>
                <c:pt idx="30">
                  <c:v>0.15246579213191366</c:v>
                </c:pt>
                <c:pt idx="31">
                  <c:v>0.18525319176743055</c:v>
                </c:pt>
                <c:pt idx="32">
                  <c:v>0.21594715321500255</c:v>
                </c:pt>
                <c:pt idx="33">
                  <c:v>0.25425620328435455</c:v>
                </c:pt>
                <c:pt idx="34">
                  <c:v>0.30122494344466627</c:v>
                </c:pt>
                <c:pt idx="35">
                  <c:v>0.3584943215762848</c:v>
                </c:pt>
                <c:pt idx="36">
                  <c:v>0.39263037876845847</c:v>
                </c:pt>
                <c:pt idx="37">
                  <c:v>0.50707482293691075</c:v>
                </c:pt>
                <c:pt idx="38">
                  <c:v>0.5951010718421188</c:v>
                </c:pt>
                <c:pt idx="39">
                  <c:v>0.68399052908041991</c:v>
                </c:pt>
                <c:pt idx="40">
                  <c:v>0.75932520461000497</c:v>
                </c:pt>
                <c:pt idx="41">
                  <c:v>0.80005698845770901</c:v>
                </c:pt>
                <c:pt idx="42">
                  <c:v>0.78158019922156263</c:v>
                </c:pt>
                <c:pt idx="43">
                  <c:v>0.68613834657905981</c:v>
                </c:pt>
                <c:pt idx="44">
                  <c:v>0.52007930296878768</c:v>
                </c:pt>
                <c:pt idx="45">
                  <c:v>0.32312990575935313</c:v>
                </c:pt>
                <c:pt idx="46">
                  <c:v>0.1537403660475995</c:v>
                </c:pt>
                <c:pt idx="47">
                  <c:v>5.1235273294346587E-2</c:v>
                </c:pt>
                <c:pt idx="48">
                  <c:v>1.0706382429858313E-2</c:v>
                </c:pt>
                <c:pt idx="49">
                  <c:v>1.2144704916335946E-3</c:v>
                </c:pt>
                <c:pt idx="50">
                  <c:v>6.2157274206781692E-5</c:v>
                </c:pt>
                <c:pt idx="51">
                  <c:v>1.1275635319500421E-6</c:v>
                </c:pt>
                <c:pt idx="52">
                  <c:v>5.3893729127528363E-9</c:v>
                </c:pt>
                <c:pt idx="53">
                  <c:v>4.6450591942589109E-12</c:v>
                </c:pt>
                <c:pt idx="54">
                  <c:v>4.3342221857503903E-16</c:v>
                </c:pt>
                <c:pt idx="55">
                  <c:v>2.399910560889353E-21</c:v>
                </c:pt>
                <c:pt idx="56">
                  <c:v>3.5448141076215878E-28</c:v>
                </c:pt>
                <c:pt idx="57">
                  <c:v>5.0532882262087777E-37</c:v>
                </c:pt>
                <c:pt idx="58">
                  <c:v>1.9496331930852319E-48</c:v>
                </c:pt>
                <c:pt idx="59">
                  <c:v>4.1271047253716812E-63</c:v>
                </c:pt>
                <c:pt idx="60">
                  <c:v>6.0400411582339334E-82</c:v>
                </c:pt>
                <c:pt idx="61">
                  <c:v>4.545499784885329E-106</c:v>
                </c:pt>
                <c:pt idx="62">
                  <c:v>6.5449771068552143E-137</c:v>
                </c:pt>
                <c:pt idx="63">
                  <c:v>2.8337135387371441E-176</c:v>
                </c:pt>
                <c:pt idx="64">
                  <c:v>1.9324249454621044E-226</c:v>
                </c:pt>
                <c:pt idx="65">
                  <c:v>2.6751386324140001E-290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7D-4628-90C3-D8FDB5DA9C5C}"/>
            </c:ext>
          </c:extLst>
        </c:ser>
        <c:ser>
          <c:idx val="2"/>
          <c:order val="2"/>
          <c:tx>
            <c:strRef>
              <c:f>'FO5'!$H$21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'FO5'!$A$22:$A$108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'FO5'!$H$22:$H$108</c:f>
              <c:numCache>
                <c:formatCode>0.000</c:formatCode>
                <c:ptCount val="87"/>
                <c:pt idx="0">
                  <c:v>1.2107506390040147E-2</c:v>
                </c:pt>
                <c:pt idx="1">
                  <c:v>1.2171671430215456E-2</c:v>
                </c:pt>
                <c:pt idx="2">
                  <c:v>1.2214623314957668E-2</c:v>
                </c:pt>
                <c:pt idx="3">
                  <c:v>1.2279314974237194E-2</c:v>
                </c:pt>
                <c:pt idx="4">
                  <c:v>1.236606521028788E-2</c:v>
                </c:pt>
                <c:pt idx="5">
                  <c:v>1.2453383897966812E-2</c:v>
                </c:pt>
                <c:pt idx="6">
                  <c:v>1.2541274426133094E-2</c:v>
                </c:pt>
                <c:pt idx="7">
                  <c:v>1.2651946928532012E-2</c:v>
                </c:pt>
                <c:pt idx="8">
                  <c:v>1.2785949806974289E-2</c:v>
                </c:pt>
                <c:pt idx="9">
                  <c:v>1.2921268282012533E-2</c:v>
                </c:pt>
                <c:pt idx="10">
                  <c:v>1.3080818271815477E-2</c:v>
                </c:pt>
                <c:pt idx="11">
                  <c:v>1.3265397476030769E-2</c:v>
                </c:pt>
                <c:pt idx="12">
                  <c:v>1.3475934335355325E-2</c:v>
                </c:pt>
                <c:pt idx="13">
                  <c:v>1.3713495056554786E-2</c:v>
                </c:pt>
                <c:pt idx="14">
                  <c:v>1.3979291715315733E-2</c:v>
                </c:pt>
                <c:pt idx="15">
                  <c:v>1.4299567405323729E-2</c:v>
                </c:pt>
                <c:pt idx="16">
                  <c:v>1.4652073285517691E-2</c:v>
                </c:pt>
                <c:pt idx="17">
                  <c:v>1.506478416697855E-2</c:v>
                </c:pt>
                <c:pt idx="18">
                  <c:v>1.5541935438647568E-2</c:v>
                </c:pt>
                <c:pt idx="19">
                  <c:v>1.6088486358589855E-2</c:v>
                </c:pt>
                <c:pt idx="20">
                  <c:v>1.6738977004559969E-2</c:v>
                </c:pt>
                <c:pt idx="21">
                  <c:v>1.7473560109671871E-2</c:v>
                </c:pt>
                <c:pt idx="22">
                  <c:v>1.8362951151184123E-2</c:v>
                </c:pt>
                <c:pt idx="23">
                  <c:v>1.9392755815121641E-2</c:v>
                </c:pt>
                <c:pt idx="24">
                  <c:v>2.0579966679753769E-2</c:v>
                </c:pt>
                <c:pt idx="25">
                  <c:v>2.2055794804316044E-2</c:v>
                </c:pt>
                <c:pt idx="26">
                  <c:v>2.3787449161034212E-2</c:v>
                </c:pt>
                <c:pt idx="27">
                  <c:v>2.5900773225028088E-2</c:v>
                </c:pt>
                <c:pt idx="28">
                  <c:v>2.8466128764103989E-2</c:v>
                </c:pt>
                <c:pt idx="29">
                  <c:v>3.1675014510323472E-2</c:v>
                </c:pt>
                <c:pt idx="30">
                  <c:v>3.4031889159954434E-2</c:v>
                </c:pt>
                <c:pt idx="31">
                  <c:v>4.0578267487838993E-2</c:v>
                </c:pt>
                <c:pt idx="32">
                  <c:v>4.6903173081568293E-2</c:v>
                </c:pt>
                <c:pt idx="33">
                  <c:v>5.5136522342938456E-2</c:v>
                </c:pt>
                <c:pt idx="34">
                  <c:v>6.5863675710286465E-2</c:v>
                </c:pt>
                <c:pt idx="35">
                  <c:v>8.0117615920891699E-2</c:v>
                </c:pt>
                <c:pt idx="36">
                  <c:v>8.9363761695872707E-2</c:v>
                </c:pt>
                <c:pt idx="37">
                  <c:v>0.12599534743193883</c:v>
                </c:pt>
                <c:pt idx="38">
                  <c:v>0.16324200808842732</c:v>
                </c:pt>
                <c:pt idx="39">
                  <c:v>0.21655436751134868</c:v>
                </c:pt>
                <c:pt idx="40">
                  <c:v>0.29397515326098655</c:v>
                </c:pt>
                <c:pt idx="41">
                  <c:v>0.40832064045778477</c:v>
                </c:pt>
                <c:pt idx="42">
                  <c:v>0.58087768262006856</c:v>
                </c:pt>
                <c:pt idx="43">
                  <c:v>0.84371863902884903</c:v>
                </c:pt>
                <c:pt idx="44">
                  <c:v>1.2464719881722868</c:v>
                </c:pt>
                <c:pt idx="45">
                  <c:v>1.8632845852087536</c:v>
                </c:pt>
                <c:pt idx="46">
                  <c:v>2.7972981813437361</c:v>
                </c:pt>
                <c:pt idx="47">
                  <c:v>4.1719776810386904</c:v>
                </c:pt>
                <c:pt idx="48">
                  <c:v>6.0785628907908977</c:v>
                </c:pt>
                <c:pt idx="49">
                  <c:v>8.4668392487635113</c:v>
                </c:pt>
                <c:pt idx="50">
                  <c:v>10.949280506335858</c:v>
                </c:pt>
                <c:pt idx="51">
                  <c:v>12.641491499641004</c:v>
                </c:pt>
                <c:pt idx="52">
                  <c:v>12.36533388594186</c:v>
                </c:pt>
                <c:pt idx="53">
                  <c:v>9.5740188913501996</c:v>
                </c:pt>
                <c:pt idx="54">
                  <c:v>5.3605317139474202</c:v>
                </c:pt>
                <c:pt idx="55">
                  <c:v>1.9344217889329829</c:v>
                </c:pt>
                <c:pt idx="56">
                  <c:v>0.38685079884539703</c:v>
                </c:pt>
                <c:pt idx="57">
                  <c:v>3.524667641844656E-2</c:v>
                </c:pt>
                <c:pt idx="58">
                  <c:v>1.1392605071946053E-3</c:v>
                </c:pt>
                <c:pt idx="59">
                  <c:v>9.5007816665789529E-6</c:v>
                </c:pt>
                <c:pt idx="60">
                  <c:v>1.3502218846595482E-8</c:v>
                </c:pt>
                <c:pt idx="61">
                  <c:v>1.9302009501652872E-12</c:v>
                </c:pt>
                <c:pt idx="62">
                  <c:v>1.4156555448810286E-17</c:v>
                </c:pt>
                <c:pt idx="63">
                  <c:v>2.2626752738476123E-24</c:v>
                </c:pt>
                <c:pt idx="64">
                  <c:v>2.65098479385712E-33</c:v>
                </c:pt>
                <c:pt idx="65">
                  <c:v>5.6830693246388585E-45</c:v>
                </c:pt>
                <c:pt idx="66">
                  <c:v>3.7696106502443836E-60</c:v>
                </c:pt>
                <c:pt idx="67">
                  <c:v>8.3652241721693049E-80</c:v>
                </c:pt>
                <c:pt idx="68">
                  <c:v>3.5637758179510276E-105</c:v>
                </c:pt>
                <c:pt idx="69">
                  <c:v>8.0034385117354488E-138</c:v>
                </c:pt>
                <c:pt idx="70">
                  <c:v>9.7260904843558721E-180</c:v>
                </c:pt>
                <c:pt idx="71">
                  <c:v>1.9670564589230232E-233</c:v>
                </c:pt>
                <c:pt idx="72">
                  <c:v>4.2713549444397388E-302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7D-4628-90C3-D8FDB5DA9C5C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'FO5'!$A$22:$A$108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7D-4628-90C3-D8FDB5DA9C5C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'FO5'!$A$22:$A$108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7D-4628-90C3-D8FDB5DA9C5C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'FO5'!$A$22:$A$108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'FO5'!$I$22:$I$108</c:f>
              <c:numCache>
                <c:formatCode>0.000</c:formatCode>
                <c:ptCount val="87"/>
                <c:pt idx="0">
                  <c:v>6.2799930959709038E-2</c:v>
                </c:pt>
                <c:pt idx="1">
                  <c:v>6.3879854761852373E-2</c:v>
                </c:pt>
                <c:pt idx="2">
                  <c:v>6.4626326102159223E-2</c:v>
                </c:pt>
                <c:pt idx="3">
                  <c:v>6.5787627661765283E-2</c:v>
                </c:pt>
                <c:pt idx="4">
                  <c:v>6.7417622321614218E-2</c:v>
                </c:pt>
                <c:pt idx="5">
                  <c:v>6.9146604882614537E-2</c:v>
                </c:pt>
                <c:pt idx="6">
                  <c:v>7.0981118735667439E-2</c:v>
                </c:pt>
                <c:pt idx="7">
                  <c:v>7.3433123073685866E-2</c:v>
                </c:pt>
                <c:pt idx="8">
                  <c:v>7.6627152545484328E-2</c:v>
                </c:pt>
                <c:pt idx="9">
                  <c:v>8.0119968181370571E-2</c:v>
                </c:pt>
                <c:pt idx="10">
                  <c:v>8.4608850467790667E-2</c:v>
                </c:pt>
                <c:pt idx="11">
                  <c:v>9.034088732099442E-2</c:v>
                </c:pt>
                <c:pt idx="12">
                  <c:v>9.7643229555876218E-2</c:v>
                </c:pt>
                <c:pt idx="13">
                  <c:v>0.10694454392347666</c:v>
                </c:pt>
                <c:pt idx="14">
                  <c:v>0.11879985031403378</c:v>
                </c:pt>
                <c:pt idx="15">
                  <c:v>0.13528804319739063</c:v>
                </c:pt>
                <c:pt idx="16">
                  <c:v>0.15643228857975214</c:v>
                </c:pt>
                <c:pt idx="17">
                  <c:v>0.18543073573550617</c:v>
                </c:pt>
                <c:pt idx="18">
                  <c:v>0.22487929951403604</c:v>
                </c:pt>
                <c:pt idx="19">
                  <c:v>0.27785088144118403</c:v>
                </c:pt>
                <c:pt idx="20">
                  <c:v>0.35097221562421582</c:v>
                </c:pt>
                <c:pt idx="21">
                  <c:v>0.44430227546566664</c:v>
                </c:pt>
                <c:pt idx="22">
                  <c:v>0.56641821525390745</c:v>
                </c:pt>
                <c:pt idx="23">
                  <c:v>0.70795457221314073</c:v>
                </c:pt>
                <c:pt idx="24">
                  <c:v>0.85139418991813198</c:v>
                </c:pt>
                <c:pt idx="25">
                  <c:v>0.97224702400346485</c:v>
                </c:pt>
                <c:pt idx="26">
                  <c:v>1.0121751487622204</c:v>
                </c:pt>
                <c:pt idx="27">
                  <c:v>0.93011143542553631</c:v>
                </c:pt>
                <c:pt idx="28">
                  <c:v>0.73061611110014579</c:v>
                </c:pt>
                <c:pt idx="29">
                  <c:v>0.48761261505182379</c:v>
                </c:pt>
                <c:pt idx="30">
                  <c:v>0.36704513340663003</c:v>
                </c:pt>
                <c:pt idx="31">
                  <c:v>0.25290540658274652</c:v>
                </c:pt>
                <c:pt idx="32">
                  <c:v>0.26601692983390168</c:v>
                </c:pt>
                <c:pt idx="33">
                  <c:v>0.30954333494207703</c:v>
                </c:pt>
                <c:pt idx="34">
                  <c:v>0.36709093603468695</c:v>
                </c:pt>
                <c:pt idx="35">
                  <c:v>0.43861194561175199</c:v>
                </c:pt>
                <c:pt idx="36">
                  <c:v>0.48199414067420066</c:v>
                </c:pt>
                <c:pt idx="37">
                  <c:v>0.63307017036884983</c:v>
                </c:pt>
                <c:pt idx="38">
                  <c:v>0.75834307993054617</c:v>
                </c:pt>
                <c:pt idx="39">
                  <c:v>0.90054489659176862</c:v>
                </c:pt>
                <c:pt idx="40">
                  <c:v>1.0533003578709916</c:v>
                </c:pt>
                <c:pt idx="41">
                  <c:v>1.2083776289154937</c:v>
                </c:pt>
                <c:pt idx="42">
                  <c:v>1.3624578818416313</c:v>
                </c:pt>
                <c:pt idx="43">
                  <c:v>1.5298569856079087</c:v>
                </c:pt>
                <c:pt idx="44">
                  <c:v>1.7665512911410746</c:v>
                </c:pt>
                <c:pt idx="45">
                  <c:v>2.1864144909681067</c:v>
                </c:pt>
                <c:pt idx="46">
                  <c:v>2.9510385473913354</c:v>
                </c:pt>
                <c:pt idx="47">
                  <c:v>4.2232129543330368</c:v>
                </c:pt>
                <c:pt idx="48">
                  <c:v>6.0892692732207561</c:v>
                </c:pt>
                <c:pt idx="49">
                  <c:v>8.4680537192551455</c:v>
                </c:pt>
                <c:pt idx="50">
                  <c:v>10.949342663610066</c:v>
                </c:pt>
                <c:pt idx="51">
                  <c:v>12.641492627204537</c:v>
                </c:pt>
                <c:pt idx="52">
                  <c:v>12.365333891331233</c:v>
                </c:pt>
                <c:pt idx="53">
                  <c:v>9.5740188913548447</c:v>
                </c:pt>
                <c:pt idx="54">
                  <c:v>5.3605317139474202</c:v>
                </c:pt>
                <c:pt idx="55">
                  <c:v>1.9344217889329829</c:v>
                </c:pt>
                <c:pt idx="56">
                  <c:v>0.38685079884539703</c:v>
                </c:pt>
                <c:pt idx="57">
                  <c:v>3.524667641844656E-2</c:v>
                </c:pt>
                <c:pt idx="58">
                  <c:v>1.1392605071946053E-3</c:v>
                </c:pt>
                <c:pt idx="59">
                  <c:v>9.5007816665789529E-6</c:v>
                </c:pt>
                <c:pt idx="60">
                  <c:v>1.3502218846595482E-8</c:v>
                </c:pt>
                <c:pt idx="61">
                  <c:v>1.9302009501652872E-12</c:v>
                </c:pt>
                <c:pt idx="62">
                  <c:v>1.4156555448810286E-17</c:v>
                </c:pt>
                <c:pt idx="63">
                  <c:v>2.2626752738476123E-24</c:v>
                </c:pt>
                <c:pt idx="64">
                  <c:v>2.65098479385712E-33</c:v>
                </c:pt>
                <c:pt idx="65">
                  <c:v>5.6830693246388585E-45</c:v>
                </c:pt>
                <c:pt idx="66">
                  <c:v>3.7696106502443836E-60</c:v>
                </c:pt>
                <c:pt idx="67">
                  <c:v>8.3652241721693049E-80</c:v>
                </c:pt>
                <c:pt idx="68">
                  <c:v>3.5637758179510276E-105</c:v>
                </c:pt>
                <c:pt idx="69">
                  <c:v>8.0034385117354488E-138</c:v>
                </c:pt>
                <c:pt idx="70">
                  <c:v>9.7260904843558721E-180</c:v>
                </c:pt>
                <c:pt idx="71">
                  <c:v>1.9670564589230232E-233</c:v>
                </c:pt>
                <c:pt idx="72">
                  <c:v>4.2713549444397388E-302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7D-4628-90C3-D8FDB5DA9C5C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FF7D-4628-90C3-D8FDB5DA9C5C}"/>
              </c:ext>
            </c:extLst>
          </c:dPt>
          <c:xVal>
            <c:numRef>
              <c:f>'FO5'!$A$22:$A$108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'FO5'!$B$22:$B$108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0.01</c:v>
                </c:pt>
                <c:pt idx="14">
                  <c:v>3.2000000000000001E-2</c:v>
                </c:pt>
                <c:pt idx="15">
                  <c:v>3.6999999999999998E-2</c:v>
                </c:pt>
                <c:pt idx="16">
                  <c:v>0.04</c:v>
                </c:pt>
                <c:pt idx="17">
                  <c:v>0.108</c:v>
                </c:pt>
                <c:pt idx="18">
                  <c:v>0.16800000000000001</c:v>
                </c:pt>
                <c:pt idx="19">
                  <c:v>0.26300000000000001</c:v>
                </c:pt>
                <c:pt idx="20">
                  <c:v>0.41599999999999998</c:v>
                </c:pt>
                <c:pt idx="21">
                  <c:v>0.56200000000000006</c:v>
                </c:pt>
                <c:pt idx="22">
                  <c:v>0.73699999999999999</c:v>
                </c:pt>
                <c:pt idx="23">
                  <c:v>0.80100000000000005</c:v>
                </c:pt>
                <c:pt idx="24">
                  <c:v>0.86499999999999999</c:v>
                </c:pt>
                <c:pt idx="25">
                  <c:v>1.008</c:v>
                </c:pt>
                <c:pt idx="26">
                  <c:v>0.86</c:v>
                </c:pt>
                <c:pt idx="27">
                  <c:v>0.79</c:v>
                </c:pt>
                <c:pt idx="28">
                  <c:v>0.72399999999999998</c:v>
                </c:pt>
                <c:pt idx="29">
                  <c:v>0.69299999999999995</c:v>
                </c:pt>
                <c:pt idx="30">
                  <c:v>0.38400000000000001</c:v>
                </c:pt>
                <c:pt idx="31">
                  <c:v>0.55400000000000005</c:v>
                </c:pt>
                <c:pt idx="32">
                  <c:v>0.373</c:v>
                </c:pt>
                <c:pt idx="33">
                  <c:v>0.44800000000000001</c:v>
                </c:pt>
                <c:pt idx="34">
                  <c:v>0.42399999999999999</c:v>
                </c:pt>
                <c:pt idx="35">
                  <c:v>0.52100000000000002</c:v>
                </c:pt>
                <c:pt idx="36">
                  <c:v>0.28599999999999998</c:v>
                </c:pt>
                <c:pt idx="37">
                  <c:v>0.91100000000000003</c:v>
                </c:pt>
                <c:pt idx="38">
                  <c:v>0.70099999999999996</c:v>
                </c:pt>
                <c:pt idx="39">
                  <c:v>0.83799999999999997</c:v>
                </c:pt>
                <c:pt idx="40">
                  <c:v>0.94399999999999995</c:v>
                </c:pt>
                <c:pt idx="41">
                  <c:v>1.0720000000000001</c:v>
                </c:pt>
                <c:pt idx="42">
                  <c:v>1.3080000000000001</c:v>
                </c:pt>
                <c:pt idx="43">
                  <c:v>1.546</c:v>
                </c:pt>
                <c:pt idx="44">
                  <c:v>1.9370000000000001</c:v>
                </c:pt>
                <c:pt idx="45">
                  <c:v>2.3479999999999999</c:v>
                </c:pt>
                <c:pt idx="46">
                  <c:v>2.802</c:v>
                </c:pt>
                <c:pt idx="47">
                  <c:v>4.1280000000000001</c:v>
                </c:pt>
                <c:pt idx="48">
                  <c:v>5.8780000000000001</c:v>
                </c:pt>
                <c:pt idx="49">
                  <c:v>8.048</c:v>
                </c:pt>
                <c:pt idx="50">
                  <c:v>11.151</c:v>
                </c:pt>
                <c:pt idx="51">
                  <c:v>13.791</c:v>
                </c:pt>
                <c:pt idx="52">
                  <c:v>11.773999999999999</c:v>
                </c:pt>
                <c:pt idx="53">
                  <c:v>8.7769999999999992</c:v>
                </c:pt>
                <c:pt idx="54">
                  <c:v>5.5229999999999997</c:v>
                </c:pt>
                <c:pt idx="55">
                  <c:v>3.0449999999999999</c:v>
                </c:pt>
                <c:pt idx="56">
                  <c:v>1.421</c:v>
                </c:pt>
                <c:pt idx="57">
                  <c:v>0.38200000000000001</c:v>
                </c:pt>
                <c:pt idx="58">
                  <c:v>0.222</c:v>
                </c:pt>
                <c:pt idx="59">
                  <c:v>0.33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D-4628-90C3-D8FDB5DA9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'FO5'!$A$23:$A$108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'FO5'!$J$23:$J$108</c:f>
              <c:numCache>
                <c:formatCode>0.000</c:formatCode>
                <c:ptCount val="86"/>
                <c:pt idx="0">
                  <c:v>-6.3879854761852373E-2</c:v>
                </c:pt>
                <c:pt idx="1">
                  <c:v>-6.4626326102159223E-2</c:v>
                </c:pt>
                <c:pt idx="2">
                  <c:v>-6.5787627661765283E-2</c:v>
                </c:pt>
                <c:pt idx="3">
                  <c:v>-6.7417622321614218E-2</c:v>
                </c:pt>
                <c:pt idx="4">
                  <c:v>-6.9146604882614537E-2</c:v>
                </c:pt>
                <c:pt idx="5">
                  <c:v>-7.0981118735667439E-2</c:v>
                </c:pt>
                <c:pt idx="6">
                  <c:v>-7.3433123073685866E-2</c:v>
                </c:pt>
                <c:pt idx="7">
                  <c:v>-7.3627152545484326E-2</c:v>
                </c:pt>
                <c:pt idx="8">
                  <c:v>-7.7119968181370568E-2</c:v>
                </c:pt>
                <c:pt idx="9">
                  <c:v>-8.1608850467790664E-2</c:v>
                </c:pt>
                <c:pt idx="10">
                  <c:v>-8.6340887320994417E-2</c:v>
                </c:pt>
                <c:pt idx="11">
                  <c:v>-9.3643229555876215E-2</c:v>
                </c:pt>
                <c:pt idx="12">
                  <c:v>-9.6944543923476664E-2</c:v>
                </c:pt>
                <c:pt idx="13">
                  <c:v>-8.6799850314033783E-2</c:v>
                </c:pt>
                <c:pt idx="14">
                  <c:v>-9.8288043197390623E-2</c:v>
                </c:pt>
                <c:pt idx="15">
                  <c:v>-0.11643228857975213</c:v>
                </c:pt>
                <c:pt idx="16">
                  <c:v>-7.743073573550617E-2</c:v>
                </c:pt>
                <c:pt idx="17">
                  <c:v>-5.687929951403603E-2</c:v>
                </c:pt>
                <c:pt idx="18">
                  <c:v>-1.4850881441184016E-2</c:v>
                </c:pt>
                <c:pt idx="19">
                  <c:v>6.5027784375784159E-2</c:v>
                </c:pt>
                <c:pt idx="20">
                  <c:v>0.11769772453433341</c:v>
                </c:pt>
                <c:pt idx="21">
                  <c:v>0.17058178474609254</c:v>
                </c:pt>
                <c:pt idx="22">
                  <c:v>9.3045427786859314E-2</c:v>
                </c:pt>
                <c:pt idx="23">
                  <c:v>1.3605810081868008E-2</c:v>
                </c:pt>
                <c:pt idx="24">
                  <c:v>3.5752975996535152E-2</c:v>
                </c:pt>
                <c:pt idx="25">
                  <c:v>-0.15217514876222038</c:v>
                </c:pt>
                <c:pt idx="26">
                  <c:v>-0.14011143542553628</c:v>
                </c:pt>
                <c:pt idx="27">
                  <c:v>-6.6161111001458162E-3</c:v>
                </c:pt>
                <c:pt idx="28">
                  <c:v>0.20538738494817615</c:v>
                </c:pt>
                <c:pt idx="29">
                  <c:v>1.6954866593369977E-2</c:v>
                </c:pt>
                <c:pt idx="30">
                  <c:v>0.30109459341725353</c:v>
                </c:pt>
                <c:pt idx="31">
                  <c:v>0.10698307016609832</c:v>
                </c:pt>
                <c:pt idx="32">
                  <c:v>0.13845666505792298</c:v>
                </c:pt>
                <c:pt idx="33">
                  <c:v>5.6909063965313034E-2</c:v>
                </c:pt>
                <c:pt idx="34">
                  <c:v>8.2388054388248033E-2</c:v>
                </c:pt>
                <c:pt idx="35">
                  <c:v>-0.19599414067420068</c:v>
                </c:pt>
                <c:pt idx="36">
                  <c:v>0.2779298296311502</c:v>
                </c:pt>
                <c:pt idx="37">
                  <c:v>-5.7343079930546215E-2</c:v>
                </c:pt>
                <c:pt idx="38">
                  <c:v>-6.2544896591768651E-2</c:v>
                </c:pt>
                <c:pt idx="39">
                  <c:v>-0.10930035787099168</c:v>
                </c:pt>
                <c:pt idx="40">
                  <c:v>-0.13637762891549365</c:v>
                </c:pt>
                <c:pt idx="41">
                  <c:v>-5.445788184163125E-2</c:v>
                </c:pt>
                <c:pt idx="42">
                  <c:v>1.6143014392091315E-2</c:v>
                </c:pt>
                <c:pt idx="43">
                  <c:v>0.17044870885892549</c:v>
                </c:pt>
                <c:pt idx="44">
                  <c:v>0.16158550903189317</c:v>
                </c:pt>
                <c:pt idx="45">
                  <c:v>-0.14903854739133537</c:v>
                </c:pt>
                <c:pt idx="46">
                  <c:v>-9.521295433303667E-2</c:v>
                </c:pt>
                <c:pt idx="47">
                  <c:v>-0.21126927322075595</c:v>
                </c:pt>
                <c:pt idx="48">
                  <c:v>-0.42005371925514545</c:v>
                </c:pt>
                <c:pt idx="49">
                  <c:v>0.20165733638993366</c:v>
                </c:pt>
                <c:pt idx="50">
                  <c:v>1.1495073727954637</c:v>
                </c:pt>
                <c:pt idx="51">
                  <c:v>-0.59133389133123337</c:v>
                </c:pt>
                <c:pt idx="52">
                  <c:v>-0.79701889135484549</c:v>
                </c:pt>
                <c:pt idx="53">
                  <c:v>0.16246828605257946</c:v>
                </c:pt>
                <c:pt idx="54">
                  <c:v>1.110578211067017</c:v>
                </c:pt>
                <c:pt idx="55">
                  <c:v>1.034149201154603</c:v>
                </c:pt>
                <c:pt idx="56">
                  <c:v>0.34675332358155342</c:v>
                </c:pt>
                <c:pt idx="57">
                  <c:v>0.22086073949280541</c:v>
                </c:pt>
                <c:pt idx="58">
                  <c:v>0.32999049921833346</c:v>
                </c:pt>
                <c:pt idx="59">
                  <c:v>-1.3502218846595482E-8</c:v>
                </c:pt>
                <c:pt idx="60">
                  <c:v>-1.9302009501652872E-12</c:v>
                </c:pt>
                <c:pt idx="61">
                  <c:v>-1.4156555448810286E-17</c:v>
                </c:pt>
                <c:pt idx="62">
                  <c:v>-2.2626752738476123E-24</c:v>
                </c:pt>
                <c:pt idx="63">
                  <c:v>-2.65098479385712E-33</c:v>
                </c:pt>
                <c:pt idx="64">
                  <c:v>-5.6830693246388585E-45</c:v>
                </c:pt>
                <c:pt idx="65">
                  <c:v>-3.7696106502443836E-60</c:v>
                </c:pt>
                <c:pt idx="66">
                  <c:v>-8.3652241721693049E-80</c:v>
                </c:pt>
                <c:pt idx="67">
                  <c:v>-3.5637758179510276E-105</c:v>
                </c:pt>
                <c:pt idx="68">
                  <c:v>-8.0034385117354488E-138</c:v>
                </c:pt>
                <c:pt idx="69">
                  <c:v>-9.7260904843558721E-180</c:v>
                </c:pt>
                <c:pt idx="70">
                  <c:v>-1.9670564589230232E-233</c:v>
                </c:pt>
                <c:pt idx="71">
                  <c:v>-4.2713549444397388E-302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F3-400F-B27E-9A9A00C67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'FO6'!$F$21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'FO6'!$F$22:$F$108</c:f>
              <c:numCache>
                <c:formatCode>0.000</c:formatCode>
                <c:ptCount val="87"/>
                <c:pt idx="0">
                  <c:v>1.9779342232297405E-3</c:v>
                </c:pt>
                <c:pt idx="1">
                  <c:v>2.1672171971924446E-3</c:v>
                </c:pt>
                <c:pt idx="2">
                  <c:v>2.3024188288886045E-3</c:v>
                </c:pt>
                <c:pt idx="3">
                  <c:v>2.5196452827872208E-3</c:v>
                </c:pt>
                <c:pt idx="4">
                  <c:v>2.8382219739512661E-3</c:v>
                </c:pt>
                <c:pt idx="5">
                  <c:v>3.1928763025794045E-3</c:v>
                </c:pt>
                <c:pt idx="6">
                  <c:v>3.5871258300156179E-3</c:v>
                </c:pt>
                <c:pt idx="7">
                  <c:v>4.1414172038329875E-3</c:v>
                </c:pt>
                <c:pt idx="8">
                  <c:v>4.9074252484511798E-3</c:v>
                </c:pt>
                <c:pt idx="9">
                  <c:v>5.7979326032082243E-3</c:v>
                </c:pt>
                <c:pt idx="10">
                  <c:v>7.0167845761837074E-3</c:v>
                </c:pt>
                <c:pt idx="11">
                  <c:v>8.6835820387850277E-3</c:v>
                </c:pt>
                <c:pt idx="12">
                  <c:v>1.0967272665086432E-2</c:v>
                </c:pt>
                <c:pt idx="13">
                  <c:v>1.4105010085573773E-2</c:v>
                </c:pt>
                <c:pt idx="14">
                  <c:v>1.8426894894120232E-2</c:v>
                </c:pt>
                <c:pt idx="15">
                  <c:v>2.4949782924409875E-2</c:v>
                </c:pt>
                <c:pt idx="16">
                  <c:v>3.4045371289602444E-2</c:v>
                </c:pt>
                <c:pt idx="17">
                  <c:v>4.7617389558572316E-2</c:v>
                </c:pt>
                <c:pt idx="18">
                  <c:v>6.7727023530029073E-2</c:v>
                </c:pt>
                <c:pt idx="19">
                  <c:v>9.7093816866948929E-2</c:v>
                </c:pt>
                <c:pt idx="20">
                  <c:v>0.14106893768590464</c:v>
                </c:pt>
                <c:pt idx="21">
                  <c:v>0.20153865730679699</c:v>
                </c:pt>
                <c:pt idx="22">
                  <c:v>0.28583780559643751</c:v>
                </c:pt>
                <c:pt idx="23">
                  <c:v>0.38791461036874081</c:v>
                </c:pt>
                <c:pt idx="24">
                  <c:v>0.49195552749242943</c:v>
                </c:pt>
                <c:pt idx="25">
                  <c:v>0.57171933879022285</c:v>
                </c:pt>
                <c:pt idx="26">
                  <c:v>0.57507542423277025</c:v>
                </c:pt>
                <c:pt idx="27">
                  <c:v>0.47337937735371199</c:v>
                </c:pt>
                <c:pt idx="28">
                  <c:v>0.29570783949680818</c:v>
                </c:pt>
                <c:pt idx="29">
                  <c:v>0.12481915011095086</c:v>
                </c:pt>
                <c:pt idx="30">
                  <c:v>5.7161946937306141E-2</c:v>
                </c:pt>
                <c:pt idx="31">
                  <c:v>4.1608903228914518E-3</c:v>
                </c:pt>
                <c:pt idx="32">
                  <c:v>2.2095249874464989E-4</c:v>
                </c:pt>
                <c:pt idx="33">
                  <c:v>3.5043279089782596E-6</c:v>
                </c:pt>
                <c:pt idx="34">
                  <c:v>1.2238381956742265E-8</c:v>
                </c:pt>
                <c:pt idx="35">
                  <c:v>5.8868183576627318E-12</c:v>
                </c:pt>
                <c:pt idx="36">
                  <c:v>4.2571314710403948E-14</c:v>
                </c:pt>
                <c:pt idx="37">
                  <c:v>2.7899384714760248E-22</c:v>
                </c:pt>
                <c:pt idx="38">
                  <c:v>5.0983978538093398E-30</c:v>
                </c:pt>
                <c:pt idx="39">
                  <c:v>3.6836690141718387E-40</c:v>
                </c:pt>
                <c:pt idx="40">
                  <c:v>2.4685669391452662E-53</c:v>
                </c:pt>
                <c:pt idx="41">
                  <c:v>2.2717814521333262E-70</c:v>
                </c:pt>
                <c:pt idx="42">
                  <c:v>1.8952061941548954E-92</c:v>
                </c:pt>
                <c:pt idx="43">
                  <c:v>7.0278827933675809E-121</c:v>
                </c:pt>
                <c:pt idx="44">
                  <c:v>2.3811713319040346E-157</c:v>
                </c:pt>
                <c:pt idx="45">
                  <c:v>4.8905242947417957E-204</c:v>
                </c:pt>
                <c:pt idx="46">
                  <c:v>9.3918798024780565E-264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7-411E-BAAF-7F1262083BAC}"/>
            </c:ext>
          </c:extLst>
        </c:ser>
        <c:ser>
          <c:idx val="1"/>
          <c:order val="1"/>
          <c:tx>
            <c:strRef>
              <c:f>'FO6'!$G$21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'FO6'!$G$22:$G$108</c:f>
              <c:numCache>
                <c:formatCode>0.000</c:formatCode>
                <c:ptCount val="87"/>
                <c:pt idx="0">
                  <c:v>4.2110196223123016E-2</c:v>
                </c:pt>
                <c:pt idx="1">
                  <c:v>4.2384940251734532E-2</c:v>
                </c:pt>
                <c:pt idx="2">
                  <c:v>4.256890430657579E-2</c:v>
                </c:pt>
                <c:pt idx="3">
                  <c:v>4.284605604472292E-2</c:v>
                </c:pt>
                <c:pt idx="4">
                  <c:v>4.3217849811684618E-2</c:v>
                </c:pt>
                <c:pt idx="5">
                  <c:v>4.3592234830670575E-2</c:v>
                </c:pt>
                <c:pt idx="6">
                  <c:v>4.3969222595378887E-2</c:v>
                </c:pt>
                <c:pt idx="7">
                  <c:v>4.4444134898440193E-2</c:v>
                </c:pt>
                <c:pt idx="8">
                  <c:v>4.5019453014931085E-2</c:v>
                </c:pt>
                <c:pt idx="9">
                  <c:v>4.5600723973065971E-2</c:v>
                </c:pt>
                <c:pt idx="10">
                  <c:v>4.6286448532206807E-2</c:v>
                </c:pt>
                <c:pt idx="11">
                  <c:v>4.7080197566047893E-2</c:v>
                </c:pt>
                <c:pt idx="12">
                  <c:v>4.7986105038240613E-2</c:v>
                </c:pt>
                <c:pt idx="13">
                  <c:v>4.9008888794672592E-2</c:v>
                </c:pt>
                <c:pt idx="14">
                  <c:v>5.0153873653636209E-2</c:v>
                </c:pt>
                <c:pt idx="15">
                  <c:v>5.1534254578050505E-2</c:v>
                </c:pt>
                <c:pt idx="16">
                  <c:v>5.3054207408657107E-2</c:v>
                </c:pt>
                <c:pt idx="17">
                  <c:v>5.4834284335970665E-2</c:v>
                </c:pt>
                <c:pt idx="18">
                  <c:v>5.6892509373252131E-2</c:v>
                </c:pt>
                <c:pt idx="19">
                  <c:v>5.9249659838078492E-2</c:v>
                </c:pt>
                <c:pt idx="20">
                  <c:v>6.2053422493587751E-2</c:v>
                </c:pt>
                <c:pt idx="21">
                  <c:v>6.5216047426037829E-2</c:v>
                </c:pt>
                <c:pt idx="22">
                  <c:v>6.9037941407026585E-2</c:v>
                </c:pt>
                <c:pt idx="23">
                  <c:v>7.3450361411957224E-2</c:v>
                </c:pt>
                <c:pt idx="24">
                  <c:v>7.8516136310504303E-2</c:v>
                </c:pt>
                <c:pt idx="25">
                  <c:v>8.4776083108274572E-2</c:v>
                </c:pt>
                <c:pt idx="26">
                  <c:v>9.2060414545503899E-2</c:v>
                </c:pt>
                <c:pt idx="27">
                  <c:v>0.10085046928699934</c:v>
                </c:pt>
                <c:pt idx="28">
                  <c:v>0.11135901780301172</c:v>
                </c:pt>
                <c:pt idx="29">
                  <c:v>0.12423586234429003</c:v>
                </c:pt>
                <c:pt idx="30">
                  <c:v>0.13349572156750888</c:v>
                </c:pt>
                <c:pt idx="31">
                  <c:v>0.15831131055334313</c:v>
                </c:pt>
                <c:pt idx="32">
                  <c:v>0.1810219133774619</c:v>
                </c:pt>
                <c:pt idx="33">
                  <c:v>0.20877452377148825</c:v>
                </c:pt>
                <c:pt idx="34">
                  <c:v>0.24203879071460493</c:v>
                </c:pt>
                <c:pt idx="35">
                  <c:v>0.28163506077398964</c:v>
                </c:pt>
                <c:pt idx="36">
                  <c:v>0.30479533991785046</c:v>
                </c:pt>
                <c:pt idx="37">
                  <c:v>0.38035342865043925</c:v>
                </c:pt>
                <c:pt idx="38">
                  <c:v>0.43647821483200927</c:v>
                </c:pt>
                <c:pt idx="39">
                  <c:v>0.49137082209284477</c:v>
                </c:pt>
                <c:pt idx="40">
                  <c:v>0.53597450227966259</c:v>
                </c:pt>
                <c:pt idx="41">
                  <c:v>0.55765394249608735</c:v>
                </c:pt>
                <c:pt idx="42">
                  <c:v>0.54196825183709851</c:v>
                </c:pt>
                <c:pt idx="43">
                  <c:v>0.47846957268389273</c:v>
                </c:pt>
                <c:pt idx="44">
                  <c:v>0.37025637897627017</c:v>
                </c:pt>
                <c:pt idx="45">
                  <c:v>0.23975680446241643</c:v>
                </c:pt>
                <c:pt idx="46">
                  <c:v>0.12226171697020212</c:v>
                </c:pt>
                <c:pt idx="47">
                  <c:v>4.5342326677178128E-2</c:v>
                </c:pt>
                <c:pt idx="48">
                  <c:v>1.1080178248798393E-2</c:v>
                </c:pt>
                <c:pt idx="49">
                  <c:v>1.5688669041512917E-3</c:v>
                </c:pt>
                <c:pt idx="50">
                  <c:v>1.0915230882802939E-4</c:v>
                </c:pt>
                <c:pt idx="51">
                  <c:v>3.0092696047832463E-6</c:v>
                </c:pt>
                <c:pt idx="52">
                  <c:v>2.5241292874955482E-8</c:v>
                </c:pt>
                <c:pt idx="53">
                  <c:v>4.5946264142946932E-11</c:v>
                </c:pt>
                <c:pt idx="54">
                  <c:v>1.1519678558102112E-14</c:v>
                </c:pt>
                <c:pt idx="55">
                  <c:v>2.3287304461385099E-19</c:v>
                </c:pt>
                <c:pt idx="56">
                  <c:v>1.861975983071873E-25</c:v>
                </c:pt>
                <c:pt idx="57">
                  <c:v>2.3809265215404014E-33</c:v>
                </c:pt>
                <c:pt idx="58">
                  <c:v>1.569174176359799E-43</c:v>
                </c:pt>
                <c:pt idx="59">
                  <c:v>1.2868980390090048E-56</c:v>
                </c:pt>
                <c:pt idx="60">
                  <c:v>2.0761371970363798E-73</c:v>
                </c:pt>
                <c:pt idx="61">
                  <c:v>6.514607761414268E-95</c:v>
                </c:pt>
                <c:pt idx="62">
                  <c:v>2.1218782236532494E-122</c:v>
                </c:pt>
                <c:pt idx="63">
                  <c:v>1.7775140475417395E-157</c:v>
                </c:pt>
                <c:pt idx="64">
                  <c:v>3.5681202807872896E-202</c:v>
                </c:pt>
                <c:pt idx="65">
                  <c:v>4.5892166197544031E-259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A7-411E-BAAF-7F1262083BAC}"/>
            </c:ext>
          </c:extLst>
        </c:ser>
        <c:ser>
          <c:idx val="2"/>
          <c:order val="2"/>
          <c:tx>
            <c:strRef>
              <c:f>'FO6'!$H$21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'FO6'!$H$22:$H$108</c:f>
              <c:numCache>
                <c:formatCode>0.000</c:formatCode>
                <c:ptCount val="87"/>
                <c:pt idx="0">
                  <c:v>1.7900438859888596E-2</c:v>
                </c:pt>
                <c:pt idx="1">
                  <c:v>1.7980668342227595E-2</c:v>
                </c:pt>
                <c:pt idx="2">
                  <c:v>1.8034339161611464E-2</c:v>
                </c:pt>
                <c:pt idx="3">
                  <c:v>1.8115123058405916E-2</c:v>
                </c:pt>
                <c:pt idx="4">
                  <c:v>1.8223355174240011E-2</c:v>
                </c:pt>
                <c:pt idx="5">
                  <c:v>1.8332184585355526E-2</c:v>
                </c:pt>
                <c:pt idx="6">
                  <c:v>1.8441614271015132E-2</c:v>
                </c:pt>
                <c:pt idx="7">
                  <c:v>1.8579250073812451E-2</c:v>
                </c:pt>
                <c:pt idx="8">
                  <c:v>1.874566554695415E-2</c:v>
                </c:pt>
                <c:pt idx="9">
                  <c:v>1.891345703824808E-2</c:v>
                </c:pt>
                <c:pt idx="10">
                  <c:v>1.9110966623322723E-2</c:v>
                </c:pt>
                <c:pt idx="11">
                  <c:v>1.933902343742672E-2</c:v>
                </c:pt>
                <c:pt idx="12">
                  <c:v>1.9598589679707887E-2</c:v>
                </c:pt>
                <c:pt idx="13">
                  <c:v>1.9890766683970003E-2</c:v>
                </c:pt>
                <c:pt idx="14">
                  <c:v>2.0216801891423931E-2</c:v>
                </c:pt>
                <c:pt idx="15">
                  <c:v>2.0608472015149017E-2</c:v>
                </c:pt>
                <c:pt idx="16">
                  <c:v>2.1038091715782439E-2</c:v>
                </c:pt>
                <c:pt idx="17">
                  <c:v>2.1539193349786538E-2</c:v>
                </c:pt>
                <c:pt idx="18">
                  <c:v>2.2116074754503296E-2</c:v>
                </c:pt>
                <c:pt idx="19">
                  <c:v>2.2773736674000976E-2</c:v>
                </c:pt>
                <c:pt idx="20">
                  <c:v>2.3552300771651997E-2</c:v>
                </c:pt>
                <c:pt idx="21">
                  <c:v>2.4426318560172439E-2</c:v>
                </c:pt>
                <c:pt idx="22">
                  <c:v>2.5477535839610346E-2</c:v>
                </c:pt>
                <c:pt idx="23">
                  <c:v>2.6685696414592418E-2</c:v>
                </c:pt>
                <c:pt idx="24">
                  <c:v>2.8067280124249794E-2</c:v>
                </c:pt>
                <c:pt idx="25">
                  <c:v>2.9769139333169881E-2</c:v>
                </c:pt>
                <c:pt idx="26">
                  <c:v>3.1745710896645879E-2</c:v>
                </c:pt>
                <c:pt idx="27">
                  <c:v>3.4130876232966012E-2</c:v>
                </c:pt>
                <c:pt idx="28">
                  <c:v>3.6990170590564676E-2</c:v>
                </c:pt>
                <c:pt idx="29">
                  <c:v>4.0517176328428793E-2</c:v>
                </c:pt>
                <c:pt idx="30">
                  <c:v>4.3076276203192924E-2</c:v>
                </c:pt>
                <c:pt idx="31">
                  <c:v>5.0063557098612939E-2</c:v>
                </c:pt>
                <c:pt idx="32">
                  <c:v>5.6670814307588899E-2</c:v>
                </c:pt>
                <c:pt idx="33">
                  <c:v>6.5097834190672499E-2</c:v>
                </c:pt>
                <c:pt idx="34">
                  <c:v>7.5835399986332958E-2</c:v>
                </c:pt>
                <c:pt idx="35">
                  <c:v>8.9763391175600227E-2</c:v>
                </c:pt>
                <c:pt idx="36">
                  <c:v>9.8627748099535131E-2</c:v>
                </c:pt>
                <c:pt idx="37">
                  <c:v>0.13274503606020635</c:v>
                </c:pt>
                <c:pt idx="38">
                  <c:v>0.16622388696203969</c:v>
                </c:pt>
                <c:pt idx="39">
                  <c:v>0.21267506615181414</c:v>
                </c:pt>
                <c:pt idx="40">
                  <c:v>0.27799650902720124</c:v>
                </c:pt>
                <c:pt idx="41">
                  <c:v>0.37138513889463359</c:v>
                </c:pt>
                <c:pt idx="42">
                  <c:v>0.50787561214312826</c:v>
                </c:pt>
                <c:pt idx="43">
                  <c:v>0.70960754696348016</c:v>
                </c:pt>
                <c:pt idx="44">
                  <c:v>1.0107293245960307</c:v>
                </c:pt>
                <c:pt idx="45">
                  <c:v>1.4630191188045403</c:v>
                </c:pt>
                <c:pt idx="46">
                  <c:v>2.1420506698834338</c:v>
                </c:pt>
                <c:pt idx="47">
                  <c:v>3.1499234575526018</c:v>
                </c:pt>
                <c:pt idx="48">
                  <c:v>4.5980946355172936</c:v>
                </c:pt>
                <c:pt idx="49">
                  <c:v>6.5634182255813975</c:v>
                </c:pt>
                <c:pt idx="50">
                  <c:v>8.9739614192539054</c:v>
                </c:pt>
                <c:pt idx="51">
                  <c:v>11.430842782060607</c:v>
                </c:pt>
                <c:pt idx="52">
                  <c:v>13.059713487676893</c:v>
                </c:pt>
                <c:pt idx="53">
                  <c:v>12.738203540072474</c:v>
                </c:pt>
                <c:pt idx="54">
                  <c:v>9.9346957715188964</c:v>
                </c:pt>
                <c:pt idx="55">
                  <c:v>5.6916640533949892</c:v>
                </c:pt>
                <c:pt idx="56">
                  <c:v>2.1437903260521911</c:v>
                </c:pt>
                <c:pt idx="57">
                  <c:v>0.45944523270539617</c:v>
                </c:pt>
                <c:pt idx="58">
                  <c:v>4.6548872479362721E-2</c:v>
                </c:pt>
                <c:pt idx="59">
                  <c:v>1.7598839184283562E-3</c:v>
                </c:pt>
                <c:pt idx="60">
                  <c:v>1.8242356693575358E-5</c:v>
                </c:pt>
                <c:pt idx="61">
                  <c:v>3.5002312376423041E-8</c:v>
                </c:pt>
                <c:pt idx="62">
                  <c:v>7.521781800710354E-12</c:v>
                </c:pt>
                <c:pt idx="63">
                  <c:v>9.5464718187674361E-17</c:v>
                </c:pt>
                <c:pt idx="64">
                  <c:v>3.1666615740354243E-23</c:v>
                </c:pt>
                <c:pt idx="65">
                  <c:v>9.7088209486541145E-32</c:v>
                </c:pt>
                <c:pt idx="66">
                  <c:v>7.2610136153753426E-43</c:v>
                </c:pt>
                <c:pt idx="67">
                  <c:v>2.4954689217570144E-57</c:v>
                </c:pt>
                <c:pt idx="68">
                  <c:v>4.6113142130253335E-76</c:v>
                </c:pt>
                <c:pt idx="69">
                  <c:v>3.0760114371998064E-100</c:v>
                </c:pt>
                <c:pt idx="70">
                  <c:v>2.3707013229507247E-131</c:v>
                </c:pt>
                <c:pt idx="71">
                  <c:v>2.7245136416090955E-171</c:v>
                </c:pt>
                <c:pt idx="72">
                  <c:v>1.8577513584340127E-222</c:v>
                </c:pt>
                <c:pt idx="73">
                  <c:v>7.0728954365461505E-288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A7-411E-BAAF-7F1262083BAC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A7-411E-BAAF-7F1262083BAC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A7-411E-BAAF-7F1262083BAC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'FO6'!$I$22:$I$108</c:f>
              <c:numCache>
                <c:formatCode>0.000</c:formatCode>
                <c:ptCount val="87"/>
                <c:pt idx="0">
                  <c:v>6.1988569306241352E-2</c:v>
                </c:pt>
                <c:pt idx="1">
                  <c:v>6.2532825791154573E-2</c:v>
                </c:pt>
                <c:pt idx="2">
                  <c:v>6.2905662297075865E-2</c:v>
                </c:pt>
                <c:pt idx="3">
                  <c:v>6.3480824385916054E-2</c:v>
                </c:pt>
                <c:pt idx="4">
                  <c:v>6.4279426959875902E-2</c:v>
                </c:pt>
                <c:pt idx="5">
                  <c:v>6.51172957186055E-2</c:v>
                </c:pt>
                <c:pt idx="6">
                  <c:v>6.5997962696409632E-2</c:v>
                </c:pt>
                <c:pt idx="7">
                  <c:v>6.7164802176085628E-2</c:v>
                </c:pt>
                <c:pt idx="8">
                  <c:v>6.8672543810336412E-2</c:v>
                </c:pt>
                <c:pt idx="9">
                  <c:v>7.0312113614522276E-2</c:v>
                </c:pt>
                <c:pt idx="10">
                  <c:v>7.2414199731713244E-2</c:v>
                </c:pt>
                <c:pt idx="11">
                  <c:v>7.5102803042259636E-2</c:v>
                </c:pt>
                <c:pt idx="12">
                  <c:v>7.8551967383034937E-2</c:v>
                </c:pt>
                <c:pt idx="13">
                  <c:v>8.3004665564216373E-2</c:v>
                </c:pt>
                <c:pt idx="14">
                  <c:v>8.8797570439180365E-2</c:v>
                </c:pt>
                <c:pt idx="15">
                  <c:v>9.7092509517609393E-2</c:v>
                </c:pt>
                <c:pt idx="16">
                  <c:v>0.10813767041404199</c:v>
                </c:pt>
                <c:pt idx="17">
                  <c:v>0.12399086724432953</c:v>
                </c:pt>
                <c:pt idx="18">
                  <c:v>0.14673560765778451</c:v>
                </c:pt>
                <c:pt idx="19">
                  <c:v>0.17911721337902839</c:v>
                </c:pt>
                <c:pt idx="20">
                  <c:v>0.22667466095114439</c:v>
                </c:pt>
                <c:pt idx="21">
                  <c:v>0.29118102329300721</c:v>
                </c:pt>
                <c:pt idx="22">
                  <c:v>0.3803532828430744</c:v>
                </c:pt>
                <c:pt idx="23">
                  <c:v>0.48805066819529042</c:v>
                </c:pt>
                <c:pt idx="24">
                  <c:v>0.59853894392718343</c:v>
                </c:pt>
                <c:pt idx="25">
                  <c:v>0.68626456123166735</c:v>
                </c:pt>
                <c:pt idx="26">
                  <c:v>0.69888154967492011</c:v>
                </c:pt>
                <c:pt idx="27">
                  <c:v>0.60836072287367737</c:v>
                </c:pt>
                <c:pt idx="28">
                  <c:v>0.44405702789038459</c:v>
                </c:pt>
                <c:pt idx="29">
                  <c:v>0.28957218878366969</c:v>
                </c:pt>
                <c:pt idx="30">
                  <c:v>0.23373394470800796</c:v>
                </c:pt>
                <c:pt idx="31">
                  <c:v>0.21253575797484753</c:v>
                </c:pt>
                <c:pt idx="32">
                  <c:v>0.23791368018379544</c:v>
                </c:pt>
                <c:pt idx="33">
                  <c:v>0.27387586229006972</c:v>
                </c:pt>
                <c:pt idx="34">
                  <c:v>0.31787420293931984</c:v>
                </c:pt>
                <c:pt idx="35">
                  <c:v>0.37139845195547666</c:v>
                </c:pt>
                <c:pt idx="36">
                  <c:v>0.40342308801742816</c:v>
                </c:pt>
                <c:pt idx="37">
                  <c:v>0.51309846471064557</c:v>
                </c:pt>
                <c:pt idx="38">
                  <c:v>0.60270210179404893</c:v>
                </c:pt>
                <c:pt idx="39">
                  <c:v>0.70404588824465897</c:v>
                </c:pt>
                <c:pt idx="40">
                  <c:v>0.81397101130686389</c:v>
                </c:pt>
                <c:pt idx="41">
                  <c:v>0.929039081390721</c:v>
                </c:pt>
                <c:pt idx="42">
                  <c:v>1.0498438639802268</c:v>
                </c:pt>
                <c:pt idx="43">
                  <c:v>1.1880771196473729</c:v>
                </c:pt>
                <c:pt idx="44">
                  <c:v>1.3809857035723008</c:v>
                </c:pt>
                <c:pt idx="45">
                  <c:v>1.7027759232669566</c:v>
                </c:pt>
                <c:pt idx="46">
                  <c:v>2.2643123868536361</c:v>
                </c:pt>
                <c:pt idx="47">
                  <c:v>3.1952657842297798</c:v>
                </c:pt>
                <c:pt idx="48">
                  <c:v>4.6091748137660922</c:v>
                </c:pt>
                <c:pt idx="49">
                  <c:v>6.5649870924855485</c:v>
                </c:pt>
                <c:pt idx="50">
                  <c:v>8.9740705715627342</c:v>
                </c:pt>
                <c:pt idx="51">
                  <c:v>11.430845791330212</c:v>
                </c:pt>
                <c:pt idx="52">
                  <c:v>13.059713512918186</c:v>
                </c:pt>
                <c:pt idx="53">
                  <c:v>12.73820354011842</c:v>
                </c:pt>
                <c:pt idx="54">
                  <c:v>9.934695771518907</c:v>
                </c:pt>
                <c:pt idx="55">
                  <c:v>5.6916640533949892</c:v>
                </c:pt>
                <c:pt idx="56">
                  <c:v>2.1437903260521911</c:v>
                </c:pt>
                <c:pt idx="57">
                  <c:v>0.45944523270539617</c:v>
                </c:pt>
                <c:pt idx="58">
                  <c:v>4.6548872479362721E-2</c:v>
                </c:pt>
                <c:pt idx="59">
                  <c:v>1.7598839184283562E-3</c:v>
                </c:pt>
                <c:pt idx="60">
                  <c:v>1.8242356693575358E-5</c:v>
                </c:pt>
                <c:pt idx="61">
                  <c:v>3.5002312376423041E-8</c:v>
                </c:pt>
                <c:pt idx="62">
                  <c:v>7.521781800710354E-12</c:v>
                </c:pt>
                <c:pt idx="63">
                  <c:v>9.5464718187674361E-17</c:v>
                </c:pt>
                <c:pt idx="64">
                  <c:v>3.1666615740354243E-23</c:v>
                </c:pt>
                <c:pt idx="65">
                  <c:v>9.7088209486541145E-32</c:v>
                </c:pt>
                <c:pt idx="66">
                  <c:v>7.2610136153753426E-43</c:v>
                </c:pt>
                <c:pt idx="67">
                  <c:v>2.4954689217570144E-57</c:v>
                </c:pt>
                <c:pt idx="68">
                  <c:v>4.6113142130253335E-76</c:v>
                </c:pt>
                <c:pt idx="69">
                  <c:v>3.0760114371998064E-100</c:v>
                </c:pt>
                <c:pt idx="70">
                  <c:v>2.3707013229507247E-131</c:v>
                </c:pt>
                <c:pt idx="71">
                  <c:v>2.7245136416090955E-171</c:v>
                </c:pt>
                <c:pt idx="72">
                  <c:v>1.8577513584340127E-222</c:v>
                </c:pt>
                <c:pt idx="73">
                  <c:v>7.0728954365461505E-288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A7-411E-BAAF-7F1262083BAC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8A7-411E-BAAF-7F1262083BAC}"/>
              </c:ext>
            </c:extLst>
          </c:dPt>
          <c:xVal>
            <c:numRef>
              <c:f>'FO6'!$A$22:$A$108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'FO6'!$B$22:$B$108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8.9999999999999993E-3</c:v>
                </c:pt>
                <c:pt idx="14">
                  <c:v>2.1999999999999999E-2</c:v>
                </c:pt>
                <c:pt idx="15">
                  <c:v>2.5999999999999999E-2</c:v>
                </c:pt>
                <c:pt idx="16">
                  <c:v>2.8000000000000001E-2</c:v>
                </c:pt>
                <c:pt idx="17">
                  <c:v>7.0999999999999994E-2</c:v>
                </c:pt>
                <c:pt idx="18">
                  <c:v>0.112</c:v>
                </c:pt>
                <c:pt idx="19">
                  <c:v>0.17199999999999999</c:v>
                </c:pt>
                <c:pt idx="20">
                  <c:v>0.249</c:v>
                </c:pt>
                <c:pt idx="21">
                  <c:v>0.35499999999999998</c:v>
                </c:pt>
                <c:pt idx="22">
                  <c:v>0.435</c:v>
                </c:pt>
                <c:pt idx="23">
                  <c:v>0.56599999999999995</c:v>
                </c:pt>
                <c:pt idx="24">
                  <c:v>0.58499999999999996</c:v>
                </c:pt>
                <c:pt idx="25">
                  <c:v>0.72299999999999998</c:v>
                </c:pt>
                <c:pt idx="26">
                  <c:v>0.59099999999999997</c:v>
                </c:pt>
                <c:pt idx="27">
                  <c:v>0.55200000000000005</c:v>
                </c:pt>
                <c:pt idx="28">
                  <c:v>0.49099999999999999</c:v>
                </c:pt>
                <c:pt idx="29">
                  <c:v>0.39600000000000002</c:v>
                </c:pt>
                <c:pt idx="30">
                  <c:v>0.24299999999999999</c:v>
                </c:pt>
                <c:pt idx="31">
                  <c:v>0.51900000000000002</c:v>
                </c:pt>
                <c:pt idx="32">
                  <c:v>0.46700000000000003</c:v>
                </c:pt>
                <c:pt idx="33">
                  <c:v>0.32800000000000001</c:v>
                </c:pt>
                <c:pt idx="34">
                  <c:v>0.38600000000000001</c:v>
                </c:pt>
                <c:pt idx="35">
                  <c:v>0.41899999999999998</c:v>
                </c:pt>
                <c:pt idx="36">
                  <c:v>0.23300000000000001</c:v>
                </c:pt>
                <c:pt idx="37">
                  <c:v>0.73499999999999999</c:v>
                </c:pt>
                <c:pt idx="38">
                  <c:v>0.56000000000000005</c:v>
                </c:pt>
                <c:pt idx="39">
                  <c:v>0.63700000000000001</c:v>
                </c:pt>
                <c:pt idx="40">
                  <c:v>0.72399999999999998</c:v>
                </c:pt>
                <c:pt idx="41">
                  <c:v>0.84899999999999998</c:v>
                </c:pt>
                <c:pt idx="42">
                  <c:v>0.98499999999999999</c:v>
                </c:pt>
                <c:pt idx="43">
                  <c:v>1.159</c:v>
                </c:pt>
                <c:pt idx="44">
                  <c:v>1.4570000000000001</c:v>
                </c:pt>
                <c:pt idx="45">
                  <c:v>1.829</c:v>
                </c:pt>
                <c:pt idx="46">
                  <c:v>2.4180000000000001</c:v>
                </c:pt>
                <c:pt idx="47">
                  <c:v>3.089</c:v>
                </c:pt>
                <c:pt idx="48">
                  <c:v>4.26</c:v>
                </c:pt>
                <c:pt idx="49">
                  <c:v>5.9939999999999998</c:v>
                </c:pt>
                <c:pt idx="50">
                  <c:v>8.6839999999999993</c:v>
                </c:pt>
                <c:pt idx="51">
                  <c:v>12.516</c:v>
                </c:pt>
                <c:pt idx="52">
                  <c:v>13.737</c:v>
                </c:pt>
                <c:pt idx="53">
                  <c:v>11.907999999999999</c:v>
                </c:pt>
                <c:pt idx="54">
                  <c:v>9.266</c:v>
                </c:pt>
                <c:pt idx="55">
                  <c:v>5.681</c:v>
                </c:pt>
                <c:pt idx="56">
                  <c:v>3.8170000000000002</c:v>
                </c:pt>
                <c:pt idx="57">
                  <c:v>0.95699999999999996</c:v>
                </c:pt>
                <c:pt idx="58">
                  <c:v>0.17799999999999999</c:v>
                </c:pt>
                <c:pt idx="59">
                  <c:v>0.57299999999999995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7-411E-BAAF-7F1262083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'FO6'!$A$23:$A$108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'FO6'!$J$23:$J$108</c:f>
              <c:numCache>
                <c:formatCode>0.000</c:formatCode>
                <c:ptCount val="86"/>
                <c:pt idx="0">
                  <c:v>-6.2532825791154573E-2</c:v>
                </c:pt>
                <c:pt idx="1">
                  <c:v>-6.2905662297075865E-2</c:v>
                </c:pt>
                <c:pt idx="2">
                  <c:v>-6.3480824385916054E-2</c:v>
                </c:pt>
                <c:pt idx="3">
                  <c:v>-6.4279426959875902E-2</c:v>
                </c:pt>
                <c:pt idx="4">
                  <c:v>-6.51172957186055E-2</c:v>
                </c:pt>
                <c:pt idx="5">
                  <c:v>-6.5997962696409632E-2</c:v>
                </c:pt>
                <c:pt idx="6">
                  <c:v>-6.7164802176085628E-2</c:v>
                </c:pt>
                <c:pt idx="7">
                  <c:v>-6.7672543810336411E-2</c:v>
                </c:pt>
                <c:pt idx="8">
                  <c:v>-6.9312113614522275E-2</c:v>
                </c:pt>
                <c:pt idx="9">
                  <c:v>-7.0414199731713242E-2</c:v>
                </c:pt>
                <c:pt idx="10">
                  <c:v>-7.3102803042259634E-2</c:v>
                </c:pt>
                <c:pt idx="11">
                  <c:v>-7.6551967383034936E-2</c:v>
                </c:pt>
                <c:pt idx="12">
                  <c:v>-7.4004665564216379E-2</c:v>
                </c:pt>
                <c:pt idx="13">
                  <c:v>-6.6797570439180359E-2</c:v>
                </c:pt>
                <c:pt idx="14">
                  <c:v>-7.1092509517609398E-2</c:v>
                </c:pt>
                <c:pt idx="15">
                  <c:v>-8.0137670414041989E-2</c:v>
                </c:pt>
                <c:pt idx="16">
                  <c:v>-5.299086724432954E-2</c:v>
                </c:pt>
                <c:pt idx="17">
                  <c:v>-3.4735607657784509E-2</c:v>
                </c:pt>
                <c:pt idx="18">
                  <c:v>-7.1172133790284031E-3</c:v>
                </c:pt>
                <c:pt idx="19">
                  <c:v>2.2325339048855614E-2</c:v>
                </c:pt>
                <c:pt idx="20">
                  <c:v>6.3818976706992769E-2</c:v>
                </c:pt>
                <c:pt idx="21">
                  <c:v>5.4646717156925595E-2</c:v>
                </c:pt>
                <c:pt idx="22">
                  <c:v>7.7949331804709532E-2</c:v>
                </c:pt>
                <c:pt idx="23">
                  <c:v>-1.3538943927183467E-2</c:v>
                </c:pt>
                <c:pt idx="24">
                  <c:v>3.6735438768332629E-2</c:v>
                </c:pt>
                <c:pt idx="25">
                  <c:v>-0.10788154967492014</c:v>
                </c:pt>
                <c:pt idx="26">
                  <c:v>-5.6360722873677327E-2</c:v>
                </c:pt>
                <c:pt idx="27">
                  <c:v>4.69429721096154E-2</c:v>
                </c:pt>
                <c:pt idx="28">
                  <c:v>0.10642781121633033</c:v>
                </c:pt>
                <c:pt idx="29">
                  <c:v>9.2660552919920369E-3</c:v>
                </c:pt>
                <c:pt idx="30">
                  <c:v>0.30646424202515249</c:v>
                </c:pt>
                <c:pt idx="31">
                  <c:v>0.22908631981620459</c:v>
                </c:pt>
                <c:pt idx="32">
                  <c:v>5.4124137709930298E-2</c:v>
                </c:pt>
                <c:pt idx="33">
                  <c:v>6.8125797060680171E-2</c:v>
                </c:pt>
                <c:pt idx="34">
                  <c:v>4.7601548044523323E-2</c:v>
                </c:pt>
                <c:pt idx="35">
                  <c:v>-0.17042308801742814</c:v>
                </c:pt>
                <c:pt idx="36">
                  <c:v>0.22190153528935441</c:v>
                </c:pt>
                <c:pt idx="37">
                  <c:v>-4.2702101794048875E-2</c:v>
                </c:pt>
                <c:pt idx="38">
                  <c:v>-6.7045888244658958E-2</c:v>
                </c:pt>
                <c:pt idx="39">
                  <c:v>-8.9971011306863913E-2</c:v>
                </c:pt>
                <c:pt idx="40">
                  <c:v>-8.0039081390721023E-2</c:v>
                </c:pt>
                <c:pt idx="41">
                  <c:v>-6.484386398022679E-2</c:v>
                </c:pt>
                <c:pt idx="42">
                  <c:v>-2.9077119647372918E-2</c:v>
                </c:pt>
                <c:pt idx="43">
                  <c:v>7.6014296427699302E-2</c:v>
                </c:pt>
                <c:pt idx="44">
                  <c:v>0.12622407673304337</c:v>
                </c:pt>
                <c:pt idx="45">
                  <c:v>0.15368761314636403</c:v>
                </c:pt>
                <c:pt idx="46">
                  <c:v>-0.10626578422977984</c:v>
                </c:pt>
                <c:pt idx="47">
                  <c:v>-0.34917481376609238</c:v>
                </c:pt>
                <c:pt idx="48">
                  <c:v>-0.57098709248554869</c:v>
                </c:pt>
                <c:pt idx="49">
                  <c:v>-0.29007057156273497</c:v>
                </c:pt>
                <c:pt idx="50">
                  <c:v>1.0851542086697883</c:v>
                </c:pt>
                <c:pt idx="51">
                  <c:v>0.6772864870818136</c:v>
                </c:pt>
                <c:pt idx="52">
                  <c:v>-0.83020354011842024</c:v>
                </c:pt>
                <c:pt idx="53">
                  <c:v>-0.66869577151890702</c:v>
                </c:pt>
                <c:pt idx="54">
                  <c:v>-1.0664053394989104E-2</c:v>
                </c:pt>
                <c:pt idx="55">
                  <c:v>1.6732096739478091</c:v>
                </c:pt>
                <c:pt idx="56">
                  <c:v>0.49755476729460379</c:v>
                </c:pt>
                <c:pt idx="57">
                  <c:v>0.13145112752063726</c:v>
                </c:pt>
                <c:pt idx="58">
                  <c:v>0.57124011608157155</c:v>
                </c:pt>
                <c:pt idx="59">
                  <c:v>-1.8242356693575358E-5</c:v>
                </c:pt>
                <c:pt idx="60">
                  <c:v>-3.5002312376423041E-8</c:v>
                </c:pt>
                <c:pt idx="61">
                  <c:v>-7.521781800710354E-12</c:v>
                </c:pt>
                <c:pt idx="62">
                  <c:v>-9.5464718187674361E-17</c:v>
                </c:pt>
                <c:pt idx="63">
                  <c:v>-3.1666615740354243E-23</c:v>
                </c:pt>
                <c:pt idx="64">
                  <c:v>-9.7088209486541145E-32</c:v>
                </c:pt>
                <c:pt idx="65">
                  <c:v>-7.2610136153753426E-43</c:v>
                </c:pt>
                <c:pt idx="66">
                  <c:v>-2.4954689217570144E-57</c:v>
                </c:pt>
                <c:pt idx="67">
                  <c:v>-4.6113142130253335E-76</c:v>
                </c:pt>
                <c:pt idx="68">
                  <c:v>-3.0760114371998064E-100</c:v>
                </c:pt>
                <c:pt idx="69">
                  <c:v>-2.3707013229507247E-131</c:v>
                </c:pt>
                <c:pt idx="70">
                  <c:v>-2.7245136416090955E-171</c:v>
                </c:pt>
                <c:pt idx="71">
                  <c:v>-1.8577513584340127E-222</c:v>
                </c:pt>
                <c:pt idx="72">
                  <c:v>-7.0728954365461505E-288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0-4CDE-B9A9-7D407F666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'FO7'!$F$21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'FO7'!$A$22:$A$108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'FO7'!$F$22:$F$108</c:f>
              <c:numCache>
                <c:formatCode>0.000</c:formatCode>
                <c:ptCount val="87"/>
                <c:pt idx="0">
                  <c:v>1.2318608318099165E-3</c:v>
                </c:pt>
                <c:pt idx="1">
                  <c:v>1.3565737090402985E-3</c:v>
                </c:pt>
                <c:pt idx="2">
                  <c:v>1.4460386115521563E-3</c:v>
                </c:pt>
                <c:pt idx="3">
                  <c:v>1.590404590210758E-3</c:v>
                </c:pt>
                <c:pt idx="4">
                  <c:v>1.8034087733103197E-3</c:v>
                </c:pt>
                <c:pt idx="5">
                  <c:v>2.0421600821748051E-3</c:v>
                </c:pt>
                <c:pt idx="6">
                  <c:v>2.3093748649663094E-3</c:v>
                </c:pt>
                <c:pt idx="7">
                  <c:v>2.6879378447959294E-3</c:v>
                </c:pt>
                <c:pt idx="8">
                  <c:v>3.2159562089451865E-3</c:v>
                </c:pt>
                <c:pt idx="9">
                  <c:v>3.8359363020857447E-3</c:v>
                </c:pt>
                <c:pt idx="10">
                  <c:v>4.6936676536295224E-3</c:v>
                </c:pt>
                <c:pt idx="11">
                  <c:v>5.8810834984395852E-3</c:v>
                </c:pt>
                <c:pt idx="12">
                  <c:v>7.5304336901923117E-3</c:v>
                </c:pt>
                <c:pt idx="13">
                  <c:v>9.8311207804078551E-3</c:v>
                </c:pt>
                <c:pt idx="14">
                  <c:v>1.3052642337137148E-2</c:v>
                </c:pt>
                <c:pt idx="15">
                  <c:v>1.8005825472390991E-2</c:v>
                </c:pt>
                <c:pt idx="16">
                  <c:v>2.5054992701725905E-2</c:v>
                </c:pt>
                <c:pt idx="17">
                  <c:v>3.5810348885402958E-2</c:v>
                </c:pt>
                <c:pt idx="18">
                  <c:v>5.2144695267942992E-2</c:v>
                </c:pt>
                <c:pt idx="19">
                  <c:v>7.6649635408479244E-2</c:v>
                </c:pt>
                <c:pt idx="20">
                  <c:v>0.11445661807306425</c:v>
                </c:pt>
                <c:pt idx="21">
                  <c:v>0.16817165655017904</c:v>
                </c:pt>
                <c:pt idx="22">
                  <c:v>0.24585714886180979</c:v>
                </c:pt>
                <c:pt idx="23">
                  <c:v>0.3440538973424655</c:v>
                </c:pt>
                <c:pt idx="24">
                  <c:v>0.449724526033765</c:v>
                </c:pt>
                <c:pt idx="25">
                  <c:v>0.53909240519986101</c:v>
                </c:pt>
                <c:pt idx="26">
                  <c:v>0.55794470677527741</c:v>
                </c:pt>
                <c:pt idx="27">
                  <c:v>0.47107896435096763</c:v>
                </c:pt>
                <c:pt idx="28">
                  <c:v>0.30009927145049398</c:v>
                </c:pt>
                <c:pt idx="29">
                  <c:v>0.12808725506674665</c:v>
                </c:pt>
                <c:pt idx="30">
                  <c:v>5.8700045757822499E-2</c:v>
                </c:pt>
                <c:pt idx="31">
                  <c:v>4.1801559645445992E-3</c:v>
                </c:pt>
                <c:pt idx="32">
                  <c:v>2.123873106871861E-4</c:v>
                </c:pt>
                <c:pt idx="33">
                  <c:v>3.1146246119969584E-6</c:v>
                </c:pt>
                <c:pt idx="34">
                  <c:v>9.617685921184694E-9</c:v>
                </c:pt>
                <c:pt idx="35">
                  <c:v>3.8534827787986224E-12</c:v>
                </c:pt>
                <c:pt idx="36">
                  <c:v>2.4608136023111157E-14</c:v>
                </c:pt>
                <c:pt idx="37">
                  <c:v>9.7509411993672655E-23</c:v>
                </c:pt>
                <c:pt idx="38">
                  <c:v>1.0803177077740628E-30</c:v>
                </c:pt>
                <c:pt idx="39">
                  <c:v>3.9657803777452663E-41</c:v>
                </c:pt>
                <c:pt idx="40">
                  <c:v>1.0776531550243044E-54</c:v>
                </c:pt>
                <c:pt idx="41">
                  <c:v>3.0102441767863158E-72</c:v>
                </c:pt>
                <c:pt idx="42">
                  <c:v>5.210660766290172E-95</c:v>
                </c:pt>
                <c:pt idx="43">
                  <c:v>2.4742307280378611E-124</c:v>
                </c:pt>
                <c:pt idx="44">
                  <c:v>5.807241484875581E-162</c:v>
                </c:pt>
                <c:pt idx="45">
                  <c:v>3.7704567191897029E-210</c:v>
                </c:pt>
                <c:pt idx="46">
                  <c:v>8.3838162770477905E-272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CE-4420-9C25-58E6242BB4EB}"/>
            </c:ext>
          </c:extLst>
        </c:ser>
        <c:ser>
          <c:idx val="1"/>
          <c:order val="1"/>
          <c:tx>
            <c:strRef>
              <c:f>'FO7'!$G$21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'FO7'!$A$22:$A$108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'FO7'!$G$22:$G$108</c:f>
              <c:numCache>
                <c:formatCode>0.000</c:formatCode>
                <c:ptCount val="87"/>
                <c:pt idx="0">
                  <c:v>2.4431780805611661E-2</c:v>
                </c:pt>
                <c:pt idx="1">
                  <c:v>2.4619307631739688E-2</c:v>
                </c:pt>
                <c:pt idx="2">
                  <c:v>2.4744989632834297E-2</c:v>
                </c:pt>
                <c:pt idx="3">
                  <c:v>2.4934512847408729E-2</c:v>
                </c:pt>
                <c:pt idx="4">
                  <c:v>2.5189086019350212E-2</c:v>
                </c:pt>
                <c:pt idx="5">
                  <c:v>2.5445814551036068E-2</c:v>
                </c:pt>
                <c:pt idx="6">
                  <c:v>2.5704711410378171E-2</c:v>
                </c:pt>
                <c:pt idx="7">
                  <c:v>2.6031401480267786E-2</c:v>
                </c:pt>
                <c:pt idx="8">
                  <c:v>2.6427964292616634E-2</c:v>
                </c:pt>
                <c:pt idx="9">
                  <c:v>2.6829515610613058E-2</c:v>
                </c:pt>
                <c:pt idx="10">
                  <c:v>2.7304355831012522E-2</c:v>
                </c:pt>
                <c:pt idx="11">
                  <c:v>2.7855507843509191E-2</c:v>
                </c:pt>
                <c:pt idx="12">
                  <c:v>2.8486487893995122E-2</c:v>
                </c:pt>
                <c:pt idx="13">
                  <c:v>2.9201330355492872E-2</c:v>
                </c:pt>
                <c:pt idx="14">
                  <c:v>3.0004615645838464E-2</c:v>
                </c:pt>
                <c:pt idx="15">
                  <c:v>3.0977221519181548E-2</c:v>
                </c:pt>
                <c:pt idx="16">
                  <c:v>3.2053327036834202E-2</c:v>
                </c:pt>
                <c:pt idx="17">
                  <c:v>3.3320294319738729E-2</c:v>
                </c:pt>
                <c:pt idx="18">
                  <c:v>3.4793984267056065E-2</c:v>
                </c:pt>
                <c:pt idx="19">
                  <c:v>3.6492867860272803E-2</c:v>
                </c:pt>
                <c:pt idx="20">
                  <c:v>3.8528609022509652E-2</c:v>
                </c:pt>
                <c:pt idx="21">
                  <c:v>4.0843663155093524E-2</c:v>
                </c:pt>
                <c:pt idx="22">
                  <c:v>4.3666665201105286E-2</c:v>
                </c:pt>
                <c:pt idx="23">
                  <c:v>4.6958692926617376E-2</c:v>
                </c:pt>
                <c:pt idx="24">
                  <c:v>5.0779250031155902E-2</c:v>
                </c:pt>
                <c:pt idx="25">
                  <c:v>5.5557483318691647E-2</c:v>
                </c:pt>
                <c:pt idx="26">
                  <c:v>6.119180810572885E-2</c:v>
                </c:pt>
                <c:pt idx="27">
                  <c:v>6.8089270218844825E-2</c:v>
                </c:pt>
                <c:pt idx="28">
                  <c:v>7.6465267256436403E-2</c:v>
                </c:pt>
                <c:pt idx="29">
                  <c:v>8.6904960836787698E-2</c:v>
                </c:pt>
                <c:pt idx="30">
                  <c:v>9.4522044030527858E-2</c:v>
                </c:pt>
                <c:pt idx="31">
                  <c:v>0.11533952086751922</c:v>
                </c:pt>
                <c:pt idx="32">
                  <c:v>0.13484671808225593</c:v>
                </c:pt>
                <c:pt idx="33">
                  <c:v>0.15919237389502575</c:v>
                </c:pt>
                <c:pt idx="34">
                  <c:v>0.18900295758963567</c:v>
                </c:pt>
                <c:pt idx="35">
                  <c:v>0.22523744220062872</c:v>
                </c:pt>
                <c:pt idx="36">
                  <c:v>0.24674914972842765</c:v>
                </c:pt>
                <c:pt idx="37">
                  <c:v>0.31816555987278122</c:v>
                </c:pt>
                <c:pt idx="38">
                  <c:v>0.37197874056082397</c:v>
                </c:pt>
                <c:pt idx="39">
                  <c:v>0.42456763626888766</c:v>
                </c:pt>
                <c:pt idx="40">
                  <c:v>0.46607262870076421</c:v>
                </c:pt>
                <c:pt idx="41">
                  <c:v>0.48287406055548426</c:v>
                </c:pt>
                <c:pt idx="42">
                  <c:v>0.46035704760389179</c:v>
                </c:pt>
                <c:pt idx="43">
                  <c:v>0.39054290345138148</c:v>
                </c:pt>
                <c:pt idx="44">
                  <c:v>0.28243160108399179</c:v>
                </c:pt>
                <c:pt idx="45">
                  <c:v>0.16466673097326545</c:v>
                </c:pt>
                <c:pt idx="46">
                  <c:v>7.1954039406172732E-2</c:v>
                </c:pt>
                <c:pt idx="47">
                  <c:v>2.1416390339562354E-2</c:v>
                </c:pt>
                <c:pt idx="48">
                  <c:v>3.8569078969516168E-3</c:v>
                </c:pt>
                <c:pt idx="49">
                  <c:v>3.6018593456877226E-4</c:v>
                </c:pt>
                <c:pt idx="50">
                  <c:v>1.4312574092886585E-5</c:v>
                </c:pt>
                <c:pt idx="51">
                  <c:v>1.8695476904773261E-7</c:v>
                </c:pt>
                <c:pt idx="52">
                  <c:v>5.8477271362429104E-10</c:v>
                </c:pt>
                <c:pt idx="53">
                  <c:v>2.921130774358125E-13</c:v>
                </c:pt>
                <c:pt idx="54">
                  <c:v>1.3511574838026225E-17</c:v>
                </c:pt>
                <c:pt idx="55">
                  <c:v>3.0461837849110852E-23</c:v>
                </c:pt>
                <c:pt idx="56">
                  <c:v>1.4255954812165915E-30</c:v>
                </c:pt>
                <c:pt idx="57">
                  <c:v>4.6792632416437461E-40</c:v>
                </c:pt>
                <c:pt idx="58">
                  <c:v>2.773936246020673E-52</c:v>
                </c:pt>
                <c:pt idx="59">
                  <c:v>5.4116076400486642E-68</c:v>
                </c:pt>
                <c:pt idx="60">
                  <c:v>3.8119079643008324E-88</c:v>
                </c:pt>
                <c:pt idx="61">
                  <c:v>6.0641661446445841E-114</c:v>
                </c:pt>
                <c:pt idx="62">
                  <c:v>6.5123147146312367E-147</c:v>
                </c:pt>
                <c:pt idx="63">
                  <c:v>5.6303416426109025E-189</c:v>
                </c:pt>
                <c:pt idx="64">
                  <c:v>1.4487601316714449E-242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CE-4420-9C25-58E6242BB4EB}"/>
            </c:ext>
          </c:extLst>
        </c:ser>
        <c:ser>
          <c:idx val="2"/>
          <c:order val="2"/>
          <c:tx>
            <c:strRef>
              <c:f>'FO7'!$H$21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'FO7'!$A$22:$A$108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'FO7'!$H$22:$H$108</c:f>
              <c:numCache>
                <c:formatCode>0.000</c:formatCode>
                <c:ptCount val="87"/>
                <c:pt idx="0">
                  <c:v>2.2093561856920386E-2</c:v>
                </c:pt>
                <c:pt idx="1">
                  <c:v>2.2181041585424895E-2</c:v>
                </c:pt>
                <c:pt idx="2">
                  <c:v>2.2239538634981165E-2</c:v>
                </c:pt>
                <c:pt idx="3">
                  <c:v>2.2327550831034663E-2</c:v>
                </c:pt>
                <c:pt idx="4">
                  <c:v>2.2445399753634663E-2</c:v>
                </c:pt>
                <c:pt idx="5">
                  <c:v>2.2563821626046924E-2</c:v>
                </c:pt>
                <c:pt idx="6">
                  <c:v>2.2682818954637363E-2</c:v>
                </c:pt>
                <c:pt idx="7">
                  <c:v>2.283237868422584E-2</c:v>
                </c:pt>
                <c:pt idx="8">
                  <c:v>2.3013049377395386E-2</c:v>
                </c:pt>
                <c:pt idx="9">
                  <c:v>2.3195036186669977E-2</c:v>
                </c:pt>
                <c:pt idx="10">
                  <c:v>2.34090290573797E-2</c:v>
                </c:pt>
                <c:pt idx="11">
                  <c:v>2.3655817903057524E-2</c:v>
                </c:pt>
                <c:pt idx="12">
                  <c:v>2.3936317705578126E-2</c:v>
                </c:pt>
                <c:pt idx="13">
                  <c:v>2.4251573567827485E-2</c:v>
                </c:pt>
                <c:pt idx="14">
                  <c:v>2.4602766501798885E-2</c:v>
                </c:pt>
                <c:pt idx="15">
                  <c:v>2.5023844527085597E-2</c:v>
                </c:pt>
                <c:pt idx="16">
                  <c:v>2.5484721550135148E-2</c:v>
                </c:pt>
                <c:pt idx="17">
                  <c:v>2.6020991967946348E-2</c:v>
                </c:pt>
                <c:pt idx="18">
                  <c:v>2.6636688560313888E-2</c:v>
                </c:pt>
                <c:pt idx="19">
                  <c:v>2.733648489110976E-2</c:v>
                </c:pt>
                <c:pt idx="20">
                  <c:v>2.8162115556282858E-2</c:v>
                </c:pt>
                <c:pt idx="21">
                  <c:v>2.9085475239031558E-2</c:v>
                </c:pt>
                <c:pt idx="22">
                  <c:v>3.0191352348275712E-2</c:v>
                </c:pt>
                <c:pt idx="23">
                  <c:v>3.1456316858685933E-2</c:v>
                </c:pt>
                <c:pt idx="24">
                  <c:v>3.2895392563049616E-2</c:v>
                </c:pt>
                <c:pt idx="25">
                  <c:v>3.4657774390755541E-2</c:v>
                </c:pt>
                <c:pt idx="26">
                  <c:v>3.6691317241037566E-2</c:v>
                </c:pt>
                <c:pt idx="27">
                  <c:v>3.9127589406198836E-2</c:v>
                </c:pt>
                <c:pt idx="28">
                  <c:v>4.2024817785050704E-2</c:v>
                </c:pt>
                <c:pt idx="29">
                  <c:v>4.5566803487066786E-2</c:v>
                </c:pt>
                <c:pt idx="30">
                  <c:v>4.8116708231736263E-2</c:v>
                </c:pt>
                <c:pt idx="31">
                  <c:v>5.5002766048452903E-2</c:v>
                </c:pt>
                <c:pt idx="32">
                  <c:v>6.1424732887876782E-2</c:v>
                </c:pt>
                <c:pt idx="33">
                  <c:v>6.9508255647428352E-2</c:v>
                </c:pt>
                <c:pt idx="34">
                  <c:v>7.9660852838938576E-2</c:v>
                </c:pt>
                <c:pt idx="35">
                  <c:v>9.2625880457693766E-2</c:v>
                </c:pt>
                <c:pt idx="36">
                  <c:v>0.10077569712998745</c:v>
                </c:pt>
                <c:pt idx="37">
                  <c:v>0.13155780502254044</c:v>
                </c:pt>
                <c:pt idx="38">
                  <c:v>0.16106611627348605</c:v>
                </c:pt>
                <c:pt idx="39">
                  <c:v>0.20117416115231235</c:v>
                </c:pt>
                <c:pt idx="40">
                  <c:v>0.25637737820711803</c:v>
                </c:pt>
                <c:pt idx="41">
                  <c:v>0.33358414561536787</c:v>
                </c:pt>
                <c:pt idx="42">
                  <c:v>0.44396446186949928</c:v>
                </c:pt>
                <c:pt idx="43">
                  <c:v>0.60366105463177677</c:v>
                </c:pt>
                <c:pt idx="44">
                  <c:v>0.83743489497070178</c:v>
                </c:pt>
                <c:pt idx="45">
                  <c:v>1.1829617686998424</c:v>
                </c:pt>
                <c:pt idx="46">
                  <c:v>1.6963028401686038</c:v>
                </c:pt>
                <c:pt idx="47">
                  <c:v>2.4570222233901098</c:v>
                </c:pt>
                <c:pt idx="48">
                  <c:v>3.5634927038242168</c:v>
                </c:pt>
                <c:pt idx="49">
                  <c:v>5.1170322117764933</c:v>
                </c:pt>
                <c:pt idx="50">
                  <c:v>7.1619126670534108</c:v>
                </c:pt>
                <c:pt idx="51">
                  <c:v>9.565411312427031</c:v>
                </c:pt>
                <c:pt idx="52">
                  <c:v>11.836413162370508</c:v>
                </c:pt>
                <c:pt idx="53">
                  <c:v>13.057038098015319</c:v>
                </c:pt>
                <c:pt idx="54">
                  <c:v>12.201962679300191</c:v>
                </c:pt>
                <c:pt idx="55">
                  <c:v>9.033504842534656</c:v>
                </c:pt>
                <c:pt idx="56">
                  <c:v>4.8543772644333432</c:v>
                </c:pt>
                <c:pt idx="57">
                  <c:v>1.6888766871151217</c:v>
                </c:pt>
                <c:pt idx="58">
                  <c:v>0.32832804181366615</c:v>
                </c:pt>
                <c:pt idx="59">
                  <c:v>2.9542897285796003E-2</c:v>
                </c:pt>
                <c:pt idx="60">
                  <c:v>9.6238677924897088E-4</c:v>
                </c:pt>
                <c:pt idx="61">
                  <c:v>8.2935886226808621E-6</c:v>
                </c:pt>
                <c:pt idx="62">
                  <c:v>1.2650626219241565E-8</c:v>
                </c:pt>
                <c:pt idx="63">
                  <c:v>2.0459998137380105E-12</c:v>
                </c:pt>
                <c:pt idx="64">
                  <c:v>1.8251362241182852E-17</c:v>
                </c:pt>
                <c:pt idx="65">
                  <c:v>3.9001933115052793E-24</c:v>
                </c:pt>
                <c:pt idx="66">
                  <c:v>6.8515301871887884E-33</c:v>
                </c:pt>
                <c:pt idx="67">
                  <c:v>2.5869185633687988E-44</c:v>
                </c:pt>
                <c:pt idx="68">
                  <c:v>3.7404489132587232E-59</c:v>
                </c:pt>
                <c:pt idx="69">
                  <c:v>2.3576651502941647E-78</c:v>
                </c:pt>
                <c:pt idx="70">
                  <c:v>4.0587824422005474E-103</c:v>
                </c:pt>
                <c:pt idx="71">
                  <c:v>5.7469699689465675E-135</c:v>
                </c:pt>
                <c:pt idx="72">
                  <c:v>7.8023119378434439E-176</c:v>
                </c:pt>
                <c:pt idx="73">
                  <c:v>3.6992245752275155E-228</c:v>
                </c:pt>
                <c:pt idx="74">
                  <c:v>4.8908804317774628E-295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CE-4420-9C25-58E6242BB4EB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'FO7'!$A$22:$A$108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CE-4420-9C25-58E6242BB4EB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'FO7'!$A$22:$A$108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CE-4420-9C25-58E6242BB4EB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'FO7'!$A$22:$A$108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'FO7'!$I$22:$I$108</c:f>
              <c:numCache>
                <c:formatCode>0.000</c:formatCode>
                <c:ptCount val="87"/>
                <c:pt idx="0">
                  <c:v>4.7757203494341968E-2</c:v>
                </c:pt>
                <c:pt idx="1">
                  <c:v>4.8156922926204881E-2</c:v>
                </c:pt>
                <c:pt idx="2">
                  <c:v>4.8430566879367615E-2</c:v>
                </c:pt>
                <c:pt idx="3">
                  <c:v>4.8852468268654151E-2</c:v>
                </c:pt>
                <c:pt idx="4">
                  <c:v>4.94378945462952E-2</c:v>
                </c:pt>
                <c:pt idx="5">
                  <c:v>5.0051796259257798E-2</c:v>
                </c:pt>
                <c:pt idx="6">
                  <c:v>5.069690522998184E-2</c:v>
                </c:pt>
                <c:pt idx="7">
                  <c:v>5.1551718009289552E-2</c:v>
                </c:pt>
                <c:pt idx="8">
                  <c:v>5.265696987895721E-2</c:v>
                </c:pt>
                <c:pt idx="9">
                  <c:v>5.3860488099368775E-2</c:v>
                </c:pt>
                <c:pt idx="10">
                  <c:v>5.5407052542021745E-2</c:v>
                </c:pt>
                <c:pt idx="11">
                  <c:v>5.7392409245006298E-2</c:v>
                </c:pt>
                <c:pt idx="12">
                  <c:v>5.9953239289765564E-2</c:v>
                </c:pt>
                <c:pt idx="13">
                  <c:v>6.3284024703728209E-2</c:v>
                </c:pt>
                <c:pt idx="14">
                  <c:v>6.7660024484774497E-2</c:v>
                </c:pt>
                <c:pt idx="15">
                  <c:v>7.4006891518658136E-2</c:v>
                </c:pt>
                <c:pt idx="16">
                  <c:v>8.2593041288695254E-2</c:v>
                </c:pt>
                <c:pt idx="17">
                  <c:v>9.5151635173088028E-2</c:v>
                </c:pt>
                <c:pt idx="18">
                  <c:v>0.11357536809531295</c:v>
                </c:pt>
                <c:pt idx="19">
                  <c:v>0.14047898815986182</c:v>
                </c:pt>
                <c:pt idx="20">
                  <c:v>0.18114734265185675</c:v>
                </c:pt>
                <c:pt idx="21">
                  <c:v>0.23810079494430414</c:v>
                </c:pt>
                <c:pt idx="22">
                  <c:v>0.31971516641119074</c:v>
                </c:pt>
                <c:pt idx="23">
                  <c:v>0.4224689071277688</c:v>
                </c:pt>
                <c:pt idx="24">
                  <c:v>0.53339916862797054</c:v>
                </c:pt>
                <c:pt idx="25">
                  <c:v>0.62930766290930829</c:v>
                </c:pt>
                <c:pt idx="26">
                  <c:v>0.65582783212204387</c:v>
                </c:pt>
                <c:pt idx="27">
                  <c:v>0.57829582397601131</c:v>
                </c:pt>
                <c:pt idx="28">
                  <c:v>0.41858935649198109</c:v>
                </c:pt>
                <c:pt idx="29">
                  <c:v>0.26055901939060111</c:v>
                </c:pt>
                <c:pt idx="30">
                  <c:v>0.20133879802008664</c:v>
                </c:pt>
                <c:pt idx="31">
                  <c:v>0.17452244288051671</c:v>
                </c:pt>
                <c:pt idx="32">
                  <c:v>0.19648383828081989</c:v>
                </c:pt>
                <c:pt idx="33">
                  <c:v>0.2287037441670661</c:v>
                </c:pt>
                <c:pt idx="34">
                  <c:v>0.26866382004626016</c:v>
                </c:pt>
                <c:pt idx="35">
                  <c:v>0.31786332266217598</c:v>
                </c:pt>
                <c:pt idx="36">
                  <c:v>0.34752484685843971</c:v>
                </c:pt>
                <c:pt idx="37">
                  <c:v>0.44972336489532166</c:v>
                </c:pt>
                <c:pt idx="38">
                  <c:v>0.53304485683431002</c:v>
                </c:pt>
                <c:pt idx="39">
                  <c:v>0.62574179742120006</c:v>
                </c:pt>
                <c:pt idx="40">
                  <c:v>0.7224500069078823</c:v>
                </c:pt>
                <c:pt idx="41">
                  <c:v>0.81645820617085207</c:v>
                </c:pt>
                <c:pt idx="42">
                  <c:v>0.90432150947339107</c:v>
                </c:pt>
                <c:pt idx="43">
                  <c:v>0.99420395808315831</c:v>
                </c:pt>
                <c:pt idx="44">
                  <c:v>1.1198664960546936</c:v>
                </c:pt>
                <c:pt idx="45">
                  <c:v>1.3476284996731078</c:v>
                </c:pt>
                <c:pt idx="46">
                  <c:v>1.7682568795747766</c:v>
                </c:pt>
                <c:pt idx="47">
                  <c:v>2.4784386137296721</c:v>
                </c:pt>
                <c:pt idx="48">
                  <c:v>3.5673496117211685</c:v>
                </c:pt>
                <c:pt idx="49">
                  <c:v>5.117392397711062</c:v>
                </c:pt>
                <c:pt idx="50">
                  <c:v>7.1619269796275038</c:v>
                </c:pt>
                <c:pt idx="51">
                  <c:v>9.5654114993818009</c:v>
                </c:pt>
                <c:pt idx="52">
                  <c:v>11.836413162955282</c:v>
                </c:pt>
                <c:pt idx="53">
                  <c:v>13.05703809801561</c:v>
                </c:pt>
                <c:pt idx="54">
                  <c:v>12.201962679300191</c:v>
                </c:pt>
                <c:pt idx="55">
                  <c:v>9.033504842534656</c:v>
                </c:pt>
                <c:pt idx="56">
                  <c:v>4.8543772644333432</c:v>
                </c:pt>
                <c:pt idx="57">
                  <c:v>1.6888766871151217</c:v>
                </c:pt>
                <c:pt idx="58">
                  <c:v>0.32832804181366615</c:v>
                </c:pt>
                <c:pt idx="59">
                  <c:v>2.9542897285796003E-2</c:v>
                </c:pt>
                <c:pt idx="60">
                  <c:v>9.6238677924897088E-4</c:v>
                </c:pt>
                <c:pt idx="61">
                  <c:v>8.2935886226808621E-6</c:v>
                </c:pt>
                <c:pt idx="62">
                  <c:v>1.2650626219241565E-8</c:v>
                </c:pt>
                <c:pt idx="63">
                  <c:v>2.0459998137380105E-12</c:v>
                </c:pt>
                <c:pt idx="64">
                  <c:v>1.8251362241182852E-17</c:v>
                </c:pt>
                <c:pt idx="65">
                  <c:v>3.9001933115052793E-24</c:v>
                </c:pt>
                <c:pt idx="66">
                  <c:v>6.8515301871887884E-33</c:v>
                </c:pt>
                <c:pt idx="67">
                  <c:v>2.5869185633687988E-44</c:v>
                </c:pt>
                <c:pt idx="68">
                  <c:v>3.7404489132587232E-59</c:v>
                </c:pt>
                <c:pt idx="69">
                  <c:v>2.3576651502941647E-78</c:v>
                </c:pt>
                <c:pt idx="70">
                  <c:v>4.0587824422005474E-103</c:v>
                </c:pt>
                <c:pt idx="71">
                  <c:v>5.7469699689465675E-135</c:v>
                </c:pt>
                <c:pt idx="72">
                  <c:v>7.8023119378434439E-176</c:v>
                </c:pt>
                <c:pt idx="73">
                  <c:v>3.6992245752275155E-228</c:v>
                </c:pt>
                <c:pt idx="74">
                  <c:v>4.8908804317774628E-295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CE-4420-9C25-58E6242BB4EB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44CE-4420-9C25-58E6242BB4EB}"/>
              </c:ext>
            </c:extLst>
          </c:dPt>
          <c:xVal>
            <c:numRef>
              <c:f>'FO7'!$A$22:$A$108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'FO7'!$B$22:$B$108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4.0000000000000001E-3</c:v>
                </c:pt>
                <c:pt idx="11">
                  <c:v>7.0000000000000001E-3</c:v>
                </c:pt>
                <c:pt idx="12">
                  <c:v>8.0000000000000002E-3</c:v>
                </c:pt>
                <c:pt idx="13">
                  <c:v>8.0000000000000002E-3</c:v>
                </c:pt>
                <c:pt idx="14">
                  <c:v>8.9999999999999993E-3</c:v>
                </c:pt>
                <c:pt idx="15">
                  <c:v>1.0999999999999999E-2</c:v>
                </c:pt>
                <c:pt idx="16">
                  <c:v>3.6999999999999998E-2</c:v>
                </c:pt>
                <c:pt idx="17">
                  <c:v>5.1999999999999998E-2</c:v>
                </c:pt>
                <c:pt idx="18">
                  <c:v>9.2999999999999999E-2</c:v>
                </c:pt>
                <c:pt idx="19">
                  <c:v>0.125</c:v>
                </c:pt>
                <c:pt idx="20">
                  <c:v>0.20499999999999999</c:v>
                </c:pt>
                <c:pt idx="21">
                  <c:v>0.28299999999999997</c:v>
                </c:pt>
                <c:pt idx="22">
                  <c:v>0.40300000000000002</c:v>
                </c:pt>
                <c:pt idx="23">
                  <c:v>0.46800000000000003</c:v>
                </c:pt>
                <c:pt idx="24">
                  <c:v>0.52700000000000002</c:v>
                </c:pt>
                <c:pt idx="25">
                  <c:v>0.61399999999999999</c:v>
                </c:pt>
                <c:pt idx="26">
                  <c:v>0.66</c:v>
                </c:pt>
                <c:pt idx="27">
                  <c:v>0.45800000000000002</c:v>
                </c:pt>
                <c:pt idx="28">
                  <c:v>0.45900000000000002</c:v>
                </c:pt>
                <c:pt idx="29">
                  <c:v>0.38400000000000001</c:v>
                </c:pt>
                <c:pt idx="30">
                  <c:v>0.191</c:v>
                </c:pt>
                <c:pt idx="31">
                  <c:v>0.435</c:v>
                </c:pt>
                <c:pt idx="32">
                  <c:v>0.39200000000000002</c:v>
                </c:pt>
                <c:pt idx="33">
                  <c:v>0.27400000000000002</c:v>
                </c:pt>
                <c:pt idx="34">
                  <c:v>0.34699999999999998</c:v>
                </c:pt>
                <c:pt idx="35">
                  <c:v>0.36499999999999999</c:v>
                </c:pt>
                <c:pt idx="36">
                  <c:v>0.19900000000000001</c:v>
                </c:pt>
                <c:pt idx="37">
                  <c:v>0.629</c:v>
                </c:pt>
                <c:pt idx="38">
                  <c:v>0.498</c:v>
                </c:pt>
                <c:pt idx="39">
                  <c:v>0.55700000000000005</c:v>
                </c:pt>
                <c:pt idx="40">
                  <c:v>0.64</c:v>
                </c:pt>
                <c:pt idx="41">
                  <c:v>0.74299999999999999</c:v>
                </c:pt>
                <c:pt idx="42">
                  <c:v>0.83199999999999996</c:v>
                </c:pt>
                <c:pt idx="43">
                  <c:v>0.99</c:v>
                </c:pt>
                <c:pt idx="44">
                  <c:v>1.2470000000000001</c:v>
                </c:pt>
                <c:pt idx="45">
                  <c:v>1.484</c:v>
                </c:pt>
                <c:pt idx="46">
                  <c:v>1.8</c:v>
                </c:pt>
                <c:pt idx="47">
                  <c:v>2.3380000000000001</c:v>
                </c:pt>
                <c:pt idx="48">
                  <c:v>3.1920000000000002</c:v>
                </c:pt>
                <c:pt idx="49">
                  <c:v>4.3499999999999996</c:v>
                </c:pt>
                <c:pt idx="50">
                  <c:v>6.4359999999999999</c:v>
                </c:pt>
                <c:pt idx="51">
                  <c:v>10.631</c:v>
                </c:pt>
                <c:pt idx="52">
                  <c:v>13.494</c:v>
                </c:pt>
                <c:pt idx="53">
                  <c:v>12.302</c:v>
                </c:pt>
                <c:pt idx="54">
                  <c:v>11.811</c:v>
                </c:pt>
                <c:pt idx="55">
                  <c:v>7.5010000000000003</c:v>
                </c:pt>
                <c:pt idx="56">
                  <c:v>6.0709999999999997</c:v>
                </c:pt>
                <c:pt idx="57">
                  <c:v>3.4790000000000001</c:v>
                </c:pt>
                <c:pt idx="58">
                  <c:v>1.1759999999999999</c:v>
                </c:pt>
                <c:pt idx="59">
                  <c:v>0.221</c:v>
                </c:pt>
                <c:pt idx="60">
                  <c:v>0</c:v>
                </c:pt>
                <c:pt idx="61">
                  <c:v>0.55700000000000005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E-4420-9C25-58E6242BB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'FO7'!$A$23:$A$108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'FO7'!$J$23:$J$108</c:f>
              <c:numCache>
                <c:formatCode>0.000</c:formatCode>
                <c:ptCount val="86"/>
                <c:pt idx="0">
                  <c:v>-4.8156922926204881E-2</c:v>
                </c:pt>
                <c:pt idx="1">
                  <c:v>-4.8430566879367615E-2</c:v>
                </c:pt>
                <c:pt idx="2">
                  <c:v>-4.8852468268654151E-2</c:v>
                </c:pt>
                <c:pt idx="3">
                  <c:v>-4.94378945462952E-2</c:v>
                </c:pt>
                <c:pt idx="4">
                  <c:v>-5.0051796259257798E-2</c:v>
                </c:pt>
                <c:pt idx="5">
                  <c:v>-5.069690522998184E-2</c:v>
                </c:pt>
                <c:pt idx="6">
                  <c:v>-5.1551718009289552E-2</c:v>
                </c:pt>
                <c:pt idx="7">
                  <c:v>-5.265696987895721E-2</c:v>
                </c:pt>
                <c:pt idx="8">
                  <c:v>-5.3860488099368775E-2</c:v>
                </c:pt>
                <c:pt idx="9">
                  <c:v>-5.1407052542021742E-2</c:v>
                </c:pt>
                <c:pt idx="10">
                  <c:v>-5.0392409245006299E-2</c:v>
                </c:pt>
                <c:pt idx="11">
                  <c:v>-5.1953239289765564E-2</c:v>
                </c:pt>
                <c:pt idx="12">
                  <c:v>-5.5284024703728209E-2</c:v>
                </c:pt>
                <c:pt idx="13">
                  <c:v>-5.8660024484774496E-2</c:v>
                </c:pt>
                <c:pt idx="14">
                  <c:v>-6.300689151865814E-2</c:v>
                </c:pt>
                <c:pt idx="15">
                  <c:v>-4.5593041288695256E-2</c:v>
                </c:pt>
                <c:pt idx="16">
                  <c:v>-4.3151635173088031E-2</c:v>
                </c:pt>
                <c:pt idx="17">
                  <c:v>-2.0575368095312949E-2</c:v>
                </c:pt>
                <c:pt idx="18">
                  <c:v>-1.5478988159861817E-2</c:v>
                </c:pt>
                <c:pt idx="19">
                  <c:v>2.3852657348143236E-2</c:v>
                </c:pt>
                <c:pt idx="20">
                  <c:v>4.4899205055695834E-2</c:v>
                </c:pt>
                <c:pt idx="21">
                  <c:v>8.3284833588809282E-2</c:v>
                </c:pt>
                <c:pt idx="22">
                  <c:v>4.5531092872231227E-2</c:v>
                </c:pt>
                <c:pt idx="23">
                  <c:v>-6.3991686279705196E-3</c:v>
                </c:pt>
                <c:pt idx="24">
                  <c:v>-1.5307662909308295E-2</c:v>
                </c:pt>
                <c:pt idx="25">
                  <c:v>4.1721678779561566E-3</c:v>
                </c:pt>
                <c:pt idx="26">
                  <c:v>-0.1202958239760113</c:v>
                </c:pt>
                <c:pt idx="27">
                  <c:v>4.0410643508018929E-2</c:v>
                </c:pt>
                <c:pt idx="28">
                  <c:v>0.1234409806093989</c:v>
                </c:pt>
                <c:pt idx="29">
                  <c:v>-1.0338798020086637E-2</c:v>
                </c:pt>
                <c:pt idx="30">
                  <c:v>0.26047755711948328</c:v>
                </c:pt>
                <c:pt idx="31">
                  <c:v>0.19551616171918013</c:v>
                </c:pt>
                <c:pt idx="32">
                  <c:v>4.5296255832933924E-2</c:v>
                </c:pt>
                <c:pt idx="33">
                  <c:v>7.8336179953739815E-2</c:v>
                </c:pt>
                <c:pt idx="34">
                  <c:v>4.7136677337824007E-2</c:v>
                </c:pt>
                <c:pt idx="35">
                  <c:v>-0.1485248468584397</c:v>
                </c:pt>
                <c:pt idx="36">
                  <c:v>0.17927663510467834</c:v>
                </c:pt>
                <c:pt idx="37">
                  <c:v>-3.5044856834310023E-2</c:v>
                </c:pt>
                <c:pt idx="38">
                  <c:v>-6.8741797421200013E-2</c:v>
                </c:pt>
                <c:pt idx="39">
                  <c:v>-8.2450006907882289E-2</c:v>
                </c:pt>
                <c:pt idx="40">
                  <c:v>-7.3458206170852081E-2</c:v>
                </c:pt>
                <c:pt idx="41">
                  <c:v>-7.232150947339111E-2</c:v>
                </c:pt>
                <c:pt idx="42">
                  <c:v>-4.2039580831583212E-3</c:v>
                </c:pt>
                <c:pt idx="43">
                  <c:v>0.12713350394530654</c:v>
                </c:pt>
                <c:pt idx="44">
                  <c:v>0.13637150032689216</c:v>
                </c:pt>
                <c:pt idx="45">
                  <c:v>3.1743120425223426E-2</c:v>
                </c:pt>
                <c:pt idx="46">
                  <c:v>-0.14043861372967203</c:v>
                </c:pt>
                <c:pt idx="47">
                  <c:v>-0.37534961172116832</c:v>
                </c:pt>
                <c:pt idx="48">
                  <c:v>-0.76739239771106238</c:v>
                </c:pt>
                <c:pt idx="49">
                  <c:v>-0.72592697962750385</c:v>
                </c:pt>
                <c:pt idx="50">
                  <c:v>1.0655885006181993</c:v>
                </c:pt>
                <c:pt idx="51">
                  <c:v>1.6575868370447182</c:v>
                </c:pt>
                <c:pt idx="52">
                  <c:v>-0.75503809801561061</c:v>
                </c:pt>
                <c:pt idx="53">
                  <c:v>-0.39096267930019124</c:v>
                </c:pt>
                <c:pt idx="54">
                  <c:v>-1.5325048425346557</c:v>
                </c:pt>
                <c:pt idx="55">
                  <c:v>1.2166227355666566</c:v>
                </c:pt>
                <c:pt idx="56">
                  <c:v>1.7901233128848784</c:v>
                </c:pt>
                <c:pt idx="57">
                  <c:v>0.84767195818633378</c:v>
                </c:pt>
                <c:pt idx="58">
                  <c:v>0.19145710271420399</c:v>
                </c:pt>
                <c:pt idx="59">
                  <c:v>-9.6238677924897088E-4</c:v>
                </c:pt>
                <c:pt idx="60">
                  <c:v>0.55699170641137741</c:v>
                </c:pt>
                <c:pt idx="61">
                  <c:v>-1.2650626219241565E-8</c:v>
                </c:pt>
                <c:pt idx="62">
                  <c:v>-2.0459998137380105E-12</c:v>
                </c:pt>
                <c:pt idx="63">
                  <c:v>-1.8251362241182852E-17</c:v>
                </c:pt>
                <c:pt idx="64">
                  <c:v>-3.9001933115052793E-24</c:v>
                </c:pt>
                <c:pt idx="65">
                  <c:v>-6.8515301871887884E-33</c:v>
                </c:pt>
                <c:pt idx="66">
                  <c:v>-2.5869185633687988E-44</c:v>
                </c:pt>
                <c:pt idx="67">
                  <c:v>-3.7404489132587232E-59</c:v>
                </c:pt>
                <c:pt idx="68">
                  <c:v>-2.3576651502941647E-78</c:v>
                </c:pt>
                <c:pt idx="69">
                  <c:v>-4.0587824422005474E-103</c:v>
                </c:pt>
                <c:pt idx="70">
                  <c:v>-5.7469699689465675E-135</c:v>
                </c:pt>
                <c:pt idx="71">
                  <c:v>-7.8023119378434439E-176</c:v>
                </c:pt>
                <c:pt idx="72">
                  <c:v>-3.6992245752275155E-228</c:v>
                </c:pt>
                <c:pt idx="73">
                  <c:v>-4.8908804317774628E-295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0-468C-A481-193789FA9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'FO8'!$F$21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'FO8'!$F$22:$F$108</c:f>
              <c:numCache>
                <c:formatCode>0.000</c:formatCode>
                <c:ptCount val="87"/>
                <c:pt idx="0">
                  <c:v>6.6557940199145197E-4</c:v>
                </c:pt>
                <c:pt idx="1">
                  <c:v>7.3836898067817917E-4</c:v>
                </c:pt>
                <c:pt idx="2">
                  <c:v>7.9090160501324913E-4</c:v>
                </c:pt>
                <c:pt idx="3">
                  <c:v>8.7618522802382934E-4</c:v>
                </c:pt>
                <c:pt idx="4">
                  <c:v>1.0030758940074162E-3</c:v>
                </c:pt>
                <c:pt idx="5">
                  <c:v>1.1466517897748684E-3</c:v>
                </c:pt>
                <c:pt idx="6">
                  <c:v>1.3088479771414859E-3</c:v>
                </c:pt>
                <c:pt idx="7">
                  <c:v>1.5410301010649074E-3</c:v>
                </c:pt>
                <c:pt idx="8">
                  <c:v>1.8689479239740808E-3</c:v>
                </c:pt>
                <c:pt idx="9">
                  <c:v>2.2591394451439068E-3</c:v>
                </c:pt>
                <c:pt idx="10">
                  <c:v>2.8066798650980165E-3</c:v>
                </c:pt>
                <c:pt idx="11">
                  <c:v>3.5768982135386822E-3</c:v>
                </c:pt>
                <c:pt idx="12">
                  <c:v>4.6657770906344126E-3</c:v>
                </c:pt>
                <c:pt idx="13">
                  <c:v>6.2139093374693737E-3</c:v>
                </c:pt>
                <c:pt idx="14">
                  <c:v>8.4261494907391724E-3</c:v>
                </c:pt>
                <c:pt idx="15">
                  <c:v>1.1904205355051743E-2</c:v>
                </c:pt>
                <c:pt idx="16">
                  <c:v>1.6972833089749381E-2</c:v>
                </c:pt>
                <c:pt idx="17">
                  <c:v>2.4900861459143345E-2</c:v>
                </c:pt>
                <c:pt idx="18">
                  <c:v>3.7259743749220989E-2</c:v>
                </c:pt>
                <c:pt idx="19">
                  <c:v>5.6300220302853282E-2</c:v>
                </c:pt>
                <c:pt idx="20">
                  <c:v>8.6474399824212456E-2</c:v>
                </c:pt>
                <c:pt idx="21">
                  <c:v>0.13045710808269062</c:v>
                </c:pt>
                <c:pt idx="22">
                  <c:v>0.19556698404483899</c:v>
                </c:pt>
                <c:pt idx="23">
                  <c:v>0.27942540722641424</c:v>
                </c:pt>
                <c:pt idx="24">
                  <c:v>0.37055859080599818</c:v>
                </c:pt>
                <c:pt idx="25">
                  <c:v>0.44682048177131944</c:v>
                </c:pt>
                <c:pt idx="26">
                  <c:v>0.45911947874707293</c:v>
                </c:pt>
                <c:pt idx="27">
                  <c:v>0.37788040056060451</c:v>
                </c:pt>
                <c:pt idx="28">
                  <c:v>0.2289248225037965</c:v>
                </c:pt>
                <c:pt idx="29">
                  <c:v>8.971311625537054E-2</c:v>
                </c:pt>
                <c:pt idx="30">
                  <c:v>3.815246566099155E-2</c:v>
                </c:pt>
                <c:pt idx="31">
                  <c:v>2.1283006556937225E-3</c:v>
                </c:pt>
                <c:pt idx="32">
                  <c:v>8.269530527163785E-5</c:v>
                </c:pt>
                <c:pt idx="33">
                  <c:v>8.3409424650420904E-7</c:v>
                </c:pt>
                <c:pt idx="34">
                  <c:v>1.5519975261362976E-9</c:v>
                </c:pt>
                <c:pt idx="35">
                  <c:v>3.151770055922069E-13</c:v>
                </c:pt>
                <c:pt idx="36">
                  <c:v>1.300539477014924E-15</c:v>
                </c:pt>
                <c:pt idx="37">
                  <c:v>9.7807881555832454E-25</c:v>
                </c:pt>
                <c:pt idx="38">
                  <c:v>2.266527424093889E-33</c:v>
                </c:pt>
                <c:pt idx="39">
                  <c:v>1.0767766943896526E-44</c:v>
                </c:pt>
                <c:pt idx="40">
                  <c:v>2.0674458793032828E-59</c:v>
                </c:pt>
                <c:pt idx="41">
                  <c:v>1.8891977999536351E-78</c:v>
                </c:pt>
                <c:pt idx="42">
                  <c:v>3.9165610336011725E-103</c:v>
                </c:pt>
                <c:pt idx="43">
                  <c:v>6.2877853836491577E-135</c:v>
                </c:pt>
                <c:pt idx="44">
                  <c:v>1.007647028027627E-175</c:v>
                </c:pt>
                <c:pt idx="45">
                  <c:v>5.8538256700669455E-228</c:v>
                </c:pt>
                <c:pt idx="46">
                  <c:v>8.7340973159987094E-295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D2-47C3-B080-9585E155CFA3}"/>
            </c:ext>
          </c:extLst>
        </c:ser>
        <c:ser>
          <c:idx val="1"/>
          <c:order val="1"/>
          <c:tx>
            <c:strRef>
              <c:f>'FO8'!$G$21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'FO8'!$G$22:$G$108</c:f>
              <c:numCache>
                <c:formatCode>0.000</c:formatCode>
                <c:ptCount val="87"/>
                <c:pt idx="0">
                  <c:v>2.0631569594118681E-3</c:v>
                </c:pt>
                <c:pt idx="1">
                  <c:v>2.1007707086019632E-3</c:v>
                </c:pt>
                <c:pt idx="2">
                  <c:v>2.1261848916560426E-3</c:v>
                </c:pt>
                <c:pt idx="3">
                  <c:v>2.1648198774335123E-3</c:v>
                </c:pt>
                <c:pt idx="4">
                  <c:v>2.2173052428554017E-3</c:v>
                </c:pt>
                <c:pt idx="5">
                  <c:v>2.2709200575635781E-3</c:v>
                </c:pt>
                <c:pt idx="6">
                  <c:v>2.3256847963814865E-3</c:v>
                </c:pt>
                <c:pt idx="7">
                  <c:v>2.39578943726193E-3</c:v>
                </c:pt>
                <c:pt idx="8">
                  <c:v>2.4823875092476019E-3</c:v>
                </c:pt>
                <c:pt idx="9">
                  <c:v>2.5717512573996087E-3</c:v>
                </c:pt>
                <c:pt idx="10">
                  <c:v>2.6796029783682871E-3</c:v>
                </c:pt>
                <c:pt idx="11">
                  <c:v>2.8077481341560956E-3</c:v>
                </c:pt>
                <c:pt idx="12">
                  <c:v>2.9583599560346892E-3</c:v>
                </c:pt>
                <c:pt idx="13">
                  <c:v>3.1340281631660242E-3</c:v>
                </c:pt>
                <c:pt idx="14">
                  <c:v>3.3378167976202953E-3</c:v>
                </c:pt>
                <c:pt idx="15">
                  <c:v>3.5936010551707088E-3</c:v>
                </c:pt>
                <c:pt idx="16">
                  <c:v>3.8881304007842852E-3</c:v>
                </c:pt>
                <c:pt idx="17">
                  <c:v>4.2503896170474169E-3</c:v>
                </c:pt>
                <c:pt idx="18">
                  <c:v>4.6927724321586548E-3</c:v>
                </c:pt>
                <c:pt idx="19">
                  <c:v>5.2306834129692385E-3</c:v>
                </c:pt>
                <c:pt idx="20">
                  <c:v>5.9144080920734768E-3</c:v>
                </c:pt>
                <c:pt idx="21">
                  <c:v>6.7433813219654479E-3</c:v>
                </c:pt>
                <c:pt idx="22">
                  <c:v>7.8274465508686372E-3</c:v>
                </c:pt>
                <c:pt idx="23">
                  <c:v>9.1916051112463891E-3</c:v>
                </c:pt>
                <c:pt idx="24">
                  <c:v>1.0906843375265053E-2</c:v>
                </c:pt>
                <c:pt idx="25">
                  <c:v>1.3245903970617699E-2</c:v>
                </c:pt>
                <c:pt idx="26">
                  <c:v>1.6270030468697082E-2</c:v>
                </c:pt>
                <c:pt idx="27">
                  <c:v>2.0343114207135991E-2</c:v>
                </c:pt>
                <c:pt idx="28">
                  <c:v>2.5798790282273686E-2</c:v>
                </c:pt>
                <c:pt idx="29">
                  <c:v>3.3303056453029563E-2</c:v>
                </c:pt>
                <c:pt idx="30">
                  <c:v>3.9214326672832527E-2</c:v>
                </c:pt>
                <c:pt idx="31">
                  <c:v>5.6882365001737968E-2</c:v>
                </c:pt>
                <c:pt idx="32">
                  <c:v>7.4864756213603945E-2</c:v>
                </c:pt>
                <c:pt idx="33">
                  <c:v>9.8226292630333153E-2</c:v>
                </c:pt>
                <c:pt idx="34">
                  <c:v>0.12661618342747766</c:v>
                </c:pt>
                <c:pt idx="35">
                  <c:v>0.15822208418327174</c:v>
                </c:pt>
                <c:pt idx="36">
                  <c:v>0.17435223319964802</c:v>
                </c:pt>
                <c:pt idx="37">
                  <c:v>0.20666959709842259</c:v>
                </c:pt>
                <c:pt idx="38">
                  <c:v>0.202952785198351</c:v>
                </c:pt>
                <c:pt idx="39">
                  <c:v>0.16983284444324173</c:v>
                </c:pt>
                <c:pt idx="40">
                  <c:v>0.11401594036854662</c:v>
                </c:pt>
                <c:pt idx="41">
                  <c:v>5.6812791697815446E-2</c:v>
                </c:pt>
                <c:pt idx="42">
                  <c:v>1.8873218787147289E-2</c:v>
                </c:pt>
                <c:pt idx="43">
                  <c:v>3.667765107446918E-3</c:v>
                </c:pt>
                <c:pt idx="44">
                  <c:v>3.5257288631772424E-4</c:v>
                </c:pt>
                <c:pt idx="45">
                  <c:v>1.3489235543427567E-5</c:v>
                </c:pt>
                <c:pt idx="46">
                  <c:v>1.5483082196693174E-7</c:v>
                </c:pt>
                <c:pt idx="47">
                  <c:v>3.6917785263315437E-10</c:v>
                </c:pt>
                <c:pt idx="48">
                  <c:v>1.1695900361252744E-13</c:v>
                </c:pt>
                <c:pt idx="49">
                  <c:v>2.7489730007031523E-18</c:v>
                </c:pt>
                <c:pt idx="50">
                  <c:v>2.2802262319375829E-24</c:v>
                </c:pt>
                <c:pt idx="51">
                  <c:v>2.5377418085025235E-32</c:v>
                </c:pt>
                <c:pt idx="52">
                  <c:v>1.1688995005307845E-42</c:v>
                </c:pt>
                <c:pt idx="53">
                  <c:v>4.9657590662133984E-56</c:v>
                </c:pt>
                <c:pt idx="54">
                  <c:v>2.5737367963852591E-73</c:v>
                </c:pt>
                <c:pt idx="55">
                  <c:v>1.537911670647889E-95</c:v>
                </c:pt>
                <c:pt idx="56">
                  <c:v>4.5696983264084477E-124</c:v>
                </c:pt>
                <c:pt idx="57">
                  <c:v>1.25405729966726E-160</c:v>
                </c:pt>
                <c:pt idx="58">
                  <c:v>2.206432991089637E-207</c:v>
                </c:pt>
                <c:pt idx="59">
                  <c:v>4.9218219410325287E-267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D2-47C3-B080-9585E155CFA3}"/>
            </c:ext>
          </c:extLst>
        </c:ser>
        <c:ser>
          <c:idx val="2"/>
          <c:order val="2"/>
          <c:tx>
            <c:strRef>
              <c:f>'FO8'!$H$21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'FO8'!$H$22:$H$108</c:f>
              <c:numCache>
                <c:formatCode>0.000</c:formatCode>
                <c:ptCount val="87"/>
                <c:pt idx="0">
                  <c:v>5.507655940372224E-2</c:v>
                </c:pt>
                <c:pt idx="1">
                  <c:v>5.5236604742053913E-2</c:v>
                </c:pt>
                <c:pt idx="2">
                  <c:v>5.5343535909442756E-2</c:v>
                </c:pt>
                <c:pt idx="3">
                  <c:v>5.5504284794790582E-2</c:v>
                </c:pt>
                <c:pt idx="4">
                  <c:v>5.57192754772503E-2</c:v>
                </c:pt>
                <c:pt idx="5">
                  <c:v>5.5935021239134533E-2</c:v>
                </c:pt>
                <c:pt idx="6">
                  <c:v>5.6151524403826363E-2</c:v>
                </c:pt>
                <c:pt idx="7">
                  <c:v>5.6423222006361309E-2</c:v>
                </c:pt>
                <c:pt idx="8">
                  <c:v>5.6750832501699829E-2</c:v>
                </c:pt>
                <c:pt idx="9">
                  <c:v>5.7080166875348795E-2</c:v>
                </c:pt>
                <c:pt idx="10">
                  <c:v>5.7466579696612077E-2</c:v>
                </c:pt>
                <c:pt idx="11">
                  <c:v>5.7911096957875753E-2</c:v>
                </c:pt>
                <c:pt idx="12">
                  <c:v>5.8414902404024631E-2</c:v>
                </c:pt>
                <c:pt idx="13">
                  <c:v>5.8979342104634951E-2</c:v>
                </c:pt>
                <c:pt idx="14">
                  <c:v>5.9605929660381134E-2</c:v>
                </c:pt>
                <c:pt idx="15">
                  <c:v>6.0354212937846145E-2</c:v>
                </c:pt>
                <c:pt idx="16">
                  <c:v>6.1169562057996014E-2</c:v>
                </c:pt>
                <c:pt idx="17">
                  <c:v>6.2113592175683609E-2</c:v>
                </c:pt>
                <c:pt idx="18">
                  <c:v>6.3191373892830013E-2</c:v>
                </c:pt>
                <c:pt idx="19">
                  <c:v>6.4408732895002527E-2</c:v>
                </c:pt>
                <c:pt idx="20">
                  <c:v>6.5834890776143212E-2</c:v>
                </c:pt>
                <c:pt idx="21">
                  <c:v>6.7417391514118311E-2</c:v>
                </c:pt>
                <c:pt idx="22">
                  <c:v>6.9296099826572199E-2</c:v>
                </c:pt>
                <c:pt idx="23">
                  <c:v>7.1423923049901694E-2</c:v>
                </c:pt>
                <c:pt idx="24">
                  <c:v>7.3818602060258462E-2</c:v>
                </c:pt>
                <c:pt idx="25">
                  <c:v>7.6715731838563644E-2</c:v>
                </c:pt>
                <c:pt idx="26">
                  <c:v>8.001311977702219E-2</c:v>
                </c:pt>
                <c:pt idx="27">
                  <c:v>8.3903990381194282E-2</c:v>
                </c:pt>
                <c:pt idx="28">
                  <c:v>8.8453305815697297E-2</c:v>
                </c:pt>
                <c:pt idx="29">
                  <c:v>9.391058229665164E-2</c:v>
                </c:pt>
                <c:pt idx="30">
                  <c:v>9.7774244615590297E-2</c:v>
                </c:pt>
                <c:pt idx="31">
                  <c:v>0.10796601823001931</c:v>
                </c:pt>
                <c:pt idx="32">
                  <c:v>0.11719132685734962</c:v>
                </c:pt>
                <c:pt idx="33">
                  <c:v>0.12847626921386204</c:v>
                </c:pt>
                <c:pt idx="34">
                  <c:v>0.14220984710184431</c:v>
                </c:pt>
                <c:pt idx="35">
                  <c:v>0.15915225179532883</c:v>
                </c:pt>
                <c:pt idx="36">
                  <c:v>0.16951082796686259</c:v>
                </c:pt>
                <c:pt idx="37">
                  <c:v>0.20700915998259553</c:v>
                </c:pt>
                <c:pt idx="38">
                  <c:v>0.24106553204829567</c:v>
                </c:pt>
                <c:pt idx="39">
                  <c:v>0.28515694805347325</c:v>
                </c:pt>
                <c:pt idx="40">
                  <c:v>0.34275476975545394</c:v>
                </c:pt>
                <c:pt idx="41">
                  <c:v>0.41896359120536747</c:v>
                </c:pt>
                <c:pt idx="42">
                  <c:v>0.52173097435923699</c:v>
                </c:pt>
                <c:pt idx="43">
                  <c:v>0.66165314467301506</c:v>
                </c:pt>
                <c:pt idx="44">
                  <c:v>0.85422229030714902</c:v>
                </c:pt>
                <c:pt idx="45">
                  <c:v>1.1220162235392737</c:v>
                </c:pt>
                <c:pt idx="46">
                  <c:v>1.4975567639517577</c:v>
                </c:pt>
                <c:pt idx="47">
                  <c:v>2.0264752811996898</c:v>
                </c:pt>
                <c:pt idx="48">
                  <c:v>2.7667439005210333</c:v>
                </c:pt>
                <c:pt idx="49">
                  <c:v>3.7877938829389168</c:v>
                </c:pt>
                <c:pt idx="50">
                  <c:v>5.1539702132004912</c:v>
                </c:pt>
                <c:pt idx="51">
                  <c:v>6.8859374694886499</c:v>
                </c:pt>
                <c:pt idx="52">
                  <c:v>8.8759194099977154</c:v>
                </c:pt>
                <c:pt idx="53">
                  <c:v>10.786207236617424</c:v>
                </c:pt>
                <c:pt idx="54">
                  <c:v>11.987361347275256</c:v>
                </c:pt>
                <c:pt idx="55">
                  <c:v>11.692366414796441</c:v>
                </c:pt>
                <c:pt idx="56">
                  <c:v>9.4884510592681934</c:v>
                </c:pt>
                <c:pt idx="57">
                  <c:v>5.9710498890534467</c:v>
                </c:pt>
                <c:pt idx="58">
                  <c:v>2.6598495700977347</c:v>
                </c:pt>
                <c:pt idx="59">
                  <c:v>0.74594297742433513</c:v>
                </c:pt>
                <c:pt idx="60">
                  <c:v>0.113015615815224</c:v>
                </c:pt>
                <c:pt idx="61">
                  <c:v>7.6020322116976775E-3</c:v>
                </c:pt>
                <c:pt idx="62">
                  <c:v>1.7645990743240595E-4</c:v>
                </c:pt>
                <c:pt idx="63">
                  <c:v>1.0242609480393357E-6</c:v>
                </c:pt>
                <c:pt idx="64">
                  <c:v>9.8515471404328359E-10</c:v>
                </c:pt>
                <c:pt idx="65">
                  <c:v>9.2791962517024879E-14</c:v>
                </c:pt>
                <c:pt idx="66">
                  <c:v>4.3565975852203838E-19</c:v>
                </c:pt>
                <c:pt idx="67">
                  <c:v>4.3640606743888637E-26</c:v>
                </c:pt>
                <c:pt idx="68">
                  <c:v>3.1301485599292631E-35</c:v>
                </c:pt>
                <c:pt idx="69">
                  <c:v>4.0561026921431968E-47</c:v>
                </c:pt>
                <c:pt idx="70">
                  <c:v>1.6389606977178396E-62</c:v>
                </c:pt>
                <c:pt idx="71">
                  <c:v>2.2357914154309592E-82</c:v>
                </c:pt>
                <c:pt idx="72">
                  <c:v>6.0931179221022994E-108</c:v>
                </c:pt>
                <c:pt idx="73">
                  <c:v>9.3552742385562004E-141</c:v>
                </c:pt>
                <c:pt idx="74">
                  <c:v>8.6815413864223388E-183</c:v>
                </c:pt>
                <c:pt idx="75">
                  <c:v>1.5732282402898708E-236</c:v>
                </c:pt>
                <c:pt idx="76">
                  <c:v>3.9263387411813337E-305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D2-47C3-B080-9585E155CFA3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D2-47C3-B080-9585E155CFA3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D2-47C3-B080-9585E155CFA3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'FO8'!$I$22:$I$108</c:f>
              <c:numCache>
                <c:formatCode>0.000</c:formatCode>
                <c:ptCount val="87"/>
                <c:pt idx="0">
                  <c:v>5.780529576512556E-2</c:v>
                </c:pt>
                <c:pt idx="1">
                  <c:v>5.8075744431334057E-2</c:v>
                </c:pt>
                <c:pt idx="2">
                  <c:v>5.8260622406112045E-2</c:v>
                </c:pt>
                <c:pt idx="3">
                  <c:v>5.8545289900247925E-2</c:v>
                </c:pt>
                <c:pt idx="4">
                  <c:v>5.8939656614113121E-2</c:v>
                </c:pt>
                <c:pt idx="5">
                  <c:v>5.9352593086472977E-2</c:v>
                </c:pt>
                <c:pt idx="6">
                  <c:v>5.9786057177349333E-2</c:v>
                </c:pt>
                <c:pt idx="7">
                  <c:v>6.0360041544688145E-2</c:v>
                </c:pt>
                <c:pt idx="8">
                  <c:v>6.1102167934921514E-2</c:v>
                </c:pt>
                <c:pt idx="9">
                  <c:v>6.1911057577892309E-2</c:v>
                </c:pt>
                <c:pt idx="10">
                  <c:v>6.2952862540078383E-2</c:v>
                </c:pt>
                <c:pt idx="11">
                  <c:v>6.429574330557053E-2</c:v>
                </c:pt>
                <c:pt idx="12">
                  <c:v>6.6039039450693726E-2</c:v>
                </c:pt>
                <c:pt idx="13">
                  <c:v>6.8327279605270352E-2</c:v>
                </c:pt>
                <c:pt idx="14">
                  <c:v>7.1369895948740603E-2</c:v>
                </c:pt>
                <c:pt idx="15">
                  <c:v>7.5852019348068594E-2</c:v>
                </c:pt>
                <c:pt idx="16">
                  <c:v>8.2030525548529687E-2</c:v>
                </c:pt>
                <c:pt idx="17">
                  <c:v>9.1264843251874367E-2</c:v>
                </c:pt>
                <c:pt idx="18">
                  <c:v>0.10514389007420966</c:v>
                </c:pt>
                <c:pt idx="19">
                  <c:v>0.12593963661082505</c:v>
                </c:pt>
                <c:pt idx="20">
                  <c:v>0.15822369869242914</c:v>
                </c:pt>
                <c:pt idx="21">
                  <c:v>0.20461788091877436</c:v>
                </c:pt>
                <c:pt idx="22">
                  <c:v>0.27269053042227986</c:v>
                </c:pt>
                <c:pt idx="23">
                  <c:v>0.36004093538756232</c:v>
                </c:pt>
                <c:pt idx="24">
                  <c:v>0.45528403624152169</c:v>
                </c:pt>
                <c:pt idx="25">
                  <c:v>0.53678211758050076</c:v>
                </c:pt>
                <c:pt idx="26">
                  <c:v>0.55540262899279225</c:v>
                </c:pt>
                <c:pt idx="27">
                  <c:v>0.48212750514893477</c:v>
                </c:pt>
                <c:pt idx="28">
                  <c:v>0.34317691860176747</c:v>
                </c:pt>
                <c:pt idx="29">
                  <c:v>0.21692675500505174</c:v>
                </c:pt>
                <c:pt idx="30">
                  <c:v>0.17514103694941435</c:v>
                </c:pt>
                <c:pt idx="31">
                  <c:v>0.16697668388745099</c:v>
                </c:pt>
                <c:pt idx="32">
                  <c:v>0.1921387783762252</c:v>
                </c:pt>
                <c:pt idx="33">
                  <c:v>0.22670339593844169</c:v>
                </c:pt>
                <c:pt idx="34">
                  <c:v>0.2688260320813195</c:v>
                </c:pt>
                <c:pt idx="35">
                  <c:v>0.31737433597891573</c:v>
                </c:pt>
                <c:pt idx="36">
                  <c:v>0.34386306116651189</c:v>
                </c:pt>
                <c:pt idx="37">
                  <c:v>0.41367875708101809</c:v>
                </c:pt>
                <c:pt idx="38">
                  <c:v>0.44401831724664664</c:v>
                </c:pt>
                <c:pt idx="39">
                  <c:v>0.45498979249671501</c:v>
                </c:pt>
                <c:pt idx="40">
                  <c:v>0.45677071012400056</c:v>
                </c:pt>
                <c:pt idx="41">
                  <c:v>0.47577638290318292</c:v>
                </c:pt>
                <c:pt idx="42">
                  <c:v>0.5406041931463843</c:v>
                </c:pt>
                <c:pt idx="43">
                  <c:v>0.66532090978046199</c:v>
                </c:pt>
                <c:pt idx="44">
                  <c:v>0.85457486319346676</c:v>
                </c:pt>
                <c:pt idx="45">
                  <c:v>1.1220297127748171</c:v>
                </c:pt>
                <c:pt idx="46">
                  <c:v>1.4975569187825797</c:v>
                </c:pt>
                <c:pt idx="47">
                  <c:v>2.0264752815688678</c:v>
                </c:pt>
                <c:pt idx="48">
                  <c:v>2.76674390052115</c:v>
                </c:pt>
                <c:pt idx="49">
                  <c:v>3.7877938829389168</c:v>
                </c:pt>
                <c:pt idx="50">
                  <c:v>5.1539702132004912</c:v>
                </c:pt>
                <c:pt idx="51">
                  <c:v>6.8859374694886499</c:v>
                </c:pt>
                <c:pt idx="52">
                  <c:v>8.8759194099977154</c:v>
                </c:pt>
                <c:pt idx="53">
                  <c:v>10.786207236617424</c:v>
                </c:pt>
                <c:pt idx="54">
                  <c:v>11.987361347275256</c:v>
                </c:pt>
                <c:pt idx="55">
                  <c:v>11.692366414796441</c:v>
                </c:pt>
                <c:pt idx="56">
                  <c:v>9.4884510592681934</c:v>
                </c:pt>
                <c:pt idx="57">
                  <c:v>5.9710498890534467</c:v>
                </c:pt>
                <c:pt idx="58">
                  <c:v>2.6598495700977347</c:v>
                </c:pt>
                <c:pt idx="59">
                  <c:v>0.74594297742433513</c:v>
                </c:pt>
                <c:pt idx="60">
                  <c:v>0.113015615815224</c:v>
                </c:pt>
                <c:pt idx="61">
                  <c:v>7.6020322116976775E-3</c:v>
                </c:pt>
                <c:pt idx="62">
                  <c:v>1.7645990743240595E-4</c:v>
                </c:pt>
                <c:pt idx="63">
                  <c:v>1.0242609480393357E-6</c:v>
                </c:pt>
                <c:pt idx="64">
                  <c:v>9.8515471404328359E-10</c:v>
                </c:pt>
                <c:pt idx="65">
                  <c:v>9.2791962517024879E-14</c:v>
                </c:pt>
                <c:pt idx="66">
                  <c:v>4.3565975852203838E-19</c:v>
                </c:pt>
                <c:pt idx="67">
                  <c:v>4.3640606743888637E-26</c:v>
                </c:pt>
                <c:pt idx="68">
                  <c:v>3.1301485599292631E-35</c:v>
                </c:pt>
                <c:pt idx="69">
                  <c:v>4.0561026921431968E-47</c:v>
                </c:pt>
                <c:pt idx="70">
                  <c:v>1.6389606977178396E-62</c:v>
                </c:pt>
                <c:pt idx="71">
                  <c:v>2.2357914154309592E-82</c:v>
                </c:pt>
                <c:pt idx="72">
                  <c:v>6.0931179221022994E-108</c:v>
                </c:pt>
                <c:pt idx="73">
                  <c:v>9.3552742385562004E-141</c:v>
                </c:pt>
                <c:pt idx="74">
                  <c:v>8.6815413864223388E-183</c:v>
                </c:pt>
                <c:pt idx="75">
                  <c:v>1.5732282402898708E-236</c:v>
                </c:pt>
                <c:pt idx="76">
                  <c:v>3.9263387411813337E-305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D2-47C3-B080-9585E155CFA3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0D2-47C3-B080-9585E155CFA3}"/>
              </c:ext>
            </c:extLst>
          </c:dPt>
          <c:xVal>
            <c:numRef>
              <c:f>'FO8'!$A$22:$A$108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'FO8'!$B$22:$B$108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2.1999999999999999E-2</c:v>
                </c:pt>
                <c:pt idx="16">
                  <c:v>0.04</c:v>
                </c:pt>
                <c:pt idx="17">
                  <c:v>4.5999999999999999E-2</c:v>
                </c:pt>
                <c:pt idx="18">
                  <c:v>5.5E-2</c:v>
                </c:pt>
                <c:pt idx="19">
                  <c:v>0.113</c:v>
                </c:pt>
                <c:pt idx="20">
                  <c:v>0.186</c:v>
                </c:pt>
                <c:pt idx="21">
                  <c:v>0.26800000000000002</c:v>
                </c:pt>
                <c:pt idx="22">
                  <c:v>0.34</c:v>
                </c:pt>
                <c:pt idx="23">
                  <c:v>0.46</c:v>
                </c:pt>
                <c:pt idx="24">
                  <c:v>0.496</c:v>
                </c:pt>
                <c:pt idx="25">
                  <c:v>0.48</c:v>
                </c:pt>
                <c:pt idx="26">
                  <c:v>0.46100000000000002</c:v>
                </c:pt>
                <c:pt idx="27">
                  <c:v>0.433</c:v>
                </c:pt>
                <c:pt idx="28">
                  <c:v>0.41299999999999998</c:v>
                </c:pt>
                <c:pt idx="29">
                  <c:v>0.34300000000000003</c:v>
                </c:pt>
                <c:pt idx="30">
                  <c:v>0.18</c:v>
                </c:pt>
                <c:pt idx="31">
                  <c:v>0.35299999999999998</c:v>
                </c:pt>
                <c:pt idx="32">
                  <c:v>0.2</c:v>
                </c:pt>
                <c:pt idx="33">
                  <c:v>0.39900000000000002</c:v>
                </c:pt>
                <c:pt idx="34">
                  <c:v>0.246</c:v>
                </c:pt>
                <c:pt idx="35">
                  <c:v>0.29599999999999999</c:v>
                </c:pt>
                <c:pt idx="36">
                  <c:v>0.16</c:v>
                </c:pt>
                <c:pt idx="37">
                  <c:v>0.49399999999999999</c:v>
                </c:pt>
                <c:pt idx="38">
                  <c:v>0.37</c:v>
                </c:pt>
                <c:pt idx="39">
                  <c:v>0.42499999999999999</c:v>
                </c:pt>
                <c:pt idx="40">
                  <c:v>0.48899999999999999</c:v>
                </c:pt>
                <c:pt idx="41">
                  <c:v>0.56200000000000006</c:v>
                </c:pt>
                <c:pt idx="42">
                  <c:v>0.67100000000000004</c:v>
                </c:pt>
                <c:pt idx="43">
                  <c:v>0.79400000000000004</c:v>
                </c:pt>
                <c:pt idx="44">
                  <c:v>0.86899999999999999</c:v>
                </c:pt>
                <c:pt idx="45">
                  <c:v>1.0589999999999999</c:v>
                </c:pt>
                <c:pt idx="46">
                  <c:v>1.3049999999999999</c:v>
                </c:pt>
                <c:pt idx="47">
                  <c:v>1.61</c:v>
                </c:pt>
                <c:pt idx="48">
                  <c:v>2.109</c:v>
                </c:pt>
                <c:pt idx="49">
                  <c:v>3.0950000000000002</c:v>
                </c:pt>
                <c:pt idx="50">
                  <c:v>4.2629999999999999</c:v>
                </c:pt>
                <c:pt idx="51">
                  <c:v>7.4169999999999998</c:v>
                </c:pt>
                <c:pt idx="52">
                  <c:v>10.273</c:v>
                </c:pt>
                <c:pt idx="53">
                  <c:v>12.164999999999999</c:v>
                </c:pt>
                <c:pt idx="54">
                  <c:v>11.675000000000001</c:v>
                </c:pt>
                <c:pt idx="55">
                  <c:v>10.217000000000001</c:v>
                </c:pt>
                <c:pt idx="56">
                  <c:v>8.8239999999999998</c:v>
                </c:pt>
                <c:pt idx="57">
                  <c:v>5.8869999999999996</c:v>
                </c:pt>
                <c:pt idx="58">
                  <c:v>4.6920000000000002</c:v>
                </c:pt>
                <c:pt idx="59">
                  <c:v>2.496</c:v>
                </c:pt>
                <c:pt idx="60">
                  <c:v>2.1739999999999999</c:v>
                </c:pt>
                <c:pt idx="61">
                  <c:v>5.1999999999999998E-2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2-47C3-B080-9585E155C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'FO8'!$A$23:$A$108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'FO8'!$J$23:$J$108</c:f>
              <c:numCache>
                <c:formatCode>0.000</c:formatCode>
                <c:ptCount val="86"/>
                <c:pt idx="0">
                  <c:v>-5.8075744431334057E-2</c:v>
                </c:pt>
                <c:pt idx="1">
                  <c:v>-5.8260622406112045E-2</c:v>
                </c:pt>
                <c:pt idx="2">
                  <c:v>-5.8545289900247925E-2</c:v>
                </c:pt>
                <c:pt idx="3">
                  <c:v>-5.8939656614113121E-2</c:v>
                </c:pt>
                <c:pt idx="4">
                  <c:v>-5.9352593086472977E-2</c:v>
                </c:pt>
                <c:pt idx="5">
                  <c:v>-5.9786057177349333E-2</c:v>
                </c:pt>
                <c:pt idx="6">
                  <c:v>-6.0360041544688145E-2</c:v>
                </c:pt>
                <c:pt idx="7">
                  <c:v>-6.1102167934921514E-2</c:v>
                </c:pt>
                <c:pt idx="8">
                  <c:v>-6.0911057577892308E-2</c:v>
                </c:pt>
                <c:pt idx="9">
                  <c:v>-5.995286254007838E-2</c:v>
                </c:pt>
                <c:pt idx="10">
                  <c:v>-6.1295743305570527E-2</c:v>
                </c:pt>
                <c:pt idx="11">
                  <c:v>-6.2039039450693723E-2</c:v>
                </c:pt>
                <c:pt idx="12">
                  <c:v>-6.4327279605270349E-2</c:v>
                </c:pt>
                <c:pt idx="13">
                  <c:v>-6.7369895948740599E-2</c:v>
                </c:pt>
                <c:pt idx="14">
                  <c:v>-5.3852019348068596E-2</c:v>
                </c:pt>
                <c:pt idx="15">
                  <c:v>-4.2030525548529686E-2</c:v>
                </c:pt>
                <c:pt idx="16">
                  <c:v>-4.5264843251874368E-2</c:v>
                </c:pt>
                <c:pt idx="17">
                  <c:v>-5.0143890074209656E-2</c:v>
                </c:pt>
                <c:pt idx="18">
                  <c:v>-1.2939636610825048E-2</c:v>
                </c:pt>
                <c:pt idx="19">
                  <c:v>2.7776301307570861E-2</c:v>
                </c:pt>
                <c:pt idx="20">
                  <c:v>6.3382119081225652E-2</c:v>
                </c:pt>
                <c:pt idx="21">
                  <c:v>6.730946957772016E-2</c:v>
                </c:pt>
                <c:pt idx="22">
                  <c:v>9.9959064612437698E-2</c:v>
                </c:pt>
                <c:pt idx="23">
                  <c:v>4.0715963758478302E-2</c:v>
                </c:pt>
                <c:pt idx="24">
                  <c:v>-5.6782117580500779E-2</c:v>
                </c:pt>
                <c:pt idx="25">
                  <c:v>-9.4402628992792226E-2</c:v>
                </c:pt>
                <c:pt idx="26">
                  <c:v>-4.9127505148934769E-2</c:v>
                </c:pt>
                <c:pt idx="27">
                  <c:v>6.9823081398232512E-2</c:v>
                </c:pt>
                <c:pt idx="28">
                  <c:v>0.12607324499494829</c:v>
                </c:pt>
                <c:pt idx="29">
                  <c:v>4.8589630505856407E-3</c:v>
                </c:pt>
                <c:pt idx="30">
                  <c:v>0.18602331611254899</c:v>
                </c:pt>
                <c:pt idx="31">
                  <c:v>7.8612216237748112E-3</c:v>
                </c:pt>
                <c:pt idx="32">
                  <c:v>0.17229660406155833</c:v>
                </c:pt>
                <c:pt idx="33">
                  <c:v>-2.2826032081319503E-2</c:v>
                </c:pt>
                <c:pt idx="34">
                  <c:v>-2.1374335978915748E-2</c:v>
                </c:pt>
                <c:pt idx="35">
                  <c:v>-0.18386306116651188</c:v>
                </c:pt>
                <c:pt idx="36">
                  <c:v>8.0321242918981905E-2</c:v>
                </c:pt>
                <c:pt idx="37">
                  <c:v>-7.4018317246646648E-2</c:v>
                </c:pt>
                <c:pt idx="38">
                  <c:v>-2.9989792496715018E-2</c:v>
                </c:pt>
                <c:pt idx="39">
                  <c:v>3.2229289875999434E-2</c:v>
                </c:pt>
                <c:pt idx="40">
                  <c:v>8.622361709681714E-2</c:v>
                </c:pt>
                <c:pt idx="41">
                  <c:v>0.13039580685361574</c:v>
                </c:pt>
                <c:pt idx="42">
                  <c:v>0.12867909021953805</c:v>
                </c:pt>
                <c:pt idx="43">
                  <c:v>1.4425136806533234E-2</c:v>
                </c:pt>
                <c:pt idx="44">
                  <c:v>-6.302971277481717E-2</c:v>
                </c:pt>
                <c:pt idx="45">
                  <c:v>-0.19255691878257974</c:v>
                </c:pt>
                <c:pt idx="46">
                  <c:v>-0.41647528156886771</c:v>
                </c:pt>
                <c:pt idx="47">
                  <c:v>-0.65774390052115006</c:v>
                </c:pt>
                <c:pt idx="48">
                  <c:v>-0.69279388293891664</c:v>
                </c:pt>
                <c:pt idx="49">
                  <c:v>-0.8909702132004913</c:v>
                </c:pt>
                <c:pt idx="50">
                  <c:v>0.53106253051134988</c:v>
                </c:pt>
                <c:pt idx="51">
                  <c:v>1.3970805900022842</c:v>
                </c:pt>
                <c:pt idx="52">
                  <c:v>1.3787927633825756</c:v>
                </c:pt>
                <c:pt idx="53">
                  <c:v>-0.31236134727525489</c:v>
                </c:pt>
                <c:pt idx="54">
                  <c:v>-1.47536641479644</c:v>
                </c:pt>
                <c:pt idx="55">
                  <c:v>-0.66445105926819359</c:v>
                </c:pt>
                <c:pt idx="56">
                  <c:v>-8.4049889053447124E-2</c:v>
                </c:pt>
                <c:pt idx="57">
                  <c:v>2.0321504299022655</c:v>
                </c:pt>
                <c:pt idx="58">
                  <c:v>1.7500570225756649</c:v>
                </c:pt>
                <c:pt idx="59">
                  <c:v>2.0609843841847759</c:v>
                </c:pt>
                <c:pt idx="60">
                  <c:v>4.4397967788302323E-2</c:v>
                </c:pt>
                <c:pt idx="61">
                  <c:v>-1.7645990743240595E-4</c:v>
                </c:pt>
                <c:pt idx="62">
                  <c:v>-1.0242609480393357E-6</c:v>
                </c:pt>
                <c:pt idx="63">
                  <c:v>-9.8515471404328359E-10</c:v>
                </c:pt>
                <c:pt idx="64">
                  <c:v>-9.2791962517024879E-14</c:v>
                </c:pt>
                <c:pt idx="65">
                  <c:v>-4.3565975852203838E-19</c:v>
                </c:pt>
                <c:pt idx="66">
                  <c:v>-4.3640606743888637E-26</c:v>
                </c:pt>
                <c:pt idx="67">
                  <c:v>-3.1301485599292631E-35</c:v>
                </c:pt>
                <c:pt idx="68">
                  <c:v>-4.0561026921431968E-47</c:v>
                </c:pt>
                <c:pt idx="69">
                  <c:v>-1.6389606977178396E-62</c:v>
                </c:pt>
                <c:pt idx="70">
                  <c:v>-2.2357914154309592E-82</c:v>
                </c:pt>
                <c:pt idx="71">
                  <c:v>-6.0931179221022994E-108</c:v>
                </c:pt>
                <c:pt idx="72">
                  <c:v>-9.3552742385562004E-141</c:v>
                </c:pt>
                <c:pt idx="73">
                  <c:v>-8.6815413864223388E-183</c:v>
                </c:pt>
                <c:pt idx="74">
                  <c:v>-1.5732282402898708E-236</c:v>
                </c:pt>
                <c:pt idx="75">
                  <c:v>-3.9263387411813337E-305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CD-47DA-95E9-EB4AC8F51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'FO9'!$F$21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'FO9'!$A$22:$A$108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'FO9'!$F$22:$F$108</c:f>
              <c:numCache>
                <c:formatCode>0.000</c:formatCode>
                <c:ptCount val="87"/>
                <c:pt idx="0">
                  <c:v>2.4325493725156734E-5</c:v>
                </c:pt>
                <c:pt idx="1">
                  <c:v>2.8794868297793179E-5</c:v>
                </c:pt>
                <c:pt idx="2">
                  <c:v>3.2195279732595668E-5</c:v>
                </c:pt>
                <c:pt idx="3">
                  <c:v>3.8016321278589809E-5</c:v>
                </c:pt>
                <c:pt idx="4">
                  <c:v>4.7337293953530866E-5</c:v>
                </c:pt>
                <c:pt idx="5">
                  <c:v>5.8788112530945384E-5</c:v>
                </c:pt>
                <c:pt idx="6">
                  <c:v>7.2816257909233347E-5</c:v>
                </c:pt>
                <c:pt idx="7">
                  <c:v>9.4795688740690825E-5</c:v>
                </c:pt>
                <c:pt idx="8">
                  <c:v>1.2938819671089573E-4</c:v>
                </c:pt>
                <c:pt idx="9">
                  <c:v>1.7555751411589554E-4</c:v>
                </c:pt>
                <c:pt idx="10">
                  <c:v>2.4875347411314999E-4</c:v>
                </c:pt>
                <c:pt idx="11">
                  <c:v>3.6680740277196175E-4</c:v>
                </c:pt>
                <c:pt idx="12">
                  <c:v>5.6066747053790925E-4</c:v>
                </c:pt>
                <c:pt idx="13">
                  <c:v>8.8437197980607808E-4</c:v>
                </c:pt>
                <c:pt idx="14">
                  <c:v>1.4324380311859849E-3</c:v>
                </c:pt>
                <c:pt idx="15">
                  <c:v>2.4683752747849709E-3</c:v>
                </c:pt>
                <c:pt idx="16">
                  <c:v>4.2990677517041626E-3</c:v>
                </c:pt>
                <c:pt idx="17">
                  <c:v>7.7902599477046829E-3</c:v>
                </c:pt>
                <c:pt idx="18">
                  <c:v>1.4456417127791244E-2</c:v>
                </c:pt>
                <c:pt idx="19">
                  <c:v>2.698711872056574E-2</c:v>
                </c:pt>
                <c:pt idx="20">
                  <c:v>5.0987012551747868E-2</c:v>
                </c:pt>
                <c:pt idx="21">
                  <c:v>9.2207683107738705E-2</c:v>
                </c:pt>
                <c:pt idx="22">
                  <c:v>0.1611017798944078</c:v>
                </c:pt>
                <c:pt idx="23">
                  <c:v>0.25381676481012583</c:v>
                </c:pt>
                <c:pt idx="24">
                  <c:v>0.34385592796066361</c:v>
                </c:pt>
                <c:pt idx="25">
                  <c:v>0.37942263135692228</c:v>
                </c:pt>
                <c:pt idx="26">
                  <c:v>0.30711064849607111</c:v>
                </c:pt>
                <c:pt idx="27">
                  <c:v>0.16132198889312743</c:v>
                </c:pt>
                <c:pt idx="28">
                  <c:v>4.726023433018596E-2</c:v>
                </c:pt>
                <c:pt idx="29">
                  <c:v>6.0556483541760455E-3</c:v>
                </c:pt>
                <c:pt idx="30">
                  <c:v>1.0143184573240785E-3</c:v>
                </c:pt>
                <c:pt idx="31">
                  <c:v>3.0615992738057094E-6</c:v>
                </c:pt>
                <c:pt idx="32">
                  <c:v>5.3630065969912201E-9</c:v>
                </c:pt>
                <c:pt idx="33">
                  <c:v>7.8159709881750408E-13</c:v>
                </c:pt>
                <c:pt idx="34">
                  <c:v>5.1380355209951651E-18</c:v>
                </c:pt>
                <c:pt idx="35">
                  <c:v>5.8785904093254056E-25</c:v>
                </c:pt>
                <c:pt idx="36">
                  <c:v>2.0533222730552045E-29</c:v>
                </c:pt>
                <c:pt idx="37">
                  <c:v>2.345511433983144E-46</c:v>
                </c:pt>
                <c:pt idx="38">
                  <c:v>2.7196091171983482E-62</c:v>
                </c:pt>
                <c:pt idx="39">
                  <c:v>4.1975528926848193E-83</c:v>
                </c:pt>
                <c:pt idx="40">
                  <c:v>4.6420638452808461E-110</c:v>
                </c:pt>
                <c:pt idx="41">
                  <c:v>7.8176788466662649E-145</c:v>
                </c:pt>
                <c:pt idx="42">
                  <c:v>8.3291409071866695E-190</c:v>
                </c:pt>
                <c:pt idx="43">
                  <c:v>1.2965824290034909E-247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4-4308-A5FE-2D17426C5B62}"/>
            </c:ext>
          </c:extLst>
        </c:ser>
        <c:ser>
          <c:idx val="1"/>
          <c:order val="1"/>
          <c:tx>
            <c:strRef>
              <c:f>'FO9'!$G$21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'FO9'!$A$22:$A$108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'FO9'!$G$22:$G$108</c:f>
              <c:numCache>
                <c:formatCode>0.000</c:formatCode>
                <c:ptCount val="87"/>
                <c:pt idx="0">
                  <c:v>-5.391378437850214E-9</c:v>
                </c:pt>
                <c:pt idx="1">
                  <c:v>-5.3906074373977775E-9</c:v>
                </c:pt>
                <c:pt idx="2">
                  <c:v>-5.3900201464786967E-9</c:v>
                </c:pt>
                <c:pt idx="3">
                  <c:v>-5.3890293221097012E-9</c:v>
                </c:pt>
                <c:pt idx="4">
                  <c:v>-5.3875032144214387E-9</c:v>
                </c:pt>
                <c:pt idx="5">
                  <c:v>-5.3857429956669055E-9</c:v>
                </c:pt>
                <c:pt idx="6">
                  <c:v>-5.3837488956149657E-9</c:v>
                </c:pt>
                <c:pt idx="7">
                  <c:v>-5.38092777432825E-9</c:v>
                </c:pt>
                <c:pt idx="8">
                  <c:v>-5.3770614032230279E-9</c:v>
                </c:pt>
                <c:pt idx="9">
                  <c:v>-5.3726713544342214E-9</c:v>
                </c:pt>
                <c:pt idx="10">
                  <c:v>-5.3668894865213679E-9</c:v>
                </c:pt>
                <c:pt idx="11">
                  <c:v>-5.3594139663309679E-9</c:v>
                </c:pt>
                <c:pt idx="12">
                  <c:v>-5.3499024128031944E-9</c:v>
                </c:pt>
                <c:pt idx="13">
                  <c:v>-5.3379734197852414E-9</c:v>
                </c:pt>
                <c:pt idx="14">
                  <c:v>-5.3232085699943015E-9</c:v>
                </c:pt>
                <c:pt idx="15">
                  <c:v>-5.3035595155182674E-9</c:v>
                </c:pt>
                <c:pt idx="16">
                  <c:v>-5.2797634361799244E-9</c:v>
                </c:pt>
                <c:pt idx="17">
                  <c:v>-5.2492685815420014E-9</c:v>
                </c:pt>
                <c:pt idx="18">
                  <c:v>-5.2108306793168593E-9</c:v>
                </c:pt>
                <c:pt idx="19">
                  <c:v>-5.1631091388140206E-9</c:v>
                </c:pt>
                <c:pt idx="20">
                  <c:v>-5.1018981217767081E-9</c:v>
                </c:pt>
                <c:pt idx="21">
                  <c:v>-5.0279695799413423E-9</c:v>
                </c:pt>
                <c:pt idx="22">
                  <c:v>-4.9330293689663635E-9</c:v>
                </c:pt>
                <c:pt idx="23">
                  <c:v>-4.8175324371449453E-9</c:v>
                </c:pt>
                <c:pt idx="24">
                  <c:v>-4.6793448614433001E-9</c:v>
                </c:pt>
                <c:pt idx="25">
                  <c:v>-4.5033640151114459E-9</c:v>
                </c:pt>
                <c:pt idx="26">
                  <c:v>-4.2951428321435841E-9</c:v>
                </c:pt>
                <c:pt idx="27">
                  <c:v>-4.0437404752201128E-9</c:v>
                </c:pt>
                <c:pt idx="28">
                  <c:v>-3.7485985590977365E-9</c:v>
                </c:pt>
                <c:pt idx="29">
                  <c:v>-3.4013259113207296E-9</c:v>
                </c:pt>
                <c:pt idx="30">
                  <c:v>-3.1639787551794006E-9</c:v>
                </c:pt>
                <c:pt idx="31">
                  <c:v>-2.5855584879965458E-9</c:v>
                </c:pt>
                <c:pt idx="32">
                  <c:v>-2.1310701348327681E-9</c:v>
                </c:pt>
                <c:pt idx="33">
                  <c:v>-1.6663267055331143E-9</c:v>
                </c:pt>
                <c:pt idx="34">
                  <c:v>-1.2236538965185862E-9</c:v>
                </c:pt>
                <c:pt idx="35">
                  <c:v>-8.2914156698836883E-10</c:v>
                </c:pt>
                <c:pt idx="36">
                  <c:v>-6.5202000787574707E-10</c:v>
                </c:pt>
                <c:pt idx="37">
                  <c:v>-2.7258658130867444E-10</c:v>
                </c:pt>
                <c:pt idx="38">
                  <c:v>-1.245513609619559E-10</c:v>
                </c:pt>
                <c:pt idx="39">
                  <c:v>-4.62466031695123E-11</c:v>
                </c:pt>
                <c:pt idx="40">
                  <c:v>-1.3271879737001236E-11</c:v>
                </c:pt>
                <c:pt idx="41">
                  <c:v>-2.7546336729126473E-12</c:v>
                </c:pt>
                <c:pt idx="42">
                  <c:v>-3.759226168279758E-13</c:v>
                </c:pt>
                <c:pt idx="43">
                  <c:v>-3.0430119831334754E-14</c:v>
                </c:pt>
                <c:pt idx="44">
                  <c:v>-1.2793412235538298E-15</c:v>
                </c:pt>
                <c:pt idx="45">
                  <c:v>-2.3536083013383321E-17</c:v>
                </c:pt>
                <c:pt idx="46">
                  <c:v>-1.5194935349084766E-19</c:v>
                </c:pt>
                <c:pt idx="47">
                  <c:v>-2.5924825760623217E-22</c:v>
                </c:pt>
                <c:pt idx="48">
                  <c:v>-8.3679886121864197E-26</c:v>
                </c:pt>
                <c:pt idx="49">
                  <c:v>-3.3022180297398439E-30</c:v>
                </c:pt>
                <c:pt idx="50">
                  <c:v>-9.1774157358202292E-36</c:v>
                </c:pt>
                <c:pt idx="51">
                  <c:v>-8.7873461818170217E-43</c:v>
                </c:pt>
                <c:pt idx="52">
                  <c:v>-1.2324412218259646E-51</c:v>
                </c:pt>
                <c:pt idx="53">
                  <c:v>-8.52563154449312E-63</c:v>
                </c:pt>
                <c:pt idx="54">
                  <c:v>-6.6873892750234375E-77</c:v>
                </c:pt>
                <c:pt idx="55">
                  <c:v>-1.1020405882754306E-94</c:v>
                </c:pt>
                <c:pt idx="56">
                  <c:v>-4.0079064809640394E-117</c:v>
                </c:pt>
                <c:pt idx="57">
                  <c:v>-1.8712754177344709E-145</c:v>
                </c:pt>
                <c:pt idx="58">
                  <c:v>-3.2903423606778949E-181</c:v>
                </c:pt>
                <c:pt idx="59">
                  <c:v>-2.6601373390396164E-226</c:v>
                </c:pt>
                <c:pt idx="60">
                  <c:v>-3.2731791315144078E-283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74-4308-A5FE-2D17426C5B62}"/>
            </c:ext>
          </c:extLst>
        </c:ser>
        <c:ser>
          <c:idx val="2"/>
          <c:order val="2"/>
          <c:tx>
            <c:strRef>
              <c:f>'FO9'!$H$21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'FO9'!$A$22:$A$108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'FO9'!$H$22:$H$108</c:f>
              <c:numCache>
                <c:formatCode>0.000</c:formatCode>
                <c:ptCount val="87"/>
                <c:pt idx="0">
                  <c:v>3.9864921995494913E-2</c:v>
                </c:pt>
                <c:pt idx="1">
                  <c:v>3.9977550929411042E-2</c:v>
                </c:pt>
                <c:pt idx="2">
                  <c:v>4.005279825021095E-2</c:v>
                </c:pt>
                <c:pt idx="3">
                  <c:v>4.0165911770758893E-2</c:v>
                </c:pt>
                <c:pt idx="4">
                  <c:v>4.0317183573587927E-2</c:v>
                </c:pt>
                <c:pt idx="5">
                  <c:v>4.0468975426064521E-2</c:v>
                </c:pt>
                <c:pt idx="6">
                  <c:v>4.0621288912866274E-2</c:v>
                </c:pt>
                <c:pt idx="7">
                  <c:v>4.0812416740336942E-2</c:v>
                </c:pt>
                <c:pt idx="8">
                  <c:v>4.1042853663421489E-2</c:v>
                </c:pt>
                <c:pt idx="9">
                  <c:v>4.1274477716522415E-2</c:v>
                </c:pt>
                <c:pt idx="10">
                  <c:v>4.1546213406549064E-2</c:v>
                </c:pt>
                <c:pt idx="11">
                  <c:v>4.1858767141251904E-2</c:v>
                </c:pt>
                <c:pt idx="12">
                  <c:v>4.2212953873912024E-2</c:v>
                </c:pt>
                <c:pt idx="13">
                  <c:v>4.2609700224340824E-2</c:v>
                </c:pt>
                <c:pt idx="14">
                  <c:v>4.3050048033568829E-2</c:v>
                </c:pt>
                <c:pt idx="15">
                  <c:v>4.3575808408882047E-2</c:v>
                </c:pt>
                <c:pt idx="16">
                  <c:v>4.4148554973989659E-2</c:v>
                </c:pt>
                <c:pt idx="17">
                  <c:v>4.4811521245037907E-2</c:v>
                </c:pt>
                <c:pt idx="18">
                  <c:v>4.5568196180262338E-2</c:v>
                </c:pt>
                <c:pt idx="19">
                  <c:v>4.6422587693743349E-2</c:v>
                </c:pt>
                <c:pt idx="20">
                  <c:v>4.7423161869002063E-2</c:v>
                </c:pt>
                <c:pt idx="21">
                  <c:v>4.8532984511740165E-2</c:v>
                </c:pt>
                <c:pt idx="22">
                  <c:v>4.9849963710873399E-2</c:v>
                </c:pt>
                <c:pt idx="23">
                  <c:v>5.1340850903418701E-2</c:v>
                </c:pt>
                <c:pt idx="24">
                  <c:v>5.3017842681911287E-2</c:v>
                </c:pt>
                <c:pt idx="25">
                  <c:v>5.5045536807751858E-2</c:v>
                </c:pt>
                <c:pt idx="26">
                  <c:v>5.7351919943561841E-2</c:v>
                </c:pt>
                <c:pt idx="27">
                  <c:v>6.0071578312756044E-2</c:v>
                </c:pt>
                <c:pt idx="28">
                  <c:v>6.3249161932392453E-2</c:v>
                </c:pt>
                <c:pt idx="29">
                  <c:v>6.7057951508676036E-2</c:v>
                </c:pt>
                <c:pt idx="30">
                  <c:v>6.9752729161183191E-2</c:v>
                </c:pt>
                <c:pt idx="31">
                  <c:v>7.6854951291603843E-2</c:v>
                </c:pt>
                <c:pt idx="32">
                  <c:v>8.3277044943467951E-2</c:v>
                </c:pt>
                <c:pt idx="33">
                  <c:v>9.112593514670754E-2</c:v>
                </c:pt>
                <c:pt idx="34">
                  <c:v>0.10066961472138949</c:v>
                </c:pt>
                <c:pt idx="35">
                  <c:v>0.11243371096773302</c:v>
                </c:pt>
                <c:pt idx="36">
                  <c:v>0.11962244414579835</c:v>
                </c:pt>
                <c:pt idx="37">
                  <c:v>0.14563136104202212</c:v>
                </c:pt>
                <c:pt idx="38">
                  <c:v>0.1692453270304097</c:v>
                </c:pt>
                <c:pt idx="39">
                  <c:v>0.19982326224379268</c:v>
                </c:pt>
                <c:pt idx="40">
                  <c:v>0.23979911908175497</c:v>
                </c:pt>
                <c:pt idx="41">
                  <c:v>0.29277600694554423</c:v>
                </c:pt>
                <c:pt idx="42">
                  <c:v>0.3644086919100657</c:v>
                </c:pt>
                <c:pt idx="43">
                  <c:v>0.4623530008923124</c:v>
                </c:pt>
                <c:pt idx="44">
                  <c:v>0.59799900730338662</c:v>
                </c:pt>
                <c:pt idx="45">
                  <c:v>0.78834626477603675</c:v>
                </c:pt>
                <c:pt idx="46">
                  <c:v>1.0587079632997209</c:v>
                </c:pt>
                <c:pt idx="47">
                  <c:v>1.4463386169210128</c:v>
                </c:pt>
                <c:pt idx="48">
                  <c:v>2.0024489278753057</c:v>
                </c:pt>
                <c:pt idx="49">
                  <c:v>2.7962698382615594</c:v>
                </c:pt>
                <c:pt idx="50">
                  <c:v>3.9106860569009685</c:v>
                </c:pt>
                <c:pt idx="51">
                  <c:v>5.424146778372446</c:v>
                </c:pt>
                <c:pt idx="52">
                  <c:v>7.3525222543068232</c:v>
                </c:pt>
                <c:pt idx="53">
                  <c:v>9.5533043550766941</c:v>
                </c:pt>
                <c:pt idx="54">
                  <c:v>11.599590476267188</c:v>
                </c:pt>
                <c:pt idx="55">
                  <c:v>12.705357478282091</c:v>
                </c:pt>
                <c:pt idx="56">
                  <c:v>11.994376110533889</c:v>
                </c:pt>
                <c:pt idx="57">
                  <c:v>9.1873768871660477</c:v>
                </c:pt>
                <c:pt idx="58">
                  <c:v>5.2775759385476135</c:v>
                </c:pt>
                <c:pt idx="59">
                  <c:v>2.0540049486060283</c:v>
                </c:pt>
                <c:pt idx="60">
                  <c:v>0.47431518953548285</c:v>
                </c:pt>
                <c:pt idx="61">
                  <c:v>5.4788775390234773E-2</c:v>
                </c:pt>
                <c:pt idx="62">
                  <c:v>2.5414878601063493E-3</c:v>
                </c:pt>
                <c:pt idx="63">
                  <c:v>3.5736319266674728E-5</c:v>
                </c:pt>
                <c:pt idx="64">
                  <c:v>1.0628326650508539E-7</c:v>
                </c:pt>
                <c:pt idx="65">
                  <c:v>4.2184950994651817E-11</c:v>
                </c:pt>
                <c:pt idx="66">
                  <c:v>1.2363981771044964E-15</c:v>
                </c:pt>
                <c:pt idx="67">
                  <c:v>1.27070196823868E-21</c:v>
                </c:pt>
                <c:pt idx="68">
                  <c:v>1.7557183087041663E-29</c:v>
                </c:pt>
                <c:pt idx="69">
                  <c:v>9.7220441590683277E-40</c:v>
                </c:pt>
                <c:pt idx="70">
                  <c:v>4.6027778347608642E-53</c:v>
                </c:pt>
                <c:pt idx="71">
                  <c:v>2.6341908771349909E-70</c:v>
                </c:pt>
                <c:pt idx="72">
                  <c:v>1.5124689005489654E-92</c:v>
                </c:pt>
                <c:pt idx="73">
                  <c:v>3.7595193421944099E-121</c:v>
                </c:pt>
                <c:pt idx="74">
                  <c:v>7.4412649947394724E-158</c:v>
                </c:pt>
                <c:pt idx="75">
                  <c:v>7.4793984589199396E-205</c:v>
                </c:pt>
                <c:pt idx="76">
                  <c:v>6.3525752921161603E-265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74-4308-A5FE-2D17426C5B62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'FO9'!$A$22:$A$108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74-4308-A5FE-2D17426C5B62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'FO9'!$A$22:$A$108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74-4308-A5FE-2D17426C5B62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'FO9'!$A$22:$A$108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'FO9'!$I$22:$I$108</c:f>
              <c:numCache>
                <c:formatCode>0.000</c:formatCode>
                <c:ptCount val="87"/>
                <c:pt idx="0">
                  <c:v>3.9889242097841629E-2</c:v>
                </c:pt>
                <c:pt idx="1">
                  <c:v>4.0006340407101396E-2</c:v>
                </c:pt>
                <c:pt idx="2">
                  <c:v>4.0084988139923401E-2</c:v>
                </c:pt>
                <c:pt idx="3">
                  <c:v>4.0203922703008162E-2</c:v>
                </c:pt>
                <c:pt idx="4">
                  <c:v>4.0364515480038242E-2</c:v>
                </c:pt>
                <c:pt idx="5">
                  <c:v>4.0527758152852471E-2</c:v>
                </c:pt>
                <c:pt idx="6">
                  <c:v>4.0694099787026615E-2</c:v>
                </c:pt>
                <c:pt idx="7">
                  <c:v>4.090720704814986E-2</c:v>
                </c:pt>
                <c:pt idx="8">
                  <c:v>4.117223648307098E-2</c:v>
                </c:pt>
                <c:pt idx="9">
                  <c:v>4.1450029857966954E-2</c:v>
                </c:pt>
                <c:pt idx="10">
                  <c:v>4.1794961513772724E-2</c:v>
                </c:pt>
                <c:pt idx="11">
                  <c:v>4.2225569184609901E-2</c:v>
                </c:pt>
                <c:pt idx="12">
                  <c:v>4.2773615994547522E-2</c:v>
                </c:pt>
                <c:pt idx="13">
                  <c:v>4.3494066866173485E-2</c:v>
                </c:pt>
                <c:pt idx="14">
                  <c:v>4.4482480741546246E-2</c:v>
                </c:pt>
                <c:pt idx="15">
                  <c:v>4.6044178380107499E-2</c:v>
                </c:pt>
                <c:pt idx="16">
                  <c:v>4.8447617445930388E-2</c:v>
                </c:pt>
                <c:pt idx="17">
                  <c:v>5.2601775943474011E-2</c:v>
                </c:pt>
                <c:pt idx="18">
                  <c:v>6.0024608097222903E-2</c:v>
                </c:pt>
                <c:pt idx="19">
                  <c:v>7.3409701251199944E-2</c:v>
                </c:pt>
                <c:pt idx="20">
                  <c:v>9.8410169318851812E-2</c:v>
                </c:pt>
                <c:pt idx="21">
                  <c:v>0.1407406625915093</c:v>
                </c:pt>
                <c:pt idx="22">
                  <c:v>0.21095173867225181</c:v>
                </c:pt>
                <c:pt idx="23">
                  <c:v>0.30515761089601212</c:v>
                </c:pt>
                <c:pt idx="24">
                  <c:v>0.39687376596323004</c:v>
                </c:pt>
                <c:pt idx="25">
                  <c:v>0.43446816366131014</c:v>
                </c:pt>
                <c:pt idx="26">
                  <c:v>0.36446256414449008</c:v>
                </c:pt>
                <c:pt idx="27">
                  <c:v>0.22139356316214298</c:v>
                </c:pt>
                <c:pt idx="28">
                  <c:v>0.11050939251397986</c:v>
                </c:pt>
                <c:pt idx="29">
                  <c:v>7.3113596461526167E-2</c:v>
                </c:pt>
                <c:pt idx="30">
                  <c:v>7.0767044454528513E-2</c:v>
                </c:pt>
                <c:pt idx="31">
                  <c:v>7.6858010305319163E-2</c:v>
                </c:pt>
                <c:pt idx="32">
                  <c:v>8.327704817540442E-2</c:v>
                </c:pt>
                <c:pt idx="33">
                  <c:v>9.1125933481162436E-2</c:v>
                </c:pt>
                <c:pt idx="34">
                  <c:v>0.10066961349773561</c:v>
                </c:pt>
                <c:pt idx="35">
                  <c:v>0.11243371013859146</c:v>
                </c:pt>
                <c:pt idx="36">
                  <c:v>0.11962244349377835</c:v>
                </c:pt>
                <c:pt idx="37">
                  <c:v>0.14563136076943553</c:v>
                </c:pt>
                <c:pt idx="38">
                  <c:v>0.16924532690585833</c:v>
                </c:pt>
                <c:pt idx="39">
                  <c:v>0.19982326219754609</c:v>
                </c:pt>
                <c:pt idx="40">
                  <c:v>0.23979911906848309</c:v>
                </c:pt>
                <c:pt idx="41">
                  <c:v>0.2927760069427896</c:v>
                </c:pt>
                <c:pt idx="42">
                  <c:v>0.36440869190968977</c:v>
                </c:pt>
                <c:pt idx="43">
                  <c:v>0.46235300089228198</c:v>
                </c:pt>
                <c:pt idx="44">
                  <c:v>0.59799900730338529</c:v>
                </c:pt>
                <c:pt idx="45">
                  <c:v>0.78834626477603675</c:v>
                </c:pt>
                <c:pt idx="46">
                  <c:v>1.0587079632997209</c:v>
                </c:pt>
                <c:pt idx="47">
                  <c:v>1.4463386169210128</c:v>
                </c:pt>
                <c:pt idx="48">
                  <c:v>2.0024489278753057</c:v>
                </c:pt>
                <c:pt idx="49">
                  <c:v>2.7962698382615594</c:v>
                </c:pt>
                <c:pt idx="50">
                  <c:v>3.9106860569009685</c:v>
                </c:pt>
                <c:pt idx="51">
                  <c:v>5.424146778372446</c:v>
                </c:pt>
                <c:pt idx="52">
                  <c:v>7.3525222543068232</c:v>
                </c:pt>
                <c:pt idx="53">
                  <c:v>9.5533043550766941</c:v>
                </c:pt>
                <c:pt idx="54">
                  <c:v>11.599590476267188</c:v>
                </c:pt>
                <c:pt idx="55">
                  <c:v>12.705357478282091</c:v>
                </c:pt>
                <c:pt idx="56">
                  <c:v>11.994376110533889</c:v>
                </c:pt>
                <c:pt idx="57">
                  <c:v>9.1873768871660477</c:v>
                </c:pt>
                <c:pt idx="58">
                  <c:v>5.2775759385476135</c:v>
                </c:pt>
                <c:pt idx="59">
                  <c:v>2.0540049486060283</c:v>
                </c:pt>
                <c:pt idx="60">
                  <c:v>0.47431518953548285</c:v>
                </c:pt>
                <c:pt idx="61">
                  <c:v>5.4788775390234773E-2</c:v>
                </c:pt>
                <c:pt idx="62">
                  <c:v>2.5414878601063493E-3</c:v>
                </c:pt>
                <c:pt idx="63">
                  <c:v>3.5736319266674728E-5</c:v>
                </c:pt>
                <c:pt idx="64">
                  <c:v>1.0628326650508539E-7</c:v>
                </c:pt>
                <c:pt idx="65">
                  <c:v>4.2184950994651817E-11</c:v>
                </c:pt>
                <c:pt idx="66">
                  <c:v>1.2363981771044964E-15</c:v>
                </c:pt>
                <c:pt idx="67">
                  <c:v>1.27070196823868E-21</c:v>
                </c:pt>
                <c:pt idx="68">
                  <c:v>1.7557183087041663E-29</c:v>
                </c:pt>
                <c:pt idx="69">
                  <c:v>9.7220441590683277E-40</c:v>
                </c:pt>
                <c:pt idx="70">
                  <c:v>4.6027778347608642E-53</c:v>
                </c:pt>
                <c:pt idx="71">
                  <c:v>2.6341908771349909E-70</c:v>
                </c:pt>
                <c:pt idx="72">
                  <c:v>1.5124689005489654E-92</c:v>
                </c:pt>
                <c:pt idx="73">
                  <c:v>3.7595193421944099E-121</c:v>
                </c:pt>
                <c:pt idx="74">
                  <c:v>7.4412649947394724E-158</c:v>
                </c:pt>
                <c:pt idx="75">
                  <c:v>7.4793984589199396E-205</c:v>
                </c:pt>
                <c:pt idx="76">
                  <c:v>6.3525752921161603E-265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74-4308-A5FE-2D17426C5B62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574-4308-A5FE-2D17426C5B62}"/>
              </c:ext>
            </c:extLst>
          </c:dPt>
          <c:xVal>
            <c:numRef>
              <c:f>'FO9'!$A$22:$A$108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'FO9'!$B$22:$B$108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8.0000000000000002E-3</c:v>
                </c:pt>
                <c:pt idx="16">
                  <c:v>2.4E-2</c:v>
                </c:pt>
                <c:pt idx="17">
                  <c:v>5.2999999999999999E-2</c:v>
                </c:pt>
                <c:pt idx="18">
                  <c:v>0.06</c:v>
                </c:pt>
                <c:pt idx="19">
                  <c:v>6.6000000000000003E-2</c:v>
                </c:pt>
                <c:pt idx="20">
                  <c:v>0.15</c:v>
                </c:pt>
                <c:pt idx="21">
                  <c:v>0.19500000000000001</c:v>
                </c:pt>
                <c:pt idx="22">
                  <c:v>0.27400000000000002</c:v>
                </c:pt>
                <c:pt idx="23">
                  <c:v>0.34100000000000003</c:v>
                </c:pt>
                <c:pt idx="24">
                  <c:v>0.40799999999999997</c:v>
                </c:pt>
                <c:pt idx="25">
                  <c:v>0.35099999999999998</c:v>
                </c:pt>
                <c:pt idx="26">
                  <c:v>0.315</c:v>
                </c:pt>
                <c:pt idx="27">
                  <c:v>0.27700000000000002</c:v>
                </c:pt>
                <c:pt idx="28">
                  <c:v>0.245</c:v>
                </c:pt>
                <c:pt idx="29">
                  <c:v>0.28499999999999998</c:v>
                </c:pt>
                <c:pt idx="30">
                  <c:v>0.16200000000000001</c:v>
                </c:pt>
                <c:pt idx="31">
                  <c:v>0.317</c:v>
                </c:pt>
                <c:pt idx="32">
                  <c:v>0.19700000000000001</c:v>
                </c:pt>
                <c:pt idx="33">
                  <c:v>0.14199999999999999</c:v>
                </c:pt>
                <c:pt idx="34">
                  <c:v>0.248</c:v>
                </c:pt>
                <c:pt idx="35">
                  <c:v>0.24299999999999999</c:v>
                </c:pt>
                <c:pt idx="36">
                  <c:v>0.13300000000000001</c:v>
                </c:pt>
                <c:pt idx="37">
                  <c:v>0.41199999999999998</c:v>
                </c:pt>
                <c:pt idx="38">
                  <c:v>0.32100000000000001</c:v>
                </c:pt>
                <c:pt idx="39">
                  <c:v>0.373</c:v>
                </c:pt>
                <c:pt idx="40">
                  <c:v>0.43</c:v>
                </c:pt>
                <c:pt idx="41">
                  <c:v>0.50800000000000001</c:v>
                </c:pt>
                <c:pt idx="42">
                  <c:v>0.56200000000000006</c:v>
                </c:pt>
                <c:pt idx="43">
                  <c:v>0.69</c:v>
                </c:pt>
                <c:pt idx="44">
                  <c:v>0.80700000000000005</c:v>
                </c:pt>
                <c:pt idx="45">
                  <c:v>1.004</c:v>
                </c:pt>
                <c:pt idx="46">
                  <c:v>1.196</c:v>
                </c:pt>
                <c:pt idx="47">
                  <c:v>1.405</c:v>
                </c:pt>
                <c:pt idx="48">
                  <c:v>1.873</c:v>
                </c:pt>
                <c:pt idx="49">
                  <c:v>2.59</c:v>
                </c:pt>
                <c:pt idx="50">
                  <c:v>3.1930000000000001</c:v>
                </c:pt>
                <c:pt idx="51">
                  <c:v>5.0970000000000004</c:v>
                </c:pt>
                <c:pt idx="52">
                  <c:v>7.867</c:v>
                </c:pt>
                <c:pt idx="53">
                  <c:v>10.895</c:v>
                </c:pt>
                <c:pt idx="54">
                  <c:v>10.577</c:v>
                </c:pt>
                <c:pt idx="55">
                  <c:v>12.869</c:v>
                </c:pt>
                <c:pt idx="56">
                  <c:v>12.643000000000001</c:v>
                </c:pt>
                <c:pt idx="57">
                  <c:v>7.6680000000000001</c:v>
                </c:pt>
                <c:pt idx="58">
                  <c:v>5.1920000000000002</c:v>
                </c:pt>
                <c:pt idx="59">
                  <c:v>3.6859999999999999</c:v>
                </c:pt>
                <c:pt idx="60">
                  <c:v>2.6320000000000001</c:v>
                </c:pt>
                <c:pt idx="61">
                  <c:v>0.34100000000000003</c:v>
                </c:pt>
                <c:pt idx="62">
                  <c:v>0.64900000000000002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4-4308-A5FE-2D17426C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'FO9'!$A$23:$A$108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'FO9'!$J$23:$J$108</c:f>
              <c:numCache>
                <c:formatCode>0.000</c:formatCode>
                <c:ptCount val="86"/>
                <c:pt idx="0">
                  <c:v>-4.0006340407101396E-2</c:v>
                </c:pt>
                <c:pt idx="1">
                  <c:v>-4.0084988139923401E-2</c:v>
                </c:pt>
                <c:pt idx="2">
                  <c:v>-4.0203922703008162E-2</c:v>
                </c:pt>
                <c:pt idx="3">
                  <c:v>-4.0364515480038242E-2</c:v>
                </c:pt>
                <c:pt idx="4">
                  <c:v>-4.0527758152852471E-2</c:v>
                </c:pt>
                <c:pt idx="5">
                  <c:v>-4.0694099787026615E-2</c:v>
                </c:pt>
                <c:pt idx="6">
                  <c:v>-4.090720704814986E-2</c:v>
                </c:pt>
                <c:pt idx="7">
                  <c:v>-4.117223648307098E-2</c:v>
                </c:pt>
                <c:pt idx="8">
                  <c:v>-4.1450029857966954E-2</c:v>
                </c:pt>
                <c:pt idx="9">
                  <c:v>-4.0794961513772723E-2</c:v>
                </c:pt>
                <c:pt idx="10">
                  <c:v>-3.7225569184609904E-2</c:v>
                </c:pt>
                <c:pt idx="11">
                  <c:v>-3.7773615994547524E-2</c:v>
                </c:pt>
                <c:pt idx="12">
                  <c:v>-3.7494066866173487E-2</c:v>
                </c:pt>
                <c:pt idx="13">
                  <c:v>-3.7482480741546247E-2</c:v>
                </c:pt>
                <c:pt idx="14">
                  <c:v>-3.8044178380107499E-2</c:v>
                </c:pt>
                <c:pt idx="15">
                  <c:v>-2.4447617445930388E-2</c:v>
                </c:pt>
                <c:pt idx="16">
                  <c:v>3.9822405652598786E-4</c:v>
                </c:pt>
                <c:pt idx="17">
                  <c:v>-2.4608097222905689E-5</c:v>
                </c:pt>
                <c:pt idx="18">
                  <c:v>-7.4097012511999405E-3</c:v>
                </c:pt>
                <c:pt idx="19">
                  <c:v>5.1589830681148183E-2</c:v>
                </c:pt>
                <c:pt idx="20">
                  <c:v>5.4259337408490704E-2</c:v>
                </c:pt>
                <c:pt idx="21">
                  <c:v>6.3048261327748212E-2</c:v>
                </c:pt>
                <c:pt idx="22">
                  <c:v>3.5842389103987904E-2</c:v>
                </c:pt>
                <c:pt idx="23">
                  <c:v>1.1126234036769933E-2</c:v>
                </c:pt>
                <c:pt idx="24">
                  <c:v>-8.3468163661310157E-2</c:v>
                </c:pt>
                <c:pt idx="25">
                  <c:v>-4.9462564144490073E-2</c:v>
                </c:pt>
                <c:pt idx="26">
                  <c:v>5.5606436837857043E-2</c:v>
                </c:pt>
                <c:pt idx="27">
                  <c:v>0.13449060748602015</c:v>
                </c:pt>
                <c:pt idx="28">
                  <c:v>0.21188640353847382</c:v>
                </c:pt>
                <c:pt idx="29">
                  <c:v>9.1232955545471492E-2</c:v>
                </c:pt>
                <c:pt idx="30">
                  <c:v>0.24014198969468084</c:v>
                </c:pt>
                <c:pt idx="31">
                  <c:v>0.11372295182459559</c:v>
                </c:pt>
                <c:pt idx="32">
                  <c:v>5.0874066518837552E-2</c:v>
                </c:pt>
                <c:pt idx="33">
                  <c:v>0.14733038650226438</c:v>
                </c:pt>
                <c:pt idx="34">
                  <c:v>0.13056628986140853</c:v>
                </c:pt>
                <c:pt idx="35">
                  <c:v>1.3377556506221661E-2</c:v>
                </c:pt>
                <c:pt idx="36">
                  <c:v>0.26636863923056442</c:v>
                </c:pt>
                <c:pt idx="37">
                  <c:v>0.15175467309414167</c:v>
                </c:pt>
                <c:pt idx="38">
                  <c:v>0.17317673780245391</c:v>
                </c:pt>
                <c:pt idx="39">
                  <c:v>0.19020088093151691</c:v>
                </c:pt>
                <c:pt idx="40">
                  <c:v>0.21522399305721041</c:v>
                </c:pt>
                <c:pt idx="41">
                  <c:v>0.19759130809031028</c:v>
                </c:pt>
                <c:pt idx="42">
                  <c:v>0.22764699910771796</c:v>
                </c:pt>
                <c:pt idx="43">
                  <c:v>0.20900099269661476</c:v>
                </c:pt>
                <c:pt idx="44">
                  <c:v>0.21565373522396325</c:v>
                </c:pt>
                <c:pt idx="45">
                  <c:v>0.13729203670027901</c:v>
                </c:pt>
                <c:pt idx="46">
                  <c:v>-4.1338616921012816E-2</c:v>
                </c:pt>
                <c:pt idx="47">
                  <c:v>-0.12944892787530571</c:v>
                </c:pt>
                <c:pt idx="48">
                  <c:v>-0.20626983826155953</c:v>
                </c:pt>
                <c:pt idx="49">
                  <c:v>-0.71768605690096843</c:v>
                </c:pt>
                <c:pt idx="50">
                  <c:v>-0.32714677837244555</c:v>
                </c:pt>
                <c:pt idx="51">
                  <c:v>0.51447774569317684</c:v>
                </c:pt>
                <c:pt idx="52">
                  <c:v>1.3416956449233055</c:v>
                </c:pt>
                <c:pt idx="53">
                  <c:v>-1.0225904762671885</c:v>
                </c:pt>
                <c:pt idx="54">
                  <c:v>0.16364252171790916</c:v>
                </c:pt>
                <c:pt idx="55">
                  <c:v>0.64862388946611205</c:v>
                </c:pt>
                <c:pt idx="56">
                  <c:v>-1.5193768871660476</c:v>
                </c:pt>
                <c:pt idx="57">
                  <c:v>-8.5575938547613362E-2</c:v>
                </c:pt>
                <c:pt idx="58">
                  <c:v>1.6319950513939716</c:v>
                </c:pt>
                <c:pt idx="59">
                  <c:v>2.1576848104645174</c:v>
                </c:pt>
                <c:pt idx="60">
                  <c:v>0.28621122460976522</c:v>
                </c:pt>
                <c:pt idx="61">
                  <c:v>0.64645851213989369</c:v>
                </c:pt>
                <c:pt idx="62">
                  <c:v>-3.5736319266674728E-5</c:v>
                </c:pt>
                <c:pt idx="63">
                  <c:v>-1.0628326650508539E-7</c:v>
                </c:pt>
                <c:pt idx="64">
                  <c:v>-4.2184950994651817E-11</c:v>
                </c:pt>
                <c:pt idx="65">
                  <c:v>-1.2363981771044964E-15</c:v>
                </c:pt>
                <c:pt idx="66">
                  <c:v>-1.27070196823868E-21</c:v>
                </c:pt>
                <c:pt idx="67">
                  <c:v>-1.7557183087041663E-29</c:v>
                </c:pt>
                <c:pt idx="68">
                  <c:v>-9.7220441590683277E-40</c:v>
                </c:pt>
                <c:pt idx="69">
                  <c:v>-4.6027778347608642E-53</c:v>
                </c:pt>
                <c:pt idx="70">
                  <c:v>-2.6341908771349909E-70</c:v>
                </c:pt>
                <c:pt idx="71">
                  <c:v>-1.5124689005489654E-92</c:v>
                </c:pt>
                <c:pt idx="72">
                  <c:v>-3.7595193421944099E-121</c:v>
                </c:pt>
                <c:pt idx="73">
                  <c:v>-7.4412649947394724E-158</c:v>
                </c:pt>
                <c:pt idx="74">
                  <c:v>-7.4793984589199396E-205</c:v>
                </c:pt>
                <c:pt idx="75">
                  <c:v>-6.3525752921161603E-265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DB-4623-8A51-0AE32E2E8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'FO10'!$F$21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'FO10'!$F$22:$F$108</c:f>
              <c:numCache>
                <c:formatCode>0.000</c:formatCode>
                <c:ptCount val="87"/>
                <c:pt idx="0">
                  <c:v>2.5390751803828155E-5</c:v>
                </c:pt>
                <c:pt idx="1">
                  <c:v>2.8691925049319371E-5</c:v>
                </c:pt>
                <c:pt idx="2">
                  <c:v>3.1113388910024937E-5</c:v>
                </c:pt>
                <c:pt idx="3">
                  <c:v>3.5109616030744318E-5</c:v>
                </c:pt>
                <c:pt idx="4">
                  <c:v>4.1193885315754453E-5</c:v>
                </c:pt>
                <c:pt idx="5">
                  <c:v>4.8260710178020587E-5</c:v>
                </c:pt>
                <c:pt idx="6">
                  <c:v>5.6455848442994132E-5</c:v>
                </c:pt>
                <c:pt idx="7">
                  <c:v>6.8540130740237976E-5</c:v>
                </c:pt>
                <c:pt idx="8">
                  <c:v>8.6237530830775692E-5</c:v>
                </c:pt>
                <c:pt idx="9">
                  <c:v>1.0814210568380358E-4</c:v>
                </c:pt>
                <c:pt idx="10">
                  <c:v>1.402297438358462E-4</c:v>
                </c:pt>
                <c:pt idx="11">
                  <c:v>1.8766563779839811E-4</c:v>
                </c:pt>
                <c:pt idx="12">
                  <c:v>2.5861880035808716E-4</c:v>
                </c:pt>
                <c:pt idx="13">
                  <c:v>3.6608040613547363E-4</c:v>
                </c:pt>
                <c:pt idx="14">
                  <c:v>5.3079057681214043E-4</c:v>
                </c:pt>
                <c:pt idx="15">
                  <c:v>8.1153993123427319E-4</c:v>
                </c:pt>
                <c:pt idx="16">
                  <c:v>1.2596577837404093E-3</c:v>
                </c:pt>
                <c:pt idx="17">
                  <c:v>2.0360429704775833E-3</c:v>
                </c:pt>
                <c:pt idx="18">
                  <c:v>3.3965550023708877E-3</c:v>
                </c:pt>
                <c:pt idx="19">
                  <c:v>5.789606972280207E-3</c:v>
                </c:pt>
                <c:pt idx="20">
                  <c:v>1.0210434140178816E-2</c:v>
                </c:pt>
                <c:pt idx="21">
                  <c:v>1.7891649959460507E-2</c:v>
                </c:pt>
                <c:pt idx="22">
                  <c:v>3.1888457204979632E-2</c:v>
                </c:pt>
                <c:pt idx="23">
                  <c:v>5.5105037752005592E-2</c:v>
                </c:pt>
                <c:pt idx="24">
                  <c:v>8.9887804106485003E-2</c:v>
                </c:pt>
                <c:pt idx="25">
                  <c:v>0.13796317366140476</c:v>
                </c:pt>
                <c:pt idx="26">
                  <c:v>0.18445308022896176</c:v>
                </c:pt>
                <c:pt idx="27">
                  <c:v>0.2041876293049959</c:v>
                </c:pt>
                <c:pt idx="28">
                  <c:v>0.17184835370839982</c:v>
                </c:pt>
                <c:pt idx="29">
                  <c:v>9.7663684757748559E-2</c:v>
                </c:pt>
                <c:pt idx="30">
                  <c:v>5.3312638236729833E-2</c:v>
                </c:pt>
                <c:pt idx="31">
                  <c:v>5.4830909437969038E-3</c:v>
                </c:pt>
                <c:pt idx="32">
                  <c:v>3.5244358260782719E-4</c:v>
                </c:pt>
                <c:pt idx="33">
                  <c:v>6.2339295809479746E-6</c:v>
                </c:pt>
                <c:pt idx="34">
                  <c:v>2.1497900528737368E-8</c:v>
                </c:pt>
                <c:pt idx="35">
                  <c:v>8.6122148780444331E-12</c:v>
                </c:pt>
                <c:pt idx="36">
                  <c:v>5.188780147826985E-14</c:v>
                </c:pt>
                <c:pt idx="37">
                  <c:v>1.2816990932999092E-22</c:v>
                </c:pt>
                <c:pt idx="38">
                  <c:v>7.2700327611326029E-31</c:v>
                </c:pt>
                <c:pt idx="39">
                  <c:v>9.1592906258547499E-42</c:v>
                </c:pt>
                <c:pt idx="40">
                  <c:v>5.0398570785466864E-56</c:v>
                </c:pt>
                <c:pt idx="41">
                  <c:v>1.424495213958964E-74</c:v>
                </c:pt>
                <c:pt idx="42">
                  <c:v>9.8840552208981086E-99</c:v>
                </c:pt>
                <c:pt idx="43">
                  <c:v>5.6776419179065413E-130</c:v>
                </c:pt>
                <c:pt idx="44">
                  <c:v>3.4291463900295137E-170</c:v>
                </c:pt>
                <c:pt idx="45">
                  <c:v>7.7513548283918518E-222</c:v>
                </c:pt>
                <c:pt idx="46">
                  <c:v>4.5150844712261226E-288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D-42AE-8E00-12DD747C840B}"/>
            </c:ext>
          </c:extLst>
        </c:ser>
        <c:ser>
          <c:idx val="1"/>
          <c:order val="1"/>
          <c:tx>
            <c:strRef>
              <c:f>'FO10'!$G$21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'FO10'!$G$22:$G$108</c:f>
              <c:numCache>
                <c:formatCode>0.000</c:formatCode>
                <c:ptCount val="87"/>
                <c:pt idx="0">
                  <c:v>1.1809605276383612E-8</c:v>
                </c:pt>
                <c:pt idx="1">
                  <c:v>1.2002143347612296E-8</c:v>
                </c:pt>
                <c:pt idx="2">
                  <c:v>1.2131980896511767E-8</c:v>
                </c:pt>
                <c:pt idx="3">
                  <c:v>1.2328976231323301E-8</c:v>
                </c:pt>
                <c:pt idx="4">
                  <c:v>1.2595859977247147E-8</c:v>
                </c:pt>
                <c:pt idx="5">
                  <c:v>1.2867631870814285E-8</c:v>
                </c:pt>
                <c:pt idx="6">
                  <c:v>1.3144359423067284E-8</c:v>
                </c:pt>
                <c:pt idx="7">
                  <c:v>1.3497341279969719E-8</c:v>
                </c:pt>
                <c:pt idx="8">
                  <c:v>1.3931468813098104E-8</c:v>
                </c:pt>
                <c:pt idx="9">
                  <c:v>1.4377324442118187E-8</c:v>
                </c:pt>
                <c:pt idx="10">
                  <c:v>1.4912625322180485E-8</c:v>
                </c:pt>
                <c:pt idx="11">
                  <c:v>1.5544817393044754E-8</c:v>
                </c:pt>
                <c:pt idx="12">
                  <c:v>1.6282744952461909E-8</c:v>
                </c:pt>
                <c:pt idx="13">
                  <c:v>1.7136789391189927E-8</c:v>
                </c:pt>
                <c:pt idx="14">
                  <c:v>1.8119027413767747E-8</c:v>
                </c:pt>
                <c:pt idx="15">
                  <c:v>1.9339655772483254E-8</c:v>
                </c:pt>
                <c:pt idx="16">
                  <c:v>2.0729372216707685E-8</c:v>
                </c:pt>
                <c:pt idx="17">
                  <c:v>2.2417068851227937E-8</c:v>
                </c:pt>
                <c:pt idx="18">
                  <c:v>2.444819135467485E-8</c:v>
                </c:pt>
                <c:pt idx="19">
                  <c:v>2.6877405634477265E-8</c:v>
                </c:pt>
                <c:pt idx="20">
                  <c:v>2.9906920603653381E-8</c:v>
                </c:pt>
                <c:pt idx="21">
                  <c:v>3.3501501777659997E-8</c:v>
                </c:pt>
                <c:pt idx="22">
                  <c:v>3.80868701449351E-8</c:v>
                </c:pt>
                <c:pt idx="23">
                  <c:v>4.36937363484027E-8</c:v>
                </c:pt>
                <c:pt idx="24">
                  <c:v>5.0519131673562455E-8</c:v>
                </c:pt>
                <c:pt idx="25">
                  <c:v>5.9480841225446813E-8</c:v>
                </c:pt>
                <c:pt idx="26">
                  <c:v>7.0564897249470348E-8</c:v>
                </c:pt>
                <c:pt idx="27">
                  <c:v>8.4743111654059809E-8</c:v>
                </c:pt>
                <c:pt idx="28">
                  <c:v>1.0261305831405149E-7</c:v>
                </c:pt>
                <c:pt idx="29">
                  <c:v>1.2546659009754158E-7</c:v>
                </c:pt>
                <c:pt idx="30">
                  <c:v>1.4227994311181545E-7</c:v>
                </c:pt>
                <c:pt idx="31">
                  <c:v>1.8741484038084541E-7</c:v>
                </c:pt>
                <c:pt idx="32">
                  <c:v>2.2679756275596882E-7</c:v>
                </c:pt>
                <c:pt idx="33">
                  <c:v>2.6956258851690954E-7</c:v>
                </c:pt>
                <c:pt idx="34">
                  <c:v>3.096805792933482E-7</c:v>
                </c:pt>
                <c:pt idx="35">
                  <c:v>3.3805685277053397E-7</c:v>
                </c:pt>
                <c:pt idx="36">
                  <c:v>3.4411984254407684E-7</c:v>
                </c:pt>
                <c:pt idx="37">
                  <c:v>3.1166899808898796E-7</c:v>
                </c:pt>
                <c:pt idx="38">
                  <c:v>2.4460781706334063E-7</c:v>
                </c:pt>
                <c:pt idx="39">
                  <c:v>1.5663310618651656E-7</c:v>
                </c:pt>
                <c:pt idx="40">
                  <c:v>7.6409779413040515E-8</c:v>
                </c:pt>
                <c:pt idx="41">
                  <c:v>2.5979420580258642E-8</c:v>
                </c:pt>
                <c:pt idx="42">
                  <c:v>5.4394114338387383E-9</c:v>
                </c:pt>
                <c:pt idx="43">
                  <c:v>6.0543740465215365E-10</c:v>
                </c:pt>
                <c:pt idx="44">
                  <c:v>2.9658308191810185E-11</c:v>
                </c:pt>
                <c:pt idx="45">
                  <c:v>5.0072189671940401E-13</c:v>
                </c:pt>
                <c:pt idx="46">
                  <c:v>2.1212850197934753E-15</c:v>
                </c:pt>
                <c:pt idx="47">
                  <c:v>1.4940631105288427E-18</c:v>
                </c:pt>
                <c:pt idx="48">
                  <c:v>1.0637632387139824E-22</c:v>
                </c:pt>
                <c:pt idx="49">
                  <c:v>4.0013027112665137E-28</c:v>
                </c:pt>
                <c:pt idx="50">
                  <c:v>3.4814074675014688E-35</c:v>
                </c:pt>
                <c:pt idx="51">
                  <c:v>2.3932827120010682E-44</c:v>
                </c:pt>
                <c:pt idx="52">
                  <c:v>3.5346347100517638E-56</c:v>
                </c:pt>
                <c:pt idx="53">
                  <c:v>2.1296933675721713E-71</c:v>
                </c:pt>
                <c:pt idx="54">
                  <c:v>5.5757917322133831E-91</c:v>
                </c:pt>
                <c:pt idx="55">
                  <c:v>4.6945326828316243E-116</c:v>
                </c:pt>
                <c:pt idx="56">
                  <c:v>3.9506085213020768E-148</c:v>
                </c:pt>
                <c:pt idx="57">
                  <c:v>4.0886893343168987E-189</c:v>
                </c:pt>
                <c:pt idx="58">
                  <c:v>2.1729888096503868E-241</c:v>
                </c:pt>
                <c:pt idx="59">
                  <c:v>6.2307322815663796E-308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DD-42AE-8E00-12DD747C840B}"/>
            </c:ext>
          </c:extLst>
        </c:ser>
        <c:ser>
          <c:idx val="2"/>
          <c:order val="2"/>
          <c:tx>
            <c:strRef>
              <c:f>'FO10'!$H$21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'FO10'!$H$22:$H$108</c:f>
              <c:numCache>
                <c:formatCode>0.000</c:formatCode>
                <c:ptCount val="87"/>
                <c:pt idx="0">
                  <c:v>9.2974980441205127E-2</c:v>
                </c:pt>
                <c:pt idx="1">
                  <c:v>9.3172993624107525E-2</c:v>
                </c:pt>
                <c:pt idx="2">
                  <c:v>9.3305212356531358E-2</c:v>
                </c:pt>
                <c:pt idx="3">
                  <c:v>9.3503855829086838E-2</c:v>
                </c:pt>
                <c:pt idx="4">
                  <c:v>9.3769303453889827E-2</c:v>
                </c:pt>
                <c:pt idx="5">
                  <c:v>9.4035426324995883E-2</c:v>
                </c:pt>
                <c:pt idx="6">
                  <c:v>9.4302225914804513E-2</c:v>
                </c:pt>
                <c:pt idx="7">
                  <c:v>9.463667928487085E-2</c:v>
                </c:pt>
                <c:pt idx="8">
                  <c:v>9.503942616751479E-2</c:v>
                </c:pt>
                <c:pt idx="9">
                  <c:v>9.5443708141020003E-2</c:v>
                </c:pt>
                <c:pt idx="10">
                  <c:v>9.5917317314091907E-2</c:v>
                </c:pt>
                <c:pt idx="11">
                  <c:v>9.6461162015368529E-2</c:v>
                </c:pt>
                <c:pt idx="12">
                  <c:v>9.7076287360227317E-2</c:v>
                </c:pt>
                <c:pt idx="13">
                  <c:v>9.7763878102940266E-2</c:v>
                </c:pt>
                <c:pt idx="14">
                  <c:v>9.8525261871703268E-2</c:v>
                </c:pt>
                <c:pt idx="15">
                  <c:v>9.9431919923898882E-2</c:v>
                </c:pt>
                <c:pt idx="16">
                  <c:v>0.10041666572006989</c:v>
                </c:pt>
                <c:pt idx="17">
                  <c:v>0.10155276821121946</c:v>
                </c:pt>
                <c:pt idx="18">
                  <c:v>0.1028446165197457</c:v>
                </c:pt>
                <c:pt idx="19">
                  <c:v>0.10429722308343618</c:v>
                </c:pt>
                <c:pt idx="20">
                  <c:v>0.10599037391596525</c:v>
                </c:pt>
                <c:pt idx="21">
                  <c:v>0.1078585761334282</c:v>
                </c:pt>
                <c:pt idx="22">
                  <c:v>0.1100624962746005</c:v>
                </c:pt>
                <c:pt idx="23">
                  <c:v>0.11254098869539353</c:v>
                </c:pt>
                <c:pt idx="24">
                  <c:v>0.11530875252273103</c:v>
                </c:pt>
                <c:pt idx="25">
                  <c:v>0.11862806072409383</c:v>
                </c:pt>
                <c:pt idx="26">
                  <c:v>0.12236896618867651</c:v>
                </c:pt>
                <c:pt idx="27">
                  <c:v>0.12673531504148791</c:v>
                </c:pt>
                <c:pt idx="28">
                  <c:v>0.13177886043765227</c:v>
                </c:pt>
                <c:pt idx="29">
                  <c:v>0.13774723072912565</c:v>
                </c:pt>
                <c:pt idx="30">
                  <c:v>0.1419223236497649</c:v>
                </c:pt>
                <c:pt idx="31">
                  <c:v>0.15275204862821565</c:v>
                </c:pt>
                <c:pt idx="32">
                  <c:v>0.16234679863592122</c:v>
                </c:pt>
                <c:pt idx="33">
                  <c:v>0.17384544141164016</c:v>
                </c:pt>
                <c:pt idx="34">
                  <c:v>0.18752619334182025</c:v>
                </c:pt>
                <c:pt idx="35">
                  <c:v>0.20399042160740333</c:v>
                </c:pt>
                <c:pt idx="36">
                  <c:v>0.21385784106630878</c:v>
                </c:pt>
                <c:pt idx="37">
                  <c:v>0.24851330185434603</c:v>
                </c:pt>
                <c:pt idx="38">
                  <c:v>0.27878966579461012</c:v>
                </c:pt>
                <c:pt idx="39">
                  <c:v>0.3166450847785699</c:v>
                </c:pt>
                <c:pt idx="40">
                  <c:v>0.36428248450715156</c:v>
                </c:pt>
                <c:pt idx="41">
                  <c:v>0.4248608582281303</c:v>
                </c:pt>
                <c:pt idx="42">
                  <c:v>0.50320911926453815</c:v>
                </c:pt>
                <c:pt idx="43">
                  <c:v>0.60535915344104474</c:v>
                </c:pt>
                <c:pt idx="44">
                  <c:v>0.73989569965712654</c:v>
                </c:pt>
                <c:pt idx="45">
                  <c:v>0.91905010031227208</c:v>
                </c:pt>
                <c:pt idx="46">
                  <c:v>1.1602084663823609</c:v>
                </c:pt>
                <c:pt idx="47">
                  <c:v>1.4878658061386973</c:v>
                </c:pt>
                <c:pt idx="48">
                  <c:v>1.9341756829772996</c:v>
                </c:pt>
                <c:pt idx="49">
                  <c:v>2.5419829814805577</c:v>
                </c:pt>
                <c:pt idx="50">
                  <c:v>3.3634669273626252</c:v>
                </c:pt>
                <c:pt idx="51">
                  <c:v>4.4544304358081863</c:v>
                </c:pt>
                <c:pt idx="52">
                  <c:v>5.8501398342547111</c:v>
                </c:pt>
                <c:pt idx="53">
                  <c:v>7.5260584295443413</c:v>
                </c:pt>
                <c:pt idx="54">
                  <c:v>9.3330921806299862</c:v>
                </c:pt>
                <c:pt idx="55">
                  <c:v>10.902952307698836</c:v>
                </c:pt>
                <c:pt idx="56">
                  <c:v>11.648308692912451</c:v>
                </c:pt>
                <c:pt idx="57">
                  <c:v>10.940293544358862</c:v>
                </c:pt>
                <c:pt idx="58">
                  <c:v>8.5765052736867595</c:v>
                </c:pt>
                <c:pt idx="59">
                  <c:v>5.2469802283974794</c:v>
                </c:pt>
                <c:pt idx="60">
                  <c:v>2.2942264532696721</c:v>
                </c:pt>
                <c:pt idx="61">
                  <c:v>0.63996133594866678</c:v>
                </c:pt>
                <c:pt idx="62">
                  <c:v>9.83616912296114E-2</c:v>
                </c:pt>
                <c:pt idx="63">
                  <c:v>6.9020403595580248E-3</c:v>
                </c:pt>
                <c:pt idx="64">
                  <c:v>1.7374427033595166E-4</c:v>
                </c:pt>
                <c:pt idx="65">
                  <c:v>1.151988619008096E-6</c:v>
                </c:pt>
                <c:pt idx="66">
                  <c:v>1.3519125923110089E-9</c:v>
                </c:pt>
                <c:pt idx="67">
                  <c:v>1.7013645994718083E-13</c:v>
                </c:pt>
                <c:pt idx="68">
                  <c:v>1.2041210361570449E-18</c:v>
                </c:pt>
                <c:pt idx="69">
                  <c:v>2.1196149472542989E-25</c:v>
                </c:pt>
                <c:pt idx="70">
                  <c:v>3.2733851688486206E-34</c:v>
                </c:pt>
                <c:pt idx="71">
                  <c:v>1.1840524460750631E-45</c:v>
                </c:pt>
                <c:pt idx="72">
                  <c:v>1.867482755859813E-60</c:v>
                </c:pt>
                <c:pt idx="73">
                  <c:v>1.534978478714219E-79</c:v>
                </c:pt>
                <c:pt idx="74">
                  <c:v>4.4111173182660412E-104</c:v>
                </c:pt>
                <c:pt idx="75">
                  <c:v>1.4505062322229807E-135</c:v>
                </c:pt>
                <c:pt idx="76">
                  <c:v>7.186563602640213E-176</c:v>
                </c:pt>
                <c:pt idx="77">
                  <c:v>2.2270253978854529E-227</c:v>
                </c:pt>
                <c:pt idx="78">
                  <c:v>4.1886898065697836E-293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DD-42AE-8E00-12DD747C840B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DD-42AE-8E00-12DD747C840B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DD-42AE-8E00-12DD747C840B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'FO10'!$I$22:$I$108</c:f>
              <c:numCache>
                <c:formatCode>0.000</c:formatCode>
                <c:ptCount val="87"/>
                <c:pt idx="0">
                  <c:v>9.3000383002614234E-2</c:v>
                </c:pt>
                <c:pt idx="1">
                  <c:v>9.3201697551300186E-2</c:v>
                </c:pt>
                <c:pt idx="2">
                  <c:v>9.3336337877422279E-2</c:v>
                </c:pt>
                <c:pt idx="3">
                  <c:v>9.3538977774093812E-2</c:v>
                </c:pt>
                <c:pt idx="4">
                  <c:v>9.3810509935065553E-2</c:v>
                </c:pt>
                <c:pt idx="5">
                  <c:v>9.4083699902805767E-2</c:v>
                </c:pt>
                <c:pt idx="6">
                  <c:v>9.4358694907606927E-2</c:v>
                </c:pt>
                <c:pt idx="7">
                  <c:v>9.4705232912952367E-2</c:v>
                </c:pt>
                <c:pt idx="8">
                  <c:v>9.5125677629814373E-2</c:v>
                </c:pt>
                <c:pt idx="9">
                  <c:v>9.5551864624028246E-2</c:v>
                </c:pt>
                <c:pt idx="10">
                  <c:v>9.6057561970553082E-2</c:v>
                </c:pt>
                <c:pt idx="11">
                  <c:v>9.6648843197984322E-2</c:v>
                </c:pt>
                <c:pt idx="12">
                  <c:v>9.7334922443330363E-2</c:v>
                </c:pt>
                <c:pt idx="13">
                  <c:v>9.8129975645865133E-2</c:v>
                </c:pt>
                <c:pt idx="14">
                  <c:v>9.9056070567542828E-2</c:v>
                </c:pt>
                <c:pt idx="15">
                  <c:v>0.10024347919478893</c:v>
                </c:pt>
                <c:pt idx="16">
                  <c:v>0.10167634423318252</c:v>
                </c:pt>
                <c:pt idx="17">
                  <c:v>0.10358883359876589</c:v>
                </c:pt>
                <c:pt idx="18">
                  <c:v>0.10624119597030794</c:v>
                </c:pt>
                <c:pt idx="19">
                  <c:v>0.11008685693312202</c:v>
                </c:pt>
                <c:pt idx="20">
                  <c:v>0.11620083796306467</c:v>
                </c:pt>
                <c:pt idx="21">
                  <c:v>0.12575025959439048</c:v>
                </c:pt>
                <c:pt idx="22">
                  <c:v>0.14195099156645027</c:v>
                </c:pt>
                <c:pt idx="23">
                  <c:v>0.16764607014113547</c:v>
                </c:pt>
                <c:pt idx="24">
                  <c:v>0.2051966071483477</c:v>
                </c:pt>
                <c:pt idx="25">
                  <c:v>0.25659129386633983</c:v>
                </c:pt>
                <c:pt idx="26">
                  <c:v>0.30682211698253553</c:v>
                </c:pt>
                <c:pt idx="27">
                  <c:v>0.33092302908959548</c:v>
                </c:pt>
                <c:pt idx="28">
                  <c:v>0.30362731675911037</c:v>
                </c:pt>
                <c:pt idx="29">
                  <c:v>0.23541104095346432</c:v>
                </c:pt>
                <c:pt idx="30">
                  <c:v>0.19523510416643786</c:v>
                </c:pt>
                <c:pt idx="31">
                  <c:v>0.15823532698685294</c:v>
                </c:pt>
                <c:pt idx="32">
                  <c:v>0.16269946901609181</c:v>
                </c:pt>
                <c:pt idx="33">
                  <c:v>0.17385194490380962</c:v>
                </c:pt>
                <c:pt idx="34">
                  <c:v>0.18752652452030008</c:v>
                </c:pt>
                <c:pt idx="35">
                  <c:v>0.20399075967286831</c:v>
                </c:pt>
                <c:pt idx="36">
                  <c:v>0.21385818518620323</c:v>
                </c:pt>
                <c:pt idx="37">
                  <c:v>0.24851361352334411</c:v>
                </c:pt>
                <c:pt idx="38">
                  <c:v>0.27878991040242718</c:v>
                </c:pt>
                <c:pt idx="39">
                  <c:v>0.3166452414116761</c:v>
                </c:pt>
                <c:pt idx="40">
                  <c:v>0.36428256091693095</c:v>
                </c:pt>
                <c:pt idx="41">
                  <c:v>0.42486088420755086</c:v>
                </c:pt>
                <c:pt idx="42">
                  <c:v>0.50320912470394963</c:v>
                </c:pt>
                <c:pt idx="43">
                  <c:v>0.60535915404648211</c:v>
                </c:pt>
                <c:pt idx="44">
                  <c:v>0.73989569968678481</c:v>
                </c:pt>
                <c:pt idx="45">
                  <c:v>0.91905010031277279</c:v>
                </c:pt>
                <c:pt idx="46">
                  <c:v>1.1602084663823631</c:v>
                </c:pt>
                <c:pt idx="47">
                  <c:v>1.4878658061386973</c:v>
                </c:pt>
                <c:pt idx="48">
                  <c:v>1.9341756829772996</c:v>
                </c:pt>
                <c:pt idx="49">
                  <c:v>2.5419829814805577</c:v>
                </c:pt>
                <c:pt idx="50">
                  <c:v>3.3634669273626252</c:v>
                </c:pt>
                <c:pt idx="51">
                  <c:v>4.4544304358081863</c:v>
                </c:pt>
                <c:pt idx="52">
                  <c:v>5.8501398342547111</c:v>
                </c:pt>
                <c:pt idx="53">
                  <c:v>7.5260584295443413</c:v>
                </c:pt>
                <c:pt idx="54">
                  <c:v>9.3330921806299862</c:v>
                </c:pt>
                <c:pt idx="55">
                  <c:v>10.902952307698836</c:v>
                </c:pt>
                <c:pt idx="56">
                  <c:v>11.648308692912451</c:v>
                </c:pt>
                <c:pt idx="57">
                  <c:v>10.940293544358862</c:v>
                </c:pt>
                <c:pt idx="58">
                  <c:v>8.5765052736867595</c:v>
                </c:pt>
                <c:pt idx="59">
                  <c:v>5.2469802283974794</c:v>
                </c:pt>
                <c:pt idx="60">
                  <c:v>2.2942264532696721</c:v>
                </c:pt>
                <c:pt idx="61">
                  <c:v>0.63996133594866678</c:v>
                </c:pt>
                <c:pt idx="62">
                  <c:v>9.83616912296114E-2</c:v>
                </c:pt>
                <c:pt idx="63">
                  <c:v>6.9020403595580248E-3</c:v>
                </c:pt>
                <c:pt idx="64">
                  <c:v>1.7374427033595166E-4</c:v>
                </c:pt>
                <c:pt idx="65">
                  <c:v>1.151988619008096E-6</c:v>
                </c:pt>
                <c:pt idx="66">
                  <c:v>1.3519125923110089E-9</c:v>
                </c:pt>
                <c:pt idx="67">
                  <c:v>1.7013645994718083E-13</c:v>
                </c:pt>
                <c:pt idx="68">
                  <c:v>1.2041210361570449E-18</c:v>
                </c:pt>
                <c:pt idx="69">
                  <c:v>2.1196149472542989E-25</c:v>
                </c:pt>
                <c:pt idx="70">
                  <c:v>3.2733851688486206E-34</c:v>
                </c:pt>
                <c:pt idx="71">
                  <c:v>1.1840524460750631E-45</c:v>
                </c:pt>
                <c:pt idx="72">
                  <c:v>1.867482755859813E-60</c:v>
                </c:pt>
                <c:pt idx="73">
                  <c:v>1.534978478714219E-79</c:v>
                </c:pt>
                <c:pt idx="74">
                  <c:v>4.4111173182660412E-104</c:v>
                </c:pt>
                <c:pt idx="75">
                  <c:v>1.4505062322229807E-135</c:v>
                </c:pt>
                <c:pt idx="76">
                  <c:v>7.186563602640213E-176</c:v>
                </c:pt>
                <c:pt idx="77">
                  <c:v>2.2270253978854529E-227</c:v>
                </c:pt>
                <c:pt idx="78">
                  <c:v>4.1886898065697836E-293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DD-42AE-8E00-12DD747C840B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FFDD-42AE-8E00-12DD747C840B}"/>
              </c:ext>
            </c:extLst>
          </c:dPt>
          <c:xVal>
            <c:numRef>
              <c:f>'FO10'!$A$22:$A$108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'FO10'!$B$22:$B$108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2E-3</c:v>
                </c:pt>
                <c:pt idx="13">
                  <c:v>1.2E-2</c:v>
                </c:pt>
                <c:pt idx="14">
                  <c:v>1.4E-2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0.02</c:v>
                </c:pt>
                <c:pt idx="18">
                  <c:v>3.4000000000000002E-2</c:v>
                </c:pt>
                <c:pt idx="19">
                  <c:v>8.2000000000000003E-2</c:v>
                </c:pt>
                <c:pt idx="20">
                  <c:v>0.107</c:v>
                </c:pt>
                <c:pt idx="21">
                  <c:v>0.14399999999999999</c:v>
                </c:pt>
                <c:pt idx="22">
                  <c:v>0.19</c:v>
                </c:pt>
                <c:pt idx="23">
                  <c:v>0.27</c:v>
                </c:pt>
                <c:pt idx="24">
                  <c:v>0.35399999999999998</c:v>
                </c:pt>
                <c:pt idx="25">
                  <c:v>0.30499999999999999</c:v>
                </c:pt>
                <c:pt idx="26">
                  <c:v>0.34200000000000003</c:v>
                </c:pt>
                <c:pt idx="27">
                  <c:v>0.25</c:v>
                </c:pt>
                <c:pt idx="28">
                  <c:v>0.23300000000000001</c:v>
                </c:pt>
                <c:pt idx="29">
                  <c:v>0.22900000000000001</c:v>
                </c:pt>
                <c:pt idx="30">
                  <c:v>0.11799999999999999</c:v>
                </c:pt>
                <c:pt idx="31">
                  <c:v>0.22800000000000001</c:v>
                </c:pt>
                <c:pt idx="32">
                  <c:v>0.191</c:v>
                </c:pt>
                <c:pt idx="33">
                  <c:v>0.191</c:v>
                </c:pt>
                <c:pt idx="34">
                  <c:v>0.21</c:v>
                </c:pt>
                <c:pt idx="35">
                  <c:v>0.20699999999999999</c:v>
                </c:pt>
                <c:pt idx="36">
                  <c:v>0.115</c:v>
                </c:pt>
                <c:pt idx="37">
                  <c:v>0.375</c:v>
                </c:pt>
                <c:pt idx="38">
                  <c:v>0.28000000000000003</c:v>
                </c:pt>
                <c:pt idx="39">
                  <c:v>0.30599999999999999</c:v>
                </c:pt>
                <c:pt idx="40">
                  <c:v>0.34300000000000003</c:v>
                </c:pt>
                <c:pt idx="41">
                  <c:v>0.40600000000000003</c:v>
                </c:pt>
                <c:pt idx="42">
                  <c:v>0.46700000000000003</c:v>
                </c:pt>
                <c:pt idx="43">
                  <c:v>0.53</c:v>
                </c:pt>
                <c:pt idx="44">
                  <c:v>0.72399999999999998</c:v>
                </c:pt>
                <c:pt idx="45">
                  <c:v>0.89100000000000001</c:v>
                </c:pt>
                <c:pt idx="46">
                  <c:v>0.94499999999999995</c:v>
                </c:pt>
                <c:pt idx="47">
                  <c:v>1.107</c:v>
                </c:pt>
                <c:pt idx="48">
                  <c:v>1.4430000000000001</c:v>
                </c:pt>
                <c:pt idx="49">
                  <c:v>1.952</c:v>
                </c:pt>
                <c:pt idx="50">
                  <c:v>2.5979999999999999</c:v>
                </c:pt>
                <c:pt idx="51">
                  <c:v>3.7240000000000002</c:v>
                </c:pt>
                <c:pt idx="52">
                  <c:v>5.7809999999999997</c:v>
                </c:pt>
                <c:pt idx="53">
                  <c:v>8.51</c:v>
                </c:pt>
                <c:pt idx="54">
                  <c:v>12.055999999999999</c:v>
                </c:pt>
                <c:pt idx="55">
                  <c:v>11.667</c:v>
                </c:pt>
                <c:pt idx="56">
                  <c:v>10.595000000000001</c:v>
                </c:pt>
                <c:pt idx="57">
                  <c:v>8.7799999999999994</c:v>
                </c:pt>
                <c:pt idx="58">
                  <c:v>7.5659999999999998</c:v>
                </c:pt>
                <c:pt idx="59">
                  <c:v>6.6589999999999998</c:v>
                </c:pt>
                <c:pt idx="60">
                  <c:v>4.3129999999999997</c:v>
                </c:pt>
                <c:pt idx="61">
                  <c:v>2.3079999999999998</c:v>
                </c:pt>
                <c:pt idx="62">
                  <c:v>0.64900000000000002</c:v>
                </c:pt>
                <c:pt idx="63">
                  <c:v>0</c:v>
                </c:pt>
                <c:pt idx="64">
                  <c:v>1.137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D-42AE-8E00-12DD747C8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'FO10'!$A$23:$A$108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'FO10'!$J$23:$J$108</c:f>
              <c:numCache>
                <c:formatCode>0.000</c:formatCode>
                <c:ptCount val="86"/>
                <c:pt idx="0">
                  <c:v>-9.3201697551300186E-2</c:v>
                </c:pt>
                <c:pt idx="1">
                  <c:v>-9.3336337877422279E-2</c:v>
                </c:pt>
                <c:pt idx="2">
                  <c:v>-9.3538977774093812E-2</c:v>
                </c:pt>
                <c:pt idx="3">
                  <c:v>-9.3810509935065553E-2</c:v>
                </c:pt>
                <c:pt idx="4">
                  <c:v>-9.4083699902805767E-2</c:v>
                </c:pt>
                <c:pt idx="5">
                  <c:v>-9.4358694907606927E-2</c:v>
                </c:pt>
                <c:pt idx="6">
                  <c:v>-9.4705232912952367E-2</c:v>
                </c:pt>
                <c:pt idx="7">
                  <c:v>-9.5125677629814373E-2</c:v>
                </c:pt>
                <c:pt idx="8">
                  <c:v>-9.5551864624028246E-2</c:v>
                </c:pt>
                <c:pt idx="9">
                  <c:v>-9.6057561970553082E-2</c:v>
                </c:pt>
                <c:pt idx="10">
                  <c:v>-9.6648843197984322E-2</c:v>
                </c:pt>
                <c:pt idx="11">
                  <c:v>-9.5334922443330361E-2</c:v>
                </c:pt>
                <c:pt idx="12">
                  <c:v>-8.6129975645865137E-2</c:v>
                </c:pt>
                <c:pt idx="13">
                  <c:v>-8.505607056754283E-2</c:v>
                </c:pt>
                <c:pt idx="14">
                  <c:v>-8.4243479194788931E-2</c:v>
                </c:pt>
                <c:pt idx="15">
                  <c:v>-8.4676344233182516E-2</c:v>
                </c:pt>
                <c:pt idx="16">
                  <c:v>-8.3588833598765885E-2</c:v>
                </c:pt>
                <c:pt idx="17">
                  <c:v>-7.2241195970307939E-2</c:v>
                </c:pt>
                <c:pt idx="18">
                  <c:v>-2.8086856933122017E-2</c:v>
                </c:pt>
                <c:pt idx="19">
                  <c:v>-9.2008379630646731E-3</c:v>
                </c:pt>
                <c:pt idx="20">
                  <c:v>1.8249740405609505E-2</c:v>
                </c:pt>
                <c:pt idx="21">
                  <c:v>4.8049008433549728E-2</c:v>
                </c:pt>
                <c:pt idx="22">
                  <c:v>0.10235392985886455</c:v>
                </c:pt>
                <c:pt idx="23">
                  <c:v>0.14880339285165228</c:v>
                </c:pt>
                <c:pt idx="24">
                  <c:v>4.8408706133660162E-2</c:v>
                </c:pt>
                <c:pt idx="25">
                  <c:v>3.5177883017464495E-2</c:v>
                </c:pt>
                <c:pt idx="26">
                  <c:v>-8.0923029089595477E-2</c:v>
                </c:pt>
                <c:pt idx="27">
                  <c:v>-7.0627316759110353E-2</c:v>
                </c:pt>
                <c:pt idx="28">
                  <c:v>-6.4110409534643142E-3</c:v>
                </c:pt>
                <c:pt idx="29">
                  <c:v>-7.7235104166437862E-2</c:v>
                </c:pt>
                <c:pt idx="30">
                  <c:v>6.9764673013147066E-2</c:v>
                </c:pt>
                <c:pt idx="31">
                  <c:v>2.8300530983908195E-2</c:v>
                </c:pt>
                <c:pt idx="32">
                  <c:v>1.7148055096190384E-2</c:v>
                </c:pt>
                <c:pt idx="33">
                  <c:v>2.2473475479699911E-2</c:v>
                </c:pt>
                <c:pt idx="34">
                  <c:v>3.0092403271316792E-3</c:v>
                </c:pt>
                <c:pt idx="35">
                  <c:v>-9.8858185186203221E-2</c:v>
                </c:pt>
                <c:pt idx="36">
                  <c:v>0.12648638647665589</c:v>
                </c:pt>
                <c:pt idx="37">
                  <c:v>1.2100895975728498E-3</c:v>
                </c:pt>
                <c:pt idx="38">
                  <c:v>-1.064524141167611E-2</c:v>
                </c:pt>
                <c:pt idx="39">
                  <c:v>-2.1282560916930926E-2</c:v>
                </c:pt>
                <c:pt idx="40">
                  <c:v>-1.8860884207550832E-2</c:v>
                </c:pt>
                <c:pt idx="41">
                  <c:v>-3.6209124703949602E-2</c:v>
                </c:pt>
                <c:pt idx="42">
                  <c:v>-7.535915404648208E-2</c:v>
                </c:pt>
                <c:pt idx="43">
                  <c:v>-1.5895699686784837E-2</c:v>
                </c:pt>
                <c:pt idx="44">
                  <c:v>-2.8050100312772774E-2</c:v>
                </c:pt>
                <c:pt idx="45">
                  <c:v>-0.21520846638236313</c:v>
                </c:pt>
                <c:pt idx="46">
                  <c:v>-0.38086580613869736</c:v>
                </c:pt>
                <c:pt idx="47">
                  <c:v>-0.49117568297729952</c:v>
                </c:pt>
                <c:pt idx="48">
                  <c:v>-0.58998298148055772</c:v>
                </c:pt>
                <c:pt idx="49">
                  <c:v>-0.76546692736262534</c:v>
                </c:pt>
                <c:pt idx="50">
                  <c:v>-0.73043043580818612</c:v>
                </c:pt>
                <c:pt idx="51">
                  <c:v>-6.9139834254711374E-2</c:v>
                </c:pt>
                <c:pt idx="52">
                  <c:v>0.98394157045565844</c:v>
                </c:pt>
                <c:pt idx="53">
                  <c:v>2.7229078193700129</c:v>
                </c:pt>
                <c:pt idx="54">
                  <c:v>0.76404769230116365</c:v>
                </c:pt>
                <c:pt idx="55">
                  <c:v>-1.0533086929124504</c:v>
                </c:pt>
                <c:pt idx="56">
                  <c:v>-2.1602935443588631</c:v>
                </c:pt>
                <c:pt idx="57">
                  <c:v>-1.0105052736867597</c:v>
                </c:pt>
                <c:pt idx="58">
                  <c:v>1.4120197716025205</c:v>
                </c:pt>
                <c:pt idx="59">
                  <c:v>2.0187735467303276</c:v>
                </c:pt>
                <c:pt idx="60">
                  <c:v>1.6680386640513332</c:v>
                </c:pt>
                <c:pt idx="61">
                  <c:v>0.55063830877038866</c:v>
                </c:pt>
                <c:pt idx="62">
                  <c:v>-6.9020403595580248E-3</c:v>
                </c:pt>
                <c:pt idx="63">
                  <c:v>1.136826255729664</c:v>
                </c:pt>
                <c:pt idx="64">
                  <c:v>-1.151988619008096E-6</c:v>
                </c:pt>
                <c:pt idx="65">
                  <c:v>-1.3519125923110089E-9</c:v>
                </c:pt>
                <c:pt idx="66">
                  <c:v>-1.7013645994718083E-13</c:v>
                </c:pt>
                <c:pt idx="67">
                  <c:v>-1.2041210361570449E-18</c:v>
                </c:pt>
                <c:pt idx="68">
                  <c:v>-2.1196149472542989E-25</c:v>
                </c:pt>
                <c:pt idx="69">
                  <c:v>-3.2733851688486206E-34</c:v>
                </c:pt>
                <c:pt idx="70">
                  <c:v>-1.1840524460750631E-45</c:v>
                </c:pt>
                <c:pt idx="71">
                  <c:v>-1.867482755859813E-60</c:v>
                </c:pt>
                <c:pt idx="72">
                  <c:v>-1.534978478714219E-79</c:v>
                </c:pt>
                <c:pt idx="73">
                  <c:v>-4.4111173182660412E-104</c:v>
                </c:pt>
                <c:pt idx="74">
                  <c:v>-1.4505062322229807E-135</c:v>
                </c:pt>
                <c:pt idx="75">
                  <c:v>-7.186563602640213E-176</c:v>
                </c:pt>
                <c:pt idx="76">
                  <c:v>-2.2270253978854529E-227</c:v>
                </c:pt>
                <c:pt idx="77">
                  <c:v>-4.1886898065697836E-293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D-45AA-85D5-B5C36867E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'FO11'!$F$21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'FO11'!$A$22:$A$108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'FO11'!$F$22:$F$108</c:f>
              <c:numCache>
                <c:formatCode>0.000</c:formatCode>
                <c:ptCount val="87"/>
                <c:pt idx="0">
                  <c:v>8.1979189985776767E-5</c:v>
                </c:pt>
                <c:pt idx="1">
                  <c:v>8.9332078123055393E-5</c:v>
                </c:pt>
                <c:pt idx="2">
                  <c:v>9.456842430673251E-5</c:v>
                </c:pt>
                <c:pt idx="3">
                  <c:v>1.0295761799518986E-4</c:v>
                </c:pt>
                <c:pt idx="4">
                  <c:v>1.1521513913867007E-4</c:v>
                </c:pt>
                <c:pt idx="5">
                  <c:v>1.2880805767202702E-4</c:v>
                </c:pt>
                <c:pt idx="6">
                  <c:v>1.4386625371397039E-4</c:v>
                </c:pt>
                <c:pt idx="7">
                  <c:v>1.6496491686419709E-4</c:v>
                </c:pt>
                <c:pt idx="8">
                  <c:v>1.9402135087025847E-4</c:v>
                </c:pt>
                <c:pt idx="9">
                  <c:v>2.2770255383541273E-4</c:v>
                </c:pt>
                <c:pt idx="10">
                  <c:v>2.7370654553604177E-4</c:v>
                </c:pt>
                <c:pt idx="11">
                  <c:v>3.3655286855056534E-4</c:v>
                </c:pt>
                <c:pt idx="12">
                  <c:v>4.2271326017861082E-4</c:v>
                </c:pt>
                <c:pt idx="13">
                  <c:v>5.4144985637492394E-4</c:v>
                </c:pt>
                <c:pt idx="14">
                  <c:v>7.0600446693543605E-4</c:v>
                </c:pt>
                <c:pt idx="15">
                  <c:v>9.5706107951333823E-4</c:v>
                </c:pt>
                <c:pt idx="16">
                  <c:v>1.3131163806030968E-3</c:v>
                </c:pt>
                <c:pt idx="17">
                  <c:v>1.8579176290964858E-3</c:v>
                </c:pt>
                <c:pt idx="18">
                  <c:v>2.6952799938802403E-3</c:v>
                </c:pt>
                <c:pt idx="19">
                  <c:v>3.983060042851835E-3</c:v>
                </c:pt>
                <c:pt idx="20">
                  <c:v>6.0585116226785623E-3</c:v>
                </c:pt>
                <c:pt idx="21">
                  <c:v>9.219234366201156E-3</c:v>
                </c:pt>
                <c:pt idx="22">
                  <c:v>1.4314002593145869E-2</c:v>
                </c:pt>
                <c:pt idx="23">
                  <c:v>2.1934131718527181E-2</c:v>
                </c:pt>
                <c:pt idx="24">
                  <c:v>3.2602919393923499E-2</c:v>
                </c:pt>
                <c:pt idx="25">
                  <c:v>4.723237236672552E-2</c:v>
                </c:pt>
                <c:pt idx="26">
                  <c:v>6.3157900675515424E-2</c:v>
                </c:pt>
                <c:pt idx="27">
                  <c:v>7.5779371046227575E-2</c:v>
                </c:pt>
                <c:pt idx="28">
                  <c:v>7.7206002018503639E-2</c:v>
                </c:pt>
                <c:pt idx="29">
                  <c:v>6.214505092284444E-2</c:v>
                </c:pt>
                <c:pt idx="30">
                  <c:v>4.6454257638405091E-2</c:v>
                </c:pt>
                <c:pt idx="31">
                  <c:v>1.368740326599395E-2</c:v>
                </c:pt>
                <c:pt idx="32">
                  <c:v>2.8559953487700355E-3</c:v>
                </c:pt>
                <c:pt idx="33">
                  <c:v>2.6588690349916791E-4</c:v>
                </c:pt>
                <c:pt idx="34">
                  <c:v>8.8382310619801394E-6</c:v>
                </c:pt>
                <c:pt idx="35">
                  <c:v>7.539130470364465E-8</c:v>
                </c:pt>
                <c:pt idx="36">
                  <c:v>3.2661864261386865E-9</c:v>
                </c:pt>
                <c:pt idx="37">
                  <c:v>1.5166528134520692E-14</c:v>
                </c:pt>
                <c:pt idx="38">
                  <c:v>1.0706213001422859E-19</c:v>
                </c:pt>
                <c:pt idx="39">
                  <c:v>1.5320155373406526E-26</c:v>
                </c:pt>
                <c:pt idx="40">
                  <c:v>1.5594405939767982E-35</c:v>
                </c:pt>
                <c:pt idx="41">
                  <c:v>2.8484263516541801E-47</c:v>
                </c:pt>
                <c:pt idx="42">
                  <c:v>1.321544156147052E-62</c:v>
                </c:pt>
                <c:pt idx="43">
                  <c:v>1.7514828101728752E-82</c:v>
                </c:pt>
                <c:pt idx="44">
                  <c:v>3.9748109714673096E-108</c:v>
                </c:pt>
                <c:pt idx="45">
                  <c:v>4.076526928428426E-141</c:v>
                </c:pt>
                <c:pt idx="46">
                  <c:v>1.7274610776075436E-183</c:v>
                </c:pt>
                <c:pt idx="47">
                  <c:v>7.1041829311920926E-238</c:v>
                </c:pt>
                <c:pt idx="48">
                  <c:v>2.112632687094451E-307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2D-42A1-859E-B367AF27DECC}"/>
            </c:ext>
          </c:extLst>
        </c:ser>
        <c:ser>
          <c:idx val="1"/>
          <c:order val="1"/>
          <c:tx>
            <c:strRef>
              <c:f>'FO11'!$G$21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'FO11'!$A$22:$A$108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'FO11'!$G$22:$G$108</c:f>
              <c:numCache>
                <c:formatCode>0.000</c:formatCode>
                <c:ptCount val="87"/>
                <c:pt idx="0">
                  <c:v>1.2130942120390583E-9</c:v>
                </c:pt>
                <c:pt idx="1">
                  <c:v>1.2238136415073785E-9</c:v>
                </c:pt>
                <c:pt idx="2">
                  <c:v>1.2310062142214703E-9</c:v>
                </c:pt>
                <c:pt idx="3">
                  <c:v>1.2418649000265372E-9</c:v>
                </c:pt>
                <c:pt idx="4">
                  <c:v>1.2564743287269787E-9</c:v>
                </c:pt>
                <c:pt idx="5">
                  <c:v>1.271234854354212E-9</c:v>
                </c:pt>
                <c:pt idx="6">
                  <c:v>1.2861477667792118E-9</c:v>
                </c:pt>
                <c:pt idx="7">
                  <c:v>1.3050051786321115E-9</c:v>
                </c:pt>
                <c:pt idx="8">
                  <c:v>1.3279546405139523E-9</c:v>
                </c:pt>
                <c:pt idx="9">
                  <c:v>1.3512580107239402E-9</c:v>
                </c:pt>
                <c:pt idx="10">
                  <c:v>1.3788985586242465E-9</c:v>
                </c:pt>
                <c:pt idx="11">
                  <c:v>1.4110942947436701E-9</c:v>
                </c:pt>
                <c:pt idx="12">
                  <c:v>1.4481007990285717E-9</c:v>
                </c:pt>
                <c:pt idx="13">
                  <c:v>1.4902139187890263E-9</c:v>
                </c:pt>
                <c:pt idx="14">
                  <c:v>1.53777288367672E-9</c:v>
                </c:pt>
                <c:pt idx="15">
                  <c:v>1.5956853243232888E-9</c:v>
                </c:pt>
                <c:pt idx="16">
                  <c:v>1.6601735494540088E-9</c:v>
                </c:pt>
                <c:pt idx="17">
                  <c:v>1.7366461172117663E-9</c:v>
                </c:pt>
                <c:pt idx="18">
                  <c:v>1.826325552570115E-9</c:v>
                </c:pt>
                <c:pt idx="19">
                  <c:v>1.9306617490027103E-9</c:v>
                </c:pt>
                <c:pt idx="20">
                  <c:v>2.0569990438260301E-9</c:v>
                </c:pt>
                <c:pt idx="21">
                  <c:v>2.2023667015168911E-9</c:v>
                </c:pt>
                <c:pt idx="22">
                  <c:v>2.3820058282976234E-9</c:v>
                </c:pt>
                <c:pt idx="23">
                  <c:v>2.5946926323125631E-9</c:v>
                </c:pt>
                <c:pt idx="24">
                  <c:v>2.8457137199389236E-9</c:v>
                </c:pt>
                <c:pt idx="25">
                  <c:v>3.1657801673841475E-9</c:v>
                </c:pt>
                <c:pt idx="26">
                  <c:v>3.5516341903446898E-9</c:v>
                </c:pt>
                <c:pt idx="27">
                  <c:v>4.0359867970763265E-9</c:v>
                </c:pt>
                <c:pt idx="28">
                  <c:v>4.6412842757328986E-9</c:v>
                </c:pt>
                <c:pt idx="29">
                  <c:v>5.4210809902543147E-9</c:v>
                </c:pt>
                <c:pt idx="30">
                  <c:v>6.0073005854125842E-9</c:v>
                </c:pt>
                <c:pt idx="31">
                  <c:v>7.6815988160550381E-9</c:v>
                </c:pt>
                <c:pt idx="32">
                  <c:v>9.3445014343474823E-9</c:v>
                </c:pt>
                <c:pt idx="33">
                  <c:v>1.154655571725599E-8</c:v>
                </c:pt>
                <c:pt idx="34">
                  <c:v>1.4437638894715557E-8</c:v>
                </c:pt>
                <c:pt idx="35">
                  <c:v>1.8254691258183899E-8</c:v>
                </c:pt>
                <c:pt idx="36">
                  <c:v>2.0689824954079547E-8</c:v>
                </c:pt>
                <c:pt idx="37">
                  <c:v>2.9838282126800107E-8</c:v>
                </c:pt>
                <c:pt idx="38">
                  <c:v>3.8162995764791478E-8</c:v>
                </c:pt>
                <c:pt idx="39">
                  <c:v>4.8325230975890314E-8</c:v>
                </c:pt>
                <c:pt idx="40">
                  <c:v>5.9808758347309778E-8</c:v>
                </c:pt>
                <c:pt idx="41">
                  <c:v>7.119311820813492E-8</c:v>
                </c:pt>
                <c:pt idx="42">
                  <c:v>7.981364744712923E-8</c:v>
                </c:pt>
                <c:pt idx="43">
                  <c:v>8.1798169298660409E-8</c:v>
                </c:pt>
                <c:pt idx="44">
                  <c:v>7.3776409887046254E-8</c:v>
                </c:pt>
                <c:pt idx="45">
                  <c:v>5.5729839222368147E-8</c:v>
                </c:pt>
                <c:pt idx="46">
                  <c:v>3.3035612883501012E-8</c:v>
                </c:pt>
                <c:pt idx="47">
                  <c:v>1.4104641900273145E-8</c:v>
                </c:pt>
                <c:pt idx="48">
                  <c:v>3.8945079503116938E-9</c:v>
                </c:pt>
                <c:pt idx="49">
                  <c:v>6.0446016149314836E-10</c:v>
                </c:pt>
                <c:pt idx="50">
                  <c:v>4.4031732287103153E-11</c:v>
                </c:pt>
                <c:pt idx="51">
                  <c:v>1.1891760419760598E-12</c:v>
                </c:pt>
                <c:pt idx="52">
                  <c:v>8.8973734540802503E-15</c:v>
                </c:pt>
                <c:pt idx="53">
                  <c:v>1.2700915285145064E-17</c:v>
                </c:pt>
                <c:pt idx="54">
                  <c:v>2.0950969757209839E-21</c:v>
                </c:pt>
                <c:pt idx="55">
                  <c:v>2.2046349702479803E-26</c:v>
                </c:pt>
                <c:pt idx="56">
                  <c:v>6.720738349089659E-33</c:v>
                </c:pt>
                <c:pt idx="57">
                  <c:v>2.1722192482116576E-41</c:v>
                </c:pt>
                <c:pt idx="58">
                  <c:v>2.1134010655700411E-52</c:v>
                </c:pt>
                <c:pt idx="59">
                  <c:v>1.2722334432383956E-66</c:v>
                </c:pt>
                <c:pt idx="60">
                  <c:v>6.075722946202643E-85</c:v>
                </c:pt>
                <c:pt idx="61">
                  <c:v>1.7451825142855566E-108</c:v>
                </c:pt>
                <c:pt idx="62">
                  <c:v>1.1469469988241013E-138</c:v>
                </c:pt>
                <c:pt idx="63">
                  <c:v>2.7800859595734981E-177</c:v>
                </c:pt>
                <c:pt idx="64">
                  <c:v>1.3407597463414825E-226</c:v>
                </c:pt>
                <c:pt idx="65">
                  <c:v>1.7162902294953073E-289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2D-42A1-859E-B367AF27DECC}"/>
            </c:ext>
          </c:extLst>
        </c:ser>
        <c:ser>
          <c:idx val="2"/>
          <c:order val="2"/>
          <c:tx>
            <c:strRef>
              <c:f>'FO11'!$H$21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'FO11'!$A$22:$A$108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'FO11'!$H$22:$H$108</c:f>
              <c:numCache>
                <c:formatCode>0.000</c:formatCode>
                <c:ptCount val="87"/>
                <c:pt idx="0">
                  <c:v>8.1481921869164017E-2</c:v>
                </c:pt>
                <c:pt idx="1">
                  <c:v>8.1650472013992739E-2</c:v>
                </c:pt>
                <c:pt idx="2">
                  <c:v>8.1763012983099861E-2</c:v>
                </c:pt>
                <c:pt idx="3">
                  <c:v>8.1932086118758324E-2</c:v>
                </c:pt>
                <c:pt idx="4">
                  <c:v>8.215800622400489E-2</c:v>
                </c:pt>
                <c:pt idx="5">
                  <c:v>8.2384486578418792E-2</c:v>
                </c:pt>
                <c:pt idx="6">
                  <c:v>8.2611528381175109E-2</c:v>
                </c:pt>
                <c:pt idx="7">
                  <c:v>8.2896122001491934E-2</c:v>
                </c:pt>
                <c:pt idx="8">
                  <c:v>8.3238798120639876E-2</c:v>
                </c:pt>
                <c:pt idx="9">
                  <c:v>8.3582747657614989E-2</c:v>
                </c:pt>
                <c:pt idx="10">
                  <c:v>8.3985637021640192E-2</c:v>
                </c:pt>
                <c:pt idx="11">
                  <c:v>8.4448219512501033E-2</c:v>
                </c:pt>
                <c:pt idx="12">
                  <c:v>8.4971361765999329E-2</c:v>
                </c:pt>
                <c:pt idx="13">
                  <c:v>8.5556046076822559E-2</c:v>
                </c:pt>
                <c:pt idx="14">
                  <c:v>8.6203373033247807E-2</c:v>
                </c:pt>
                <c:pt idx="15">
                  <c:v>8.6974067716476866E-2</c:v>
                </c:pt>
                <c:pt idx="16">
                  <c:v>8.7810964642272282E-2</c:v>
                </c:pt>
                <c:pt idx="17">
                  <c:v>8.8776269970056762E-2</c:v>
                </c:pt>
                <c:pt idx="18">
                  <c:v>8.9873620183983621E-2</c:v>
                </c:pt>
                <c:pt idx="19">
                  <c:v>9.1107167148562526E-2</c:v>
                </c:pt>
                <c:pt idx="20">
                  <c:v>9.254451427786442E-2</c:v>
                </c:pt>
                <c:pt idx="21">
                  <c:v>9.4129892867257592E-2</c:v>
                </c:pt>
                <c:pt idx="22">
                  <c:v>9.5999412134697676E-2</c:v>
                </c:pt>
                <c:pt idx="23">
                  <c:v>9.8100895520412706E-2</c:v>
                </c:pt>
                <c:pt idx="24">
                  <c:v>0.10044650017996783</c:v>
                </c:pt>
                <c:pt idx="25">
                  <c:v>0.10325798163190474</c:v>
                </c:pt>
                <c:pt idx="26">
                  <c:v>0.10642462273241</c:v>
                </c:pt>
                <c:pt idx="27">
                  <c:v>0.11011821537542667</c:v>
                </c:pt>
                <c:pt idx="28">
                  <c:v>0.11438150371300665</c:v>
                </c:pt>
                <c:pt idx="29">
                  <c:v>0.11942241297033185</c:v>
                </c:pt>
                <c:pt idx="30">
                  <c:v>0.12294619635503096</c:v>
                </c:pt>
                <c:pt idx="31">
                  <c:v>0.13207753006057485</c:v>
                </c:pt>
                <c:pt idx="32">
                  <c:v>0.14015761999147153</c:v>
                </c:pt>
                <c:pt idx="33">
                  <c:v>0.14982996132015525</c:v>
                </c:pt>
                <c:pt idx="34">
                  <c:v>0.16132370718629188</c:v>
                </c:pt>
                <c:pt idx="35">
                  <c:v>0.17513798567600194</c:v>
                </c:pt>
                <c:pt idx="36">
                  <c:v>0.18340883704824543</c:v>
                </c:pt>
                <c:pt idx="37">
                  <c:v>0.21241472629308508</c:v>
                </c:pt>
                <c:pt idx="38">
                  <c:v>0.23771099289973457</c:v>
                </c:pt>
                <c:pt idx="39">
                  <c:v>0.26929457722154077</c:v>
                </c:pt>
                <c:pt idx="40">
                  <c:v>0.30898560003573372</c:v>
                </c:pt>
                <c:pt idx="41">
                  <c:v>0.35939793942241133</c:v>
                </c:pt>
                <c:pt idx="42">
                  <c:v>0.42453550714856664</c:v>
                </c:pt>
                <c:pt idx="43">
                  <c:v>0.50941326169954237</c:v>
                </c:pt>
                <c:pt idx="44">
                  <c:v>0.62120357842553897</c:v>
                </c:pt>
                <c:pt idx="45">
                  <c:v>0.77019749015253691</c:v>
                </c:pt>
                <c:pt idx="46">
                  <c:v>0.97117284497891876</c:v>
                </c:pt>
                <c:pt idx="47">
                  <c:v>1.2452632026637565</c:v>
                </c:pt>
                <c:pt idx="48">
                  <c:v>1.6208987031543773</c:v>
                </c:pt>
                <c:pt idx="49">
                  <c:v>2.1372868477521005</c:v>
                </c:pt>
                <c:pt idx="50">
                  <c:v>2.8450555563781337</c:v>
                </c:pt>
                <c:pt idx="51">
                  <c:v>3.8045850844937408</c:v>
                </c:pt>
                <c:pt idx="52">
                  <c:v>5.0700868586662917</c:v>
                </c:pt>
                <c:pt idx="53">
                  <c:v>6.6611170829939486</c:v>
                </c:pt>
                <c:pt idx="54">
                  <c:v>8.5081414091704577</c:v>
                </c:pt>
                <c:pt idx="55">
                  <c:v>10.350835513607912</c:v>
                </c:pt>
                <c:pt idx="56">
                  <c:v>11.68303157104298</c:v>
                </c:pt>
                <c:pt idx="57">
                  <c:v>11.810679763699319</c:v>
                </c:pt>
                <c:pt idx="58">
                  <c:v>10.207888417496649</c:v>
                </c:pt>
                <c:pt idx="59">
                  <c:v>7.1004554324365241</c:v>
                </c:pt>
                <c:pt idx="60">
                  <c:v>3.6725138616131052</c:v>
                </c:pt>
                <c:pt idx="61">
                  <c:v>1.2748391761423545</c:v>
                </c:pt>
                <c:pt idx="62">
                  <c:v>0.26016929199495625</c:v>
                </c:pt>
                <c:pt idx="63">
                  <c:v>2.6329777243649554E-2</c:v>
                </c:pt>
                <c:pt idx="64">
                  <c:v>1.0620959927461608E-3</c:v>
                </c:pt>
                <c:pt idx="65">
                  <c:v>1.2903629842092933E-5</c:v>
                </c:pt>
                <c:pt idx="66">
                  <c:v>3.2914980097536559E-8</c:v>
                </c:pt>
                <c:pt idx="67">
                  <c:v>1.1180788894729236E-11</c:v>
                </c:pt>
                <c:pt idx="68">
                  <c:v>2.8127180229928638E-16</c:v>
                </c:pt>
                <c:pt idx="69">
                  <c:v>2.494811934819189E-22</c:v>
                </c:pt>
                <c:pt idx="70">
                  <c:v>3.022250401010068E-30</c:v>
                </c:pt>
                <c:pt idx="71">
                  <c:v>1.5023927167818256E-40</c:v>
                </c:pt>
                <c:pt idx="72">
                  <c:v>6.6272869163499001E-54</c:v>
                </c:pt>
                <c:pt idx="73">
                  <c:v>3.7438133603410762E-71</c:v>
                </c:pt>
                <c:pt idx="74">
                  <c:v>2.3078084727677074E-93</c:v>
                </c:pt>
                <c:pt idx="75">
                  <c:v>6.8700037720883354E-122</c:v>
                </c:pt>
                <c:pt idx="76">
                  <c:v>1.9037424409824327E-158</c:v>
                </c:pt>
                <c:pt idx="77">
                  <c:v>3.2999709396443453E-205</c:v>
                </c:pt>
                <c:pt idx="78">
                  <c:v>6.378337699110367E-265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2D-42A1-859E-B367AF27DECC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'FO11'!$A$22:$A$108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2D-42A1-859E-B367AF27DECC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'FO11'!$A$22:$A$108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2D-42A1-859E-B367AF27DECC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'FO11'!$A$22:$A$108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'FO11'!$I$22:$I$108</c:f>
              <c:numCache>
                <c:formatCode>0.000</c:formatCode>
                <c:ptCount val="87"/>
                <c:pt idx="0">
                  <c:v>8.1563902272244013E-2</c:v>
                </c:pt>
                <c:pt idx="1">
                  <c:v>8.1739805315929434E-2</c:v>
                </c:pt>
                <c:pt idx="2">
                  <c:v>8.1857582638412807E-2</c:v>
                </c:pt>
                <c:pt idx="3">
                  <c:v>8.203504497861841E-2</c:v>
                </c:pt>
                <c:pt idx="4">
                  <c:v>8.2273222619617892E-2</c:v>
                </c:pt>
                <c:pt idx="5">
                  <c:v>8.2513295907325673E-2</c:v>
                </c:pt>
                <c:pt idx="6">
                  <c:v>8.275539592103684E-2</c:v>
                </c:pt>
                <c:pt idx="7">
                  <c:v>8.3061088223361307E-2</c:v>
                </c:pt>
                <c:pt idx="8">
                  <c:v>8.3432820799464777E-2</c:v>
                </c:pt>
                <c:pt idx="9">
                  <c:v>8.3810451562708416E-2</c:v>
                </c:pt>
                <c:pt idx="10">
                  <c:v>8.4259344946074788E-2</c:v>
                </c:pt>
                <c:pt idx="11">
                  <c:v>8.4784773792145898E-2</c:v>
                </c:pt>
                <c:pt idx="12">
                  <c:v>8.5394076474278741E-2</c:v>
                </c:pt>
                <c:pt idx="13">
                  <c:v>8.6097497423411398E-2</c:v>
                </c:pt>
                <c:pt idx="14">
                  <c:v>8.6909379037956133E-2</c:v>
                </c:pt>
                <c:pt idx="15">
                  <c:v>8.7931130391675535E-2</c:v>
                </c:pt>
                <c:pt idx="16">
                  <c:v>8.912408268304893E-2</c:v>
                </c:pt>
                <c:pt idx="17">
                  <c:v>9.0634189335799364E-2</c:v>
                </c:pt>
                <c:pt idx="18">
                  <c:v>9.2568902004189407E-2</c:v>
                </c:pt>
                <c:pt idx="19">
                  <c:v>9.5090229122076111E-2</c:v>
                </c:pt>
                <c:pt idx="20">
                  <c:v>9.8603027957542028E-2</c:v>
                </c:pt>
                <c:pt idx="21">
                  <c:v>0.10334912943582544</c:v>
                </c:pt>
                <c:pt idx="22">
                  <c:v>0.11031341710984938</c:v>
                </c:pt>
                <c:pt idx="23">
                  <c:v>0.12003502983363251</c:v>
                </c:pt>
                <c:pt idx="24">
                  <c:v>0.13304942241960505</c:v>
                </c:pt>
                <c:pt idx="25">
                  <c:v>0.15049035716441042</c:v>
                </c:pt>
                <c:pt idx="26">
                  <c:v>0.16958252695955961</c:v>
                </c:pt>
                <c:pt idx="27">
                  <c:v>0.18589759045764104</c:v>
                </c:pt>
                <c:pt idx="28">
                  <c:v>0.19158751037279456</c:v>
                </c:pt>
                <c:pt idx="29">
                  <c:v>0.18156746931425727</c:v>
                </c:pt>
                <c:pt idx="30">
                  <c:v>0.16940046000073664</c:v>
                </c:pt>
                <c:pt idx="31">
                  <c:v>0.14576494100816761</c:v>
                </c:pt>
                <c:pt idx="32">
                  <c:v>0.14301362468474299</c:v>
                </c:pt>
                <c:pt idx="33">
                  <c:v>0.15009585977021014</c:v>
                </c:pt>
                <c:pt idx="34">
                  <c:v>0.16133255985499276</c:v>
                </c:pt>
                <c:pt idx="35">
                  <c:v>0.1751380793219979</c:v>
                </c:pt>
                <c:pt idx="36">
                  <c:v>0.1834088610042568</c:v>
                </c:pt>
                <c:pt idx="37">
                  <c:v>0.21241475613138239</c:v>
                </c:pt>
                <c:pt idx="38">
                  <c:v>0.23771103106273034</c:v>
                </c:pt>
                <c:pt idx="39">
                  <c:v>0.26929462554677175</c:v>
                </c:pt>
                <c:pt idx="40">
                  <c:v>0.30898565984449206</c:v>
                </c:pt>
                <c:pt idx="41">
                  <c:v>0.35939801061552956</c:v>
                </c:pt>
                <c:pt idx="42">
                  <c:v>0.42453558696221411</c:v>
                </c:pt>
                <c:pt idx="43">
                  <c:v>0.50941334349771172</c:v>
                </c:pt>
                <c:pt idx="44">
                  <c:v>0.62120365220194884</c:v>
                </c:pt>
                <c:pt idx="45">
                  <c:v>0.7701975458823761</c:v>
                </c:pt>
                <c:pt idx="46">
                  <c:v>0.97117287801453167</c:v>
                </c:pt>
                <c:pt idx="47">
                  <c:v>1.2452632167683984</c:v>
                </c:pt>
                <c:pt idx="48">
                  <c:v>1.6208987070488854</c:v>
                </c:pt>
                <c:pt idx="49">
                  <c:v>2.1372868483565606</c:v>
                </c:pt>
                <c:pt idx="50">
                  <c:v>2.8450555564221656</c:v>
                </c:pt>
                <c:pt idx="51">
                  <c:v>3.80458508449493</c:v>
                </c:pt>
                <c:pt idx="52">
                  <c:v>5.0700868586663006</c:v>
                </c:pt>
                <c:pt idx="53">
                  <c:v>6.6611170829939486</c:v>
                </c:pt>
                <c:pt idx="54">
                  <c:v>8.5081414091704577</c:v>
                </c:pt>
                <c:pt idx="55">
                  <c:v>10.350835513607912</c:v>
                </c:pt>
                <c:pt idx="56">
                  <c:v>11.68303157104298</c:v>
                </c:pt>
                <c:pt idx="57">
                  <c:v>11.810679763699319</c:v>
                </c:pt>
                <c:pt idx="58">
                  <c:v>10.207888417496649</c:v>
                </c:pt>
                <c:pt idx="59">
                  <c:v>7.1004554324365241</c:v>
                </c:pt>
                <c:pt idx="60">
                  <c:v>3.6725138616131052</c:v>
                </c:pt>
                <c:pt idx="61">
                  <c:v>1.2748391761423545</c:v>
                </c:pt>
                <c:pt idx="62">
                  <c:v>0.26016929199495625</c:v>
                </c:pt>
                <c:pt idx="63">
                  <c:v>2.6329777243649554E-2</c:v>
                </c:pt>
                <c:pt idx="64">
                  <c:v>1.0620959927461608E-3</c:v>
                </c:pt>
                <c:pt idx="65">
                  <c:v>1.2903629842092933E-5</c:v>
                </c:pt>
                <c:pt idx="66">
                  <c:v>3.2914980097536559E-8</c:v>
                </c:pt>
                <c:pt idx="67">
                  <c:v>1.1180788894729236E-11</c:v>
                </c:pt>
                <c:pt idx="68">
                  <c:v>2.8127180229928638E-16</c:v>
                </c:pt>
                <c:pt idx="69">
                  <c:v>2.494811934819189E-22</c:v>
                </c:pt>
                <c:pt idx="70">
                  <c:v>3.022250401010068E-30</c:v>
                </c:pt>
                <c:pt idx="71">
                  <c:v>1.5023927167818256E-40</c:v>
                </c:pt>
                <c:pt idx="72">
                  <c:v>6.6272869163499001E-54</c:v>
                </c:pt>
                <c:pt idx="73">
                  <c:v>3.7438133603410762E-71</c:v>
                </c:pt>
                <c:pt idx="74">
                  <c:v>2.3078084727677074E-93</c:v>
                </c:pt>
                <c:pt idx="75">
                  <c:v>6.8700037720883354E-122</c:v>
                </c:pt>
                <c:pt idx="76">
                  <c:v>1.9037424409824327E-158</c:v>
                </c:pt>
                <c:pt idx="77">
                  <c:v>3.2999709396443453E-205</c:v>
                </c:pt>
                <c:pt idx="78">
                  <c:v>6.378337699110367E-265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2D-42A1-859E-B367AF27DECC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92D-42A1-859E-B367AF27DECC}"/>
              </c:ext>
            </c:extLst>
          </c:dPt>
          <c:xVal>
            <c:numRef>
              <c:f>'FO11'!$A$22:$A$108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'FO11'!$B$22:$B$108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7.0000000000000001E-3</c:v>
                </c:pt>
                <c:pt idx="15">
                  <c:v>1.7999999999999999E-2</c:v>
                </c:pt>
                <c:pt idx="16">
                  <c:v>1.9E-2</c:v>
                </c:pt>
                <c:pt idx="17">
                  <c:v>2.1999999999999999E-2</c:v>
                </c:pt>
                <c:pt idx="18">
                  <c:v>2.4E-2</c:v>
                </c:pt>
                <c:pt idx="19">
                  <c:v>2.7E-2</c:v>
                </c:pt>
                <c:pt idx="20">
                  <c:v>5.8000000000000003E-2</c:v>
                </c:pt>
                <c:pt idx="21">
                  <c:v>8.8999999999999996E-2</c:v>
                </c:pt>
                <c:pt idx="22">
                  <c:v>0.13600000000000001</c:v>
                </c:pt>
                <c:pt idx="23">
                  <c:v>0.19500000000000001</c:v>
                </c:pt>
                <c:pt idx="24">
                  <c:v>0.183</c:v>
                </c:pt>
                <c:pt idx="25">
                  <c:v>0.16500000000000001</c:v>
                </c:pt>
                <c:pt idx="26">
                  <c:v>0.17199999999999999</c:v>
                </c:pt>
                <c:pt idx="27">
                  <c:v>0.16900000000000001</c:v>
                </c:pt>
                <c:pt idx="28">
                  <c:v>0.158</c:v>
                </c:pt>
                <c:pt idx="29">
                  <c:v>0.21199999999999999</c:v>
                </c:pt>
                <c:pt idx="30">
                  <c:v>0.11</c:v>
                </c:pt>
                <c:pt idx="31">
                  <c:v>0.25600000000000001</c:v>
                </c:pt>
                <c:pt idx="32">
                  <c:v>0.19800000000000001</c:v>
                </c:pt>
                <c:pt idx="33">
                  <c:v>0.22</c:v>
                </c:pt>
                <c:pt idx="34">
                  <c:v>0.182</c:v>
                </c:pt>
                <c:pt idx="35">
                  <c:v>0.20499999999999999</c:v>
                </c:pt>
                <c:pt idx="36">
                  <c:v>0.114</c:v>
                </c:pt>
                <c:pt idx="37">
                  <c:v>0.35399999999999998</c:v>
                </c:pt>
                <c:pt idx="38">
                  <c:v>0.26700000000000002</c:v>
                </c:pt>
                <c:pt idx="39">
                  <c:v>0.30599999999999999</c:v>
                </c:pt>
                <c:pt idx="40">
                  <c:v>0.34100000000000003</c:v>
                </c:pt>
                <c:pt idx="41">
                  <c:v>0.38900000000000001</c:v>
                </c:pt>
                <c:pt idx="42">
                  <c:v>0.45900000000000002</c:v>
                </c:pt>
                <c:pt idx="43">
                  <c:v>0.498</c:v>
                </c:pt>
                <c:pt idx="44">
                  <c:v>0.64300000000000002</c:v>
                </c:pt>
                <c:pt idx="45">
                  <c:v>0.73199999999999998</c:v>
                </c:pt>
                <c:pt idx="46">
                  <c:v>0.73899999999999999</c:v>
                </c:pt>
                <c:pt idx="47">
                  <c:v>1.032</c:v>
                </c:pt>
                <c:pt idx="48">
                  <c:v>1.4710000000000001</c:v>
                </c:pt>
                <c:pt idx="49">
                  <c:v>1.478</c:v>
                </c:pt>
                <c:pt idx="50">
                  <c:v>2.5630000000000002</c:v>
                </c:pt>
                <c:pt idx="51">
                  <c:v>3.0419999999999998</c:v>
                </c:pt>
                <c:pt idx="52">
                  <c:v>4.8289999999999997</c:v>
                </c:pt>
                <c:pt idx="53">
                  <c:v>6.9569999999999999</c:v>
                </c:pt>
                <c:pt idx="54">
                  <c:v>11.169</c:v>
                </c:pt>
                <c:pt idx="55">
                  <c:v>11.965</c:v>
                </c:pt>
                <c:pt idx="56">
                  <c:v>9.9819999999999993</c:v>
                </c:pt>
                <c:pt idx="57">
                  <c:v>11.632</c:v>
                </c:pt>
                <c:pt idx="58">
                  <c:v>7.5860000000000003</c:v>
                </c:pt>
                <c:pt idx="59">
                  <c:v>8.4830000000000005</c:v>
                </c:pt>
                <c:pt idx="60">
                  <c:v>4.3949999999999996</c:v>
                </c:pt>
                <c:pt idx="61">
                  <c:v>2.9319999999999999</c:v>
                </c:pt>
                <c:pt idx="62">
                  <c:v>0.106</c:v>
                </c:pt>
                <c:pt idx="63">
                  <c:v>0</c:v>
                </c:pt>
                <c:pt idx="64">
                  <c:v>0</c:v>
                </c:pt>
                <c:pt idx="65">
                  <c:v>2.0209999999999999</c:v>
                </c:pt>
                <c:pt idx="66">
                  <c:v>0.68400000000000005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D-42A1-859E-B367AF27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'FO11'!$A$23:$A$108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'FO11'!$J$23:$J$108</c:f>
              <c:numCache>
                <c:formatCode>0.000</c:formatCode>
                <c:ptCount val="86"/>
                <c:pt idx="0">
                  <c:v>-8.1739805315929434E-2</c:v>
                </c:pt>
                <c:pt idx="1">
                  <c:v>-8.1857582638412807E-2</c:v>
                </c:pt>
                <c:pt idx="2">
                  <c:v>-8.203504497861841E-2</c:v>
                </c:pt>
                <c:pt idx="3">
                  <c:v>-8.2273222619617892E-2</c:v>
                </c:pt>
                <c:pt idx="4">
                  <c:v>-8.2513295907325673E-2</c:v>
                </c:pt>
                <c:pt idx="5">
                  <c:v>-8.275539592103684E-2</c:v>
                </c:pt>
                <c:pt idx="6">
                  <c:v>-8.3061088223361307E-2</c:v>
                </c:pt>
                <c:pt idx="7">
                  <c:v>-8.3432820799464777E-2</c:v>
                </c:pt>
                <c:pt idx="8">
                  <c:v>-8.3810451562708416E-2</c:v>
                </c:pt>
                <c:pt idx="9">
                  <c:v>-8.4259344946074788E-2</c:v>
                </c:pt>
                <c:pt idx="10">
                  <c:v>-8.3784773792145897E-2</c:v>
                </c:pt>
                <c:pt idx="11">
                  <c:v>-8.439407647427874E-2</c:v>
                </c:pt>
                <c:pt idx="12">
                  <c:v>-8.5097497423411397E-2</c:v>
                </c:pt>
                <c:pt idx="13">
                  <c:v>-7.9909379037956127E-2</c:v>
                </c:pt>
                <c:pt idx="14">
                  <c:v>-6.9931130391675533E-2</c:v>
                </c:pt>
                <c:pt idx="15">
                  <c:v>-7.0124082683048927E-2</c:v>
                </c:pt>
                <c:pt idx="16">
                  <c:v>-6.8634189335799373E-2</c:v>
                </c:pt>
                <c:pt idx="17">
                  <c:v>-6.8568902004189414E-2</c:v>
                </c:pt>
                <c:pt idx="18">
                  <c:v>-6.8090229122076115E-2</c:v>
                </c:pt>
                <c:pt idx="19">
                  <c:v>-4.0603027957542025E-2</c:v>
                </c:pt>
                <c:pt idx="20">
                  <c:v>-1.4349129435825447E-2</c:v>
                </c:pt>
                <c:pt idx="21">
                  <c:v>2.5686582890150633E-2</c:v>
                </c:pt>
                <c:pt idx="22">
                  <c:v>7.4964970166367495E-2</c:v>
                </c:pt>
                <c:pt idx="23">
                  <c:v>4.995057758039495E-2</c:v>
                </c:pt>
                <c:pt idx="24">
                  <c:v>1.4509642835589587E-2</c:v>
                </c:pt>
                <c:pt idx="25">
                  <c:v>2.4174730404403766E-3</c:v>
                </c:pt>
                <c:pt idx="26">
                  <c:v>-1.6897590457641026E-2</c:v>
                </c:pt>
                <c:pt idx="27">
                  <c:v>-3.358751037279456E-2</c:v>
                </c:pt>
                <c:pt idx="28">
                  <c:v>3.0432530685742726E-2</c:v>
                </c:pt>
                <c:pt idx="29">
                  <c:v>-5.9400460000736635E-2</c:v>
                </c:pt>
                <c:pt idx="30">
                  <c:v>0.11023505899183239</c:v>
                </c:pt>
                <c:pt idx="31">
                  <c:v>5.4986375315257019E-2</c:v>
                </c:pt>
                <c:pt idx="32">
                  <c:v>6.9904140229789857E-2</c:v>
                </c:pt>
                <c:pt idx="33">
                  <c:v>2.0667440145007238E-2</c:v>
                </c:pt>
                <c:pt idx="34">
                  <c:v>2.9861920678002085E-2</c:v>
                </c:pt>
                <c:pt idx="35">
                  <c:v>-6.9408861004256792E-2</c:v>
                </c:pt>
                <c:pt idx="36">
                  <c:v>0.14158524386861759</c:v>
                </c:pt>
                <c:pt idx="37">
                  <c:v>2.9288968937269677E-2</c:v>
                </c:pt>
                <c:pt idx="38">
                  <c:v>3.6705374453228246E-2</c:v>
                </c:pt>
                <c:pt idx="39">
                  <c:v>3.201434015550797E-2</c:v>
                </c:pt>
                <c:pt idx="40">
                  <c:v>2.9601989384470451E-2</c:v>
                </c:pt>
                <c:pt idx="41">
                  <c:v>3.4464413037785913E-2</c:v>
                </c:pt>
                <c:pt idx="42">
                  <c:v>-1.1413343497711725E-2</c:v>
                </c:pt>
                <c:pt idx="43">
                  <c:v>2.1796347798051174E-2</c:v>
                </c:pt>
                <c:pt idx="44">
                  <c:v>-3.8197545882376116E-2</c:v>
                </c:pt>
                <c:pt idx="45">
                  <c:v>-0.23217287801453168</c:v>
                </c:pt>
                <c:pt idx="46">
                  <c:v>-0.21326321676839832</c:v>
                </c:pt>
                <c:pt idx="47">
                  <c:v>-0.1498987070488853</c:v>
                </c:pt>
                <c:pt idx="48">
                  <c:v>-0.6592868483565606</c:v>
                </c:pt>
                <c:pt idx="49">
                  <c:v>-0.2820555564221654</c:v>
                </c:pt>
                <c:pt idx="50">
                  <c:v>-0.76258508449493023</c:v>
                </c:pt>
                <c:pt idx="51">
                  <c:v>-0.24108685866630086</c:v>
                </c:pt>
                <c:pt idx="52">
                  <c:v>0.29588291700605129</c:v>
                </c:pt>
                <c:pt idx="53">
                  <c:v>2.6608585908295428</c:v>
                </c:pt>
                <c:pt idx="54">
                  <c:v>1.6141644863920881</c:v>
                </c:pt>
                <c:pt idx="55">
                  <c:v>-1.7010315710429804</c:v>
                </c:pt>
                <c:pt idx="56">
                  <c:v>-0.17867976369931959</c:v>
                </c:pt>
                <c:pt idx="57">
                  <c:v>-2.621888417496649</c:v>
                </c:pt>
                <c:pt idx="58">
                  <c:v>1.3825445675634764</c:v>
                </c:pt>
                <c:pt idx="59">
                  <c:v>0.72248613838689435</c:v>
                </c:pt>
                <c:pt idx="60">
                  <c:v>1.6571608238576454</c:v>
                </c:pt>
                <c:pt idx="61">
                  <c:v>-0.15416929199495627</c:v>
                </c:pt>
                <c:pt idx="62">
                  <c:v>-2.6329777243649554E-2</c:v>
                </c:pt>
                <c:pt idx="63">
                  <c:v>-1.0620959927461608E-3</c:v>
                </c:pt>
                <c:pt idx="64">
                  <c:v>2.0209870963701579</c:v>
                </c:pt>
                <c:pt idx="65">
                  <c:v>0.68399996708501998</c:v>
                </c:pt>
                <c:pt idx="66">
                  <c:v>-1.1180788894729236E-11</c:v>
                </c:pt>
                <c:pt idx="67">
                  <c:v>-2.8127180229928638E-16</c:v>
                </c:pt>
                <c:pt idx="68">
                  <c:v>-2.494811934819189E-22</c:v>
                </c:pt>
                <c:pt idx="69">
                  <c:v>-3.022250401010068E-30</c:v>
                </c:pt>
                <c:pt idx="70">
                  <c:v>-1.5023927167818256E-40</c:v>
                </c:pt>
                <c:pt idx="71">
                  <c:v>-6.6272869163499001E-54</c:v>
                </c:pt>
                <c:pt idx="72">
                  <c:v>-3.7438133603410762E-71</c:v>
                </c:pt>
                <c:pt idx="73">
                  <c:v>-2.3078084727677074E-93</c:v>
                </c:pt>
                <c:pt idx="74">
                  <c:v>-6.8700037720883354E-122</c:v>
                </c:pt>
                <c:pt idx="75">
                  <c:v>-1.9037424409824327E-158</c:v>
                </c:pt>
                <c:pt idx="76">
                  <c:v>-3.2999709396443453E-205</c:v>
                </c:pt>
                <c:pt idx="77">
                  <c:v>-6.378337699110367E-265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E-42B3-A8BD-00B148D9D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AP2Q!$F$21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AP2Q!$F$22:$F$108</c:f>
              <c:numCache>
                <c:formatCode>0.000</c:formatCode>
                <c:ptCount val="87"/>
                <c:pt idx="0">
                  <c:v>6.0548882563815258E-3</c:v>
                </c:pt>
                <c:pt idx="1">
                  <c:v>6.5603341911483334E-3</c:v>
                </c:pt>
                <c:pt idx="2">
                  <c:v>6.9185356219641442E-3</c:v>
                </c:pt>
                <c:pt idx="3">
                  <c:v>7.4896065641166399E-3</c:v>
                </c:pt>
                <c:pt idx="4">
                  <c:v>8.3183162562456992E-3</c:v>
                </c:pt>
                <c:pt idx="5">
                  <c:v>9.2302155507134574E-3</c:v>
                </c:pt>
                <c:pt idx="6">
                  <c:v>1.0232653071563548E-2</c:v>
                </c:pt>
                <c:pt idx="7">
                  <c:v>1.1625087944762592E-2</c:v>
                </c:pt>
                <c:pt idx="8">
                  <c:v>1.3522619449564406E-2</c:v>
                </c:pt>
                <c:pt idx="9">
                  <c:v>1.5697315495273981E-2</c:v>
                </c:pt>
                <c:pt idx="10">
                  <c:v>1.8631444095790057E-2</c:v>
                </c:pt>
                <c:pt idx="11">
                  <c:v>2.2583913794522487E-2</c:v>
                </c:pt>
                <c:pt idx="12">
                  <c:v>2.7917944764716932E-2</c:v>
                </c:pt>
                <c:pt idx="13">
                  <c:v>3.5141816980869253E-2</c:v>
                </c:pt>
                <c:pt idx="14">
                  <c:v>4.4964679135032277E-2</c:v>
                </c:pt>
                <c:pt idx="15">
                  <c:v>5.9632339358138636E-2</c:v>
                </c:pt>
                <c:pt idx="16">
                  <c:v>7.9946354062302161E-2</c:v>
                </c:pt>
                <c:pt idx="17">
                  <c:v>0.11023092978657116</c:v>
                </c:pt>
                <c:pt idx="18">
                  <c:v>0.15545196686734164</c:v>
                </c:pt>
                <c:pt idx="19">
                  <c:v>0.22283164113392878</c:v>
                </c:pt>
                <c:pt idx="20">
                  <c:v>0.32768143438244435</c:v>
                </c:pt>
                <c:pt idx="21">
                  <c:v>0.48138166447378306</c:v>
                </c:pt>
                <c:pt idx="22">
                  <c:v>0.71891555527753326</c:v>
                </c:pt>
                <c:pt idx="23">
                  <c:v>1.0579988483962754</c:v>
                </c:pt>
                <c:pt idx="24">
                  <c:v>1.5090767856780227</c:v>
                </c:pt>
                <c:pt idx="25">
                  <c:v>2.0913438469516858</c:v>
                </c:pt>
                <c:pt idx="26">
                  <c:v>2.6766359859396314</c:v>
                </c:pt>
                <c:pt idx="27">
                  <c:v>3.0749668012107527</c:v>
                </c:pt>
                <c:pt idx="28">
                  <c:v>3.0076571203802458</c:v>
                </c:pt>
                <c:pt idx="29">
                  <c:v>2.334210926601664</c:v>
                </c:pt>
                <c:pt idx="30">
                  <c:v>1.7126459653344965</c:v>
                </c:pt>
                <c:pt idx="31">
                  <c:v>0.49212533032856948</c:v>
                </c:pt>
                <c:pt idx="32">
                  <c:v>0.10290022502393692</c:v>
                </c:pt>
                <c:pt idx="33">
                  <c:v>9.848074944191515E-3</c:v>
                </c:pt>
                <c:pt idx="34">
                  <c:v>3.484808054532343E-4</c:v>
                </c:pt>
                <c:pt idx="35">
                  <c:v>3.3180563606507057E-6</c:v>
                </c:pt>
                <c:pt idx="36">
                  <c:v>1.5585519410547612E-7</c:v>
                </c:pt>
                <c:pt idx="37">
                  <c:v>1.0288712062531487E-12</c:v>
                </c:pt>
                <c:pt idx="38">
                  <c:v>1.0522003436347883E-17</c:v>
                </c:pt>
                <c:pt idx="39">
                  <c:v>2.5289990184955368E-24</c:v>
                </c:pt>
                <c:pt idx="40">
                  <c:v>5.2316705515484872E-33</c:v>
                </c:pt>
                <c:pt idx="41">
                  <c:v>2.4847394301437403E-44</c:v>
                </c:pt>
                <c:pt idx="42">
                  <c:v>4.1493974552524113E-59</c:v>
                </c:pt>
                <c:pt idx="43">
                  <c:v>2.997631309970978E-78</c:v>
                </c:pt>
                <c:pt idx="44">
                  <c:v>6.3039333462056363E-103</c:v>
                </c:pt>
                <c:pt idx="45">
                  <c:v>1.1826622805528679E-134</c:v>
                </c:pt>
                <c:pt idx="46">
                  <c:v>2.195701871015239E-175</c:v>
                </c:pt>
                <c:pt idx="47">
                  <c:v>1.2164434042150451E-227</c:v>
                </c:pt>
                <c:pt idx="48">
                  <c:v>2.0203077059613079E-294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B-46A9-AE65-C0B80E1859B5}"/>
            </c:ext>
          </c:extLst>
        </c:ser>
        <c:ser>
          <c:idx val="1"/>
          <c:order val="1"/>
          <c:tx>
            <c:strRef>
              <c:f>AP2Q!$G$21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AP2Q!$G$22:$G$108</c:f>
              <c:numCache>
                <c:formatCode>0.000</c:formatCode>
                <c:ptCount val="87"/>
                <c:pt idx="0">
                  <c:v>0.18816403687732172</c:v>
                </c:pt>
                <c:pt idx="1">
                  <c:v>0.18963423324703518</c:v>
                </c:pt>
                <c:pt idx="2">
                  <c:v>0.19061987018322857</c:v>
                </c:pt>
                <c:pt idx="3">
                  <c:v>0.19210662384645286</c:v>
                </c:pt>
                <c:pt idx="4">
                  <c:v>0.19410453477777534</c:v>
                </c:pt>
                <c:pt idx="5">
                  <c:v>0.19612035890742338</c:v>
                </c:pt>
                <c:pt idx="6">
                  <c:v>0.19815422306564998</c:v>
                </c:pt>
                <c:pt idx="7">
                  <c:v>0.20072211611555801</c:v>
                </c:pt>
                <c:pt idx="8">
                  <c:v>0.20384140996002983</c:v>
                </c:pt>
                <c:pt idx="9">
                  <c:v>0.20700237453137305</c:v>
                </c:pt>
                <c:pt idx="10">
                  <c:v>0.21074341655313994</c:v>
                </c:pt>
                <c:pt idx="11">
                  <c:v>0.21508996810306363</c:v>
                </c:pt>
                <c:pt idx="12">
                  <c:v>0.22007171428651018</c:v>
                </c:pt>
                <c:pt idx="13">
                  <c:v>0.22572284949351731</c:v>
                </c:pt>
                <c:pt idx="14">
                  <c:v>0.23208237070432219</c:v>
                </c:pt>
                <c:pt idx="15">
                  <c:v>0.23979540319158169</c:v>
                </c:pt>
                <c:pt idx="16">
                  <c:v>0.24834579924272646</c:v>
                </c:pt>
                <c:pt idx="17">
                  <c:v>0.25843499686314192</c:v>
                </c:pt>
                <c:pt idx="18">
                  <c:v>0.27020059802840046</c:v>
                </c:pt>
                <c:pt idx="19">
                  <c:v>0.28380427710895773</c:v>
                </c:pt>
                <c:pt idx="20">
                  <c:v>0.30016176907566949</c:v>
                </c:pt>
                <c:pt idx="21">
                  <c:v>0.31883802452447207</c:v>
                </c:pt>
                <c:pt idx="22">
                  <c:v>0.34171867684334217</c:v>
                </c:pt>
                <c:pt idx="23">
                  <c:v>0.36854791336562509</c:v>
                </c:pt>
                <c:pt idx="24">
                  <c:v>0.3998817926093548</c:v>
                </c:pt>
                <c:pt idx="25">
                  <c:v>0.43936609230580176</c:v>
                </c:pt>
                <c:pt idx="26">
                  <c:v>0.48634438183262474</c:v>
                </c:pt>
                <c:pt idx="27">
                  <c:v>0.54446864595133648</c:v>
                </c:pt>
                <c:pt idx="28">
                  <c:v>0.61595564186385365</c:v>
                </c:pt>
                <c:pt idx="29">
                  <c:v>0.70643672681359748</c:v>
                </c:pt>
                <c:pt idx="30">
                  <c:v>0.77342007864154627</c:v>
                </c:pt>
                <c:pt idx="31">
                  <c:v>0.96066121285755723</c:v>
                </c:pt>
                <c:pt idx="32">
                  <c:v>1.1417424053422593</c:v>
                </c:pt>
                <c:pt idx="33">
                  <c:v>1.3756060894160271</c:v>
                </c:pt>
                <c:pt idx="34">
                  <c:v>1.6744716223604545</c:v>
                </c:pt>
                <c:pt idx="35">
                  <c:v>2.0578580695629762</c:v>
                </c:pt>
                <c:pt idx="36">
                  <c:v>2.2969966948665985</c:v>
                </c:pt>
                <c:pt idx="37">
                  <c:v>3.1659889655056963</c:v>
                </c:pt>
                <c:pt idx="38">
                  <c:v>3.9251621562961785</c:v>
                </c:pt>
                <c:pt idx="39">
                  <c:v>4.8200358427988954</c:v>
                </c:pt>
                <c:pt idx="40">
                  <c:v>5.7949934549867166</c:v>
                </c:pt>
                <c:pt idx="41">
                  <c:v>6.7234320042267717</c:v>
                </c:pt>
                <c:pt idx="42">
                  <c:v>7.386738152915326</c:v>
                </c:pt>
                <c:pt idx="43">
                  <c:v>7.4822601785888052</c:v>
                </c:pt>
                <c:pt idx="44">
                  <c:v>6.7532369941140917</c:v>
                </c:pt>
                <c:pt idx="45">
                  <c:v>5.1951229957170595</c:v>
                </c:pt>
                <c:pt idx="46">
                  <c:v>3.2131622317758639</c:v>
                </c:pt>
                <c:pt idx="47">
                  <c:v>1.4795878866650367</c:v>
                </c:pt>
                <c:pt idx="48">
                  <c:v>0.46060091909605982</c:v>
                </c:pt>
                <c:pt idx="49">
                  <c:v>8.5496253244498374E-2</c:v>
                </c:pt>
                <c:pt idx="50">
                  <c:v>8.0510093361130502E-3</c:v>
                </c:pt>
                <c:pt idx="51">
                  <c:v>3.1141588368285887E-4</c:v>
                </c:pt>
                <c:pt idx="52">
                  <c:v>3.8119427678056741E-6</c:v>
                </c:pt>
                <c:pt idx="53">
                  <c:v>1.0575253945550352E-8</c:v>
                </c:pt>
                <c:pt idx="54">
                  <c:v>4.2448126102672306E-12</c:v>
                </c:pt>
                <c:pt idx="55">
                  <c:v>1.4486860597392746E-16</c:v>
                </c:pt>
                <c:pt idx="56">
                  <c:v>2.0743495024457459E-22</c:v>
                </c:pt>
                <c:pt idx="57">
                  <c:v>5.0698708171957546E-30</c:v>
                </c:pt>
                <c:pt idx="58">
                  <c:v>6.856809879173432E-40</c:v>
                </c:pt>
                <c:pt idx="59">
                  <c:v>1.2462768006400662E-52</c:v>
                </c:pt>
                <c:pt idx="60">
                  <c:v>4.847088661466247E-69</c:v>
                </c:pt>
                <c:pt idx="61">
                  <c:v>4.0149803661876239E-90</c:v>
                </c:pt>
                <c:pt idx="62">
                  <c:v>3.8047267163289824E-117</c:v>
                </c:pt>
                <c:pt idx="63">
                  <c:v>1.028092433595005E-151</c:v>
                </c:pt>
                <c:pt idx="64">
                  <c:v>7.4184837460715827E-196</c:v>
                </c:pt>
                <c:pt idx="65">
                  <c:v>3.8374422889553895E-252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FB-46A9-AE65-C0B80E1859B5}"/>
            </c:ext>
          </c:extLst>
        </c:ser>
        <c:ser>
          <c:idx val="2"/>
          <c:order val="2"/>
          <c:tx>
            <c:strRef>
              <c:f>AP2Q!$H$21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AP2Q!$H$22:$H$108</c:f>
              <c:numCache>
                <c:formatCode>0.000</c:formatCode>
                <c:ptCount val="87"/>
                <c:pt idx="0">
                  <c:v>2.6811189810340276E-3</c:v>
                </c:pt>
                <c:pt idx="1">
                  <c:v>2.7008287901607022E-3</c:v>
                </c:pt>
                <c:pt idx="2">
                  <c:v>2.7140422482106754E-3</c:v>
                </c:pt>
                <c:pt idx="3">
                  <c:v>2.7339734000887627E-3</c:v>
                </c:pt>
                <c:pt idx="4">
                  <c:v>2.7607566421744049E-3</c:v>
                </c:pt>
                <c:pt idx="5">
                  <c:v>2.7877797643143919E-3</c:v>
                </c:pt>
                <c:pt idx="6">
                  <c:v>2.8150446761780797E-3</c:v>
                </c:pt>
                <c:pt idx="7">
                  <c:v>2.8494687627947527E-3</c:v>
                </c:pt>
                <c:pt idx="8">
                  <c:v>2.8912856532200804E-3</c:v>
                </c:pt>
                <c:pt idx="9">
                  <c:v>2.933662944098814E-3</c:v>
                </c:pt>
                <c:pt idx="10">
                  <c:v>2.9838202939506055E-3</c:v>
                </c:pt>
                <c:pt idx="11">
                  <c:v>3.0421018150162118E-3</c:v>
                </c:pt>
                <c:pt idx="12">
                  <c:v>3.1089103785851423E-3</c:v>
                </c:pt>
                <c:pt idx="13">
                  <c:v>3.1847116805451469E-3</c:v>
                </c:pt>
                <c:pt idx="14">
                  <c:v>3.2700389601254651E-3</c:v>
                </c:pt>
                <c:pt idx="15">
                  <c:v>3.3735670007450464E-3</c:v>
                </c:pt>
                <c:pt idx="16">
                  <c:v>3.4883946310273351E-3</c:v>
                </c:pt>
                <c:pt idx="17">
                  <c:v>3.6239809819789467E-3</c:v>
                </c:pt>
                <c:pt idx="18">
                  <c:v>3.782241102023725E-3</c:v>
                </c:pt>
                <c:pt idx="19">
                  <c:v>3.9654442514283766E-3</c:v>
                </c:pt>
                <c:pt idx="20">
                  <c:v>4.1860802407792759E-3</c:v>
                </c:pt>
                <c:pt idx="21">
                  <c:v>4.4385043021190757E-3</c:v>
                </c:pt>
                <c:pt idx="22">
                  <c:v>4.7485701496528939E-3</c:v>
                </c:pt>
                <c:pt idx="23">
                  <c:v>5.1133909241876559E-3</c:v>
                </c:pt>
                <c:pt idx="24">
                  <c:v>5.5413038512790872E-3</c:v>
                </c:pt>
                <c:pt idx="25">
                  <c:v>6.0835484982601903E-3</c:v>
                </c:pt>
                <c:pt idx="26">
                  <c:v>6.7333885698010378E-3</c:v>
                </c:pt>
                <c:pt idx="27">
                  <c:v>7.5448562347254734E-3</c:v>
                </c:pt>
                <c:pt idx="28">
                  <c:v>8.5547581148201768E-3</c:v>
                </c:pt>
                <c:pt idx="29">
                  <c:v>9.8526474292583051E-3</c:v>
                </c:pt>
                <c:pt idx="30">
                  <c:v>1.082813290561583E-2</c:v>
                </c:pt>
                <c:pt idx="31">
                  <c:v>1.3623746210006886E-2</c:v>
                </c:pt>
                <c:pt idx="32">
                  <c:v>1.6427617353281364E-2</c:v>
                </c:pt>
                <c:pt idx="33">
                  <c:v>2.0201414380727773E-2</c:v>
                </c:pt>
                <c:pt idx="34">
                  <c:v>2.528749423897499E-2</c:v>
                </c:pt>
                <c:pt idx="35">
                  <c:v>3.2274122445621896E-2</c:v>
                </c:pt>
                <c:pt idx="36">
                  <c:v>3.691429756971485E-2</c:v>
                </c:pt>
                <c:pt idx="37">
                  <c:v>5.5856475558775251E-2</c:v>
                </c:pt>
                <c:pt idx="38">
                  <c:v>7.5643278581454948E-2</c:v>
                </c:pt>
                <c:pt idx="39">
                  <c:v>0.10428969182176014</c:v>
                </c:pt>
                <c:pt idx="40">
                  <c:v>0.14574069731999303</c:v>
                </c:pt>
                <c:pt idx="41">
                  <c:v>0.20541660900415828</c:v>
                </c:pt>
                <c:pt idx="42">
                  <c:v>0.29044090093590502</c:v>
                </c:pt>
                <c:pt idx="43">
                  <c:v>0.40714514364163573</c:v>
                </c:pt>
                <c:pt idx="44">
                  <c:v>0.55753717431630667</c:v>
                </c:pt>
                <c:pt idx="45">
                  <c:v>0.73140968241510607</c:v>
                </c:pt>
                <c:pt idx="46">
                  <c:v>0.89542738785700882</c:v>
                </c:pt>
                <c:pt idx="47">
                  <c:v>0.98742626727350602</c:v>
                </c:pt>
                <c:pt idx="48">
                  <c:v>0.9355433370319769</c:v>
                </c:pt>
                <c:pt idx="49">
                  <c:v>0.71627421967904681</c:v>
                </c:pt>
                <c:pt idx="50">
                  <c:v>0.40900661662509846</c:v>
                </c:pt>
                <c:pt idx="51">
                  <c:v>0.15673766954507393</c:v>
                </c:pt>
                <c:pt idx="52">
                  <c:v>3.5253754333443146E-2</c:v>
                </c:pt>
                <c:pt idx="53">
                  <c:v>3.9172616910052999E-3</c:v>
                </c:pt>
                <c:pt idx="54">
                  <c:v>1.7071027780589848E-4</c:v>
                </c:pt>
                <c:pt idx="55">
                  <c:v>2.2038023782112033E-6</c:v>
                </c:pt>
                <c:pt idx="56">
                  <c:v>5.8151543508997465E-9</c:v>
                </c:pt>
                <c:pt idx="57">
                  <c:v>1.9490665136500269E-12</c:v>
                </c:pt>
                <c:pt idx="58">
                  <c:v>4.5532941821460039E-17</c:v>
                </c:pt>
                <c:pt idx="59">
                  <c:v>3.4752294340799709E-23</c:v>
                </c:pt>
                <c:pt idx="60">
                  <c:v>3.236334077300827E-31</c:v>
                </c:pt>
                <c:pt idx="61">
                  <c:v>1.0615293247360776E-41</c:v>
                </c:pt>
                <c:pt idx="62">
                  <c:v>2.5280043897464341E-55</c:v>
                </c:pt>
                <c:pt idx="63">
                  <c:v>5.9191879296322286E-73</c:v>
                </c:pt>
                <c:pt idx="64">
                  <c:v>1.0798631098941062E-95</c:v>
                </c:pt>
                <c:pt idx="65">
                  <c:v>6.1363255324418537E-125</c:v>
                </c:pt>
                <c:pt idx="66">
                  <c:v>1.7766511763320464E-162</c:v>
                </c:pt>
                <c:pt idx="67">
                  <c:v>1.5511368277926472E-210</c:v>
                </c:pt>
                <c:pt idx="68">
                  <c:v>5.6565632130218516E-272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FB-46A9-AE65-C0B80E1859B5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FB-46A9-AE65-C0B80E1859B5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FB-46A9-AE65-C0B80E1859B5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AP2Q!$I$22:$I$108</c:f>
              <c:numCache>
                <c:formatCode>0.000</c:formatCode>
                <c:ptCount val="87"/>
                <c:pt idx="0">
                  <c:v>0.19690004411473727</c:v>
                </c:pt>
                <c:pt idx="1">
                  <c:v>0.19889539622834421</c:v>
                </c:pt>
                <c:pt idx="2">
                  <c:v>0.20025244805340339</c:v>
                </c:pt>
                <c:pt idx="3">
                  <c:v>0.20233020381065828</c:v>
                </c:pt>
                <c:pt idx="4">
                  <c:v>0.20518360767619545</c:v>
                </c:pt>
                <c:pt idx="5">
                  <c:v>0.20813835422245122</c:v>
                </c:pt>
                <c:pt idx="6">
                  <c:v>0.21120192081339159</c:v>
                </c:pt>
                <c:pt idx="7">
                  <c:v>0.21519667282311536</c:v>
                </c:pt>
                <c:pt idx="8">
                  <c:v>0.22025531506281432</c:v>
                </c:pt>
                <c:pt idx="9">
                  <c:v>0.22563335297074583</c:v>
                </c:pt>
                <c:pt idx="10">
                  <c:v>0.23235868094288062</c:v>
                </c:pt>
                <c:pt idx="11">
                  <c:v>0.24071598371260233</c:v>
                </c:pt>
                <c:pt idx="12">
                  <c:v>0.25109856942981224</c:v>
                </c:pt>
                <c:pt idx="13">
                  <c:v>0.26404937815493168</c:v>
                </c:pt>
                <c:pt idx="14">
                  <c:v>0.28031708879947992</c:v>
                </c:pt>
                <c:pt idx="15">
                  <c:v>0.30280130955046536</c:v>
                </c:pt>
                <c:pt idx="16">
                  <c:v>0.33178054793605594</c:v>
                </c:pt>
                <c:pt idx="17">
                  <c:v>0.37228990763169206</c:v>
                </c:pt>
                <c:pt idx="18">
                  <c:v>0.42943480599776584</c:v>
                </c:pt>
                <c:pt idx="19">
                  <c:v>0.51060136249431498</c:v>
                </c:pt>
                <c:pt idx="20">
                  <c:v>0.63202928369889311</c:v>
                </c:pt>
                <c:pt idx="21">
                  <c:v>0.80465819330037425</c:v>
                </c:pt>
                <c:pt idx="22">
                  <c:v>1.0653828022705283</c:v>
                </c:pt>
                <c:pt idx="23">
                  <c:v>1.4316601526860881</c:v>
                </c:pt>
                <c:pt idx="24">
                  <c:v>1.9144998821386565</c:v>
                </c:pt>
                <c:pt idx="25">
                  <c:v>2.5367934877557476</c:v>
                </c:pt>
                <c:pt idx="26">
                  <c:v>3.1697137563420572</c:v>
                </c:pt>
                <c:pt idx="27">
                  <c:v>3.6269803033968149</c:v>
                </c:pt>
                <c:pt idx="28">
                  <c:v>3.6321675203589194</c:v>
                </c:pt>
                <c:pt idx="29">
                  <c:v>3.0505003008445195</c:v>
                </c:pt>
                <c:pt idx="30">
                  <c:v>2.4968941768816588</c:v>
                </c:pt>
                <c:pt idx="31">
                  <c:v>1.4664102893961335</c:v>
                </c:pt>
                <c:pt idx="32">
                  <c:v>1.2610702477194777</c:v>
                </c:pt>
                <c:pt idx="33">
                  <c:v>1.4056555787409466</c:v>
                </c:pt>
                <c:pt idx="34">
                  <c:v>1.7001075974048827</c:v>
                </c:pt>
                <c:pt idx="35">
                  <c:v>2.0901355100649588</c:v>
                </c:pt>
                <c:pt idx="36">
                  <c:v>2.3339111482915076</c:v>
                </c:pt>
                <c:pt idx="37">
                  <c:v>3.2218454410655006</c:v>
                </c:pt>
                <c:pt idx="38">
                  <c:v>4.0008054348776332</c:v>
                </c:pt>
                <c:pt idx="39">
                  <c:v>4.9243255346206558</c:v>
                </c:pt>
                <c:pt idx="40">
                  <c:v>5.9407341523067094</c:v>
                </c:pt>
                <c:pt idx="41">
                  <c:v>6.9288486132309304</c:v>
                </c:pt>
                <c:pt idx="42">
                  <c:v>7.6771790538512308</c:v>
                </c:pt>
                <c:pt idx="43">
                  <c:v>7.8894053222304406</c:v>
                </c:pt>
                <c:pt idx="44">
                  <c:v>7.3107741684303988</c:v>
                </c:pt>
                <c:pt idx="45">
                  <c:v>5.9265326781321654</c:v>
                </c:pt>
                <c:pt idx="46">
                  <c:v>4.1085896196328724</c:v>
                </c:pt>
                <c:pt idx="47">
                  <c:v>2.4670141539385426</c:v>
                </c:pt>
                <c:pt idx="48">
                  <c:v>1.3961442561280366</c:v>
                </c:pt>
                <c:pt idx="49">
                  <c:v>0.8017704729235452</c:v>
                </c:pt>
                <c:pt idx="50">
                  <c:v>0.41705762596121149</c:v>
                </c:pt>
                <c:pt idx="51">
                  <c:v>0.15704908542875679</c:v>
                </c:pt>
                <c:pt idx="52">
                  <c:v>3.5257566276210954E-2</c:v>
                </c:pt>
                <c:pt idx="53">
                  <c:v>3.9172722662592458E-3</c:v>
                </c:pt>
                <c:pt idx="54">
                  <c:v>1.707102820507111E-4</c:v>
                </c:pt>
                <c:pt idx="55">
                  <c:v>2.2038023783560718E-6</c:v>
                </c:pt>
                <c:pt idx="56">
                  <c:v>5.8151543508999542E-9</c:v>
                </c:pt>
                <c:pt idx="57">
                  <c:v>1.9490665136500269E-12</c:v>
                </c:pt>
                <c:pt idx="58">
                  <c:v>4.5532941821460039E-17</c:v>
                </c:pt>
                <c:pt idx="59">
                  <c:v>3.4752294340799709E-23</c:v>
                </c:pt>
                <c:pt idx="60">
                  <c:v>3.236334077300827E-31</c:v>
                </c:pt>
                <c:pt idx="61">
                  <c:v>1.0615293247360776E-41</c:v>
                </c:pt>
                <c:pt idx="62">
                  <c:v>2.5280043897464341E-55</c:v>
                </c:pt>
                <c:pt idx="63">
                  <c:v>5.9191879296322286E-73</c:v>
                </c:pt>
                <c:pt idx="64">
                  <c:v>1.0798631098941062E-95</c:v>
                </c:pt>
                <c:pt idx="65">
                  <c:v>6.1363255324418537E-125</c:v>
                </c:pt>
                <c:pt idx="66">
                  <c:v>1.7766511763320464E-162</c:v>
                </c:pt>
                <c:pt idx="67">
                  <c:v>1.5511368277926472E-210</c:v>
                </c:pt>
                <c:pt idx="68">
                  <c:v>5.6565632130218516E-272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FB-46A9-AE65-C0B80E1859B5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EFB-46A9-AE65-C0B80E1859B5}"/>
              </c:ext>
            </c:extLst>
          </c:dPt>
          <c:xVal>
            <c:numRef>
              <c:f>AP2Q!$A$22:$A$108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AP2Q!$B$22:$B$108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1E-3</c:v>
                </c:pt>
                <c:pt idx="15">
                  <c:v>4.0000000000000001E-3</c:v>
                </c:pt>
                <c:pt idx="16">
                  <c:v>6.0000000000000001E-3</c:v>
                </c:pt>
                <c:pt idx="17">
                  <c:v>1.9E-2</c:v>
                </c:pt>
                <c:pt idx="18">
                  <c:v>5.3999999999999999E-2</c:v>
                </c:pt>
                <c:pt idx="19">
                  <c:v>0.114</c:v>
                </c:pt>
                <c:pt idx="20">
                  <c:v>0.24199999999999999</c:v>
                </c:pt>
                <c:pt idx="21">
                  <c:v>0.43</c:v>
                </c:pt>
                <c:pt idx="22">
                  <c:v>0.88300000000000001</c:v>
                </c:pt>
                <c:pt idx="23">
                  <c:v>1.37</c:v>
                </c:pt>
                <c:pt idx="24">
                  <c:v>2.202</c:v>
                </c:pt>
                <c:pt idx="25">
                  <c:v>3.0230000000000001</c:v>
                </c:pt>
                <c:pt idx="26">
                  <c:v>3.34</c:v>
                </c:pt>
                <c:pt idx="27">
                  <c:v>3.5129999999999999</c:v>
                </c:pt>
                <c:pt idx="28">
                  <c:v>3.649</c:v>
                </c:pt>
                <c:pt idx="29">
                  <c:v>2.8929999999999998</c:v>
                </c:pt>
                <c:pt idx="30">
                  <c:v>1.6559999999999999</c:v>
                </c:pt>
                <c:pt idx="31">
                  <c:v>3.3759999999999999</c:v>
                </c:pt>
                <c:pt idx="32">
                  <c:v>1.738</c:v>
                </c:pt>
                <c:pt idx="33">
                  <c:v>1.927</c:v>
                </c:pt>
                <c:pt idx="34">
                  <c:v>1.927</c:v>
                </c:pt>
                <c:pt idx="35">
                  <c:v>2.306</c:v>
                </c:pt>
                <c:pt idx="36">
                  <c:v>1.3280000000000001</c:v>
                </c:pt>
                <c:pt idx="37">
                  <c:v>4.5179999999999998</c:v>
                </c:pt>
                <c:pt idx="38">
                  <c:v>3.8620000000000001</c:v>
                </c:pt>
                <c:pt idx="39">
                  <c:v>4.8070000000000004</c:v>
                </c:pt>
                <c:pt idx="40">
                  <c:v>5.8559999999999999</c:v>
                </c:pt>
                <c:pt idx="41">
                  <c:v>6.7409999999999997</c:v>
                </c:pt>
                <c:pt idx="42">
                  <c:v>7.6390000000000002</c:v>
                </c:pt>
                <c:pt idx="43">
                  <c:v>7.6989999999999998</c:v>
                </c:pt>
                <c:pt idx="44">
                  <c:v>7.4640000000000004</c:v>
                </c:pt>
                <c:pt idx="45">
                  <c:v>5.8</c:v>
                </c:pt>
                <c:pt idx="46">
                  <c:v>4.1559999999999997</c:v>
                </c:pt>
                <c:pt idx="47">
                  <c:v>2.6030000000000002</c:v>
                </c:pt>
                <c:pt idx="48">
                  <c:v>1.41</c:v>
                </c:pt>
                <c:pt idx="49">
                  <c:v>0.70199999999999996</c:v>
                </c:pt>
                <c:pt idx="50">
                  <c:v>0.36499999999999999</c:v>
                </c:pt>
                <c:pt idx="51">
                  <c:v>0.183</c:v>
                </c:pt>
                <c:pt idx="52">
                  <c:v>0.10299999999999999</c:v>
                </c:pt>
                <c:pt idx="53">
                  <c:v>0</c:v>
                </c:pt>
                <c:pt idx="54">
                  <c:v>8.5999999999999993E-2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B-46A9-AE65-C0B80E185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AP2Q!$A$23:$A$108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AP2Q!$J$23:$J$108</c:f>
              <c:numCache>
                <c:formatCode>0.000</c:formatCode>
                <c:ptCount val="86"/>
                <c:pt idx="0">
                  <c:v>-0.19889539622834421</c:v>
                </c:pt>
                <c:pt idx="1">
                  <c:v>-0.20025244805340339</c:v>
                </c:pt>
                <c:pt idx="2">
                  <c:v>-0.20233020381065828</c:v>
                </c:pt>
                <c:pt idx="3">
                  <c:v>-0.20518360767619545</c:v>
                </c:pt>
                <c:pt idx="4">
                  <c:v>-0.20813835422245122</c:v>
                </c:pt>
                <c:pt idx="5">
                  <c:v>-0.21120192081339159</c:v>
                </c:pt>
                <c:pt idx="6">
                  <c:v>-0.21519667282311536</c:v>
                </c:pt>
                <c:pt idx="7">
                  <c:v>-0.22025531506281432</c:v>
                </c:pt>
                <c:pt idx="8">
                  <c:v>-0.22563335297074583</c:v>
                </c:pt>
                <c:pt idx="9">
                  <c:v>-0.23235868094288062</c:v>
                </c:pt>
                <c:pt idx="10">
                  <c:v>-0.24071598371260233</c:v>
                </c:pt>
                <c:pt idx="11">
                  <c:v>-0.25109856942981224</c:v>
                </c:pt>
                <c:pt idx="12">
                  <c:v>-0.26404937815493168</c:v>
                </c:pt>
                <c:pt idx="13">
                  <c:v>-0.27931708879947992</c:v>
                </c:pt>
                <c:pt idx="14">
                  <c:v>-0.29880130955046535</c:v>
                </c:pt>
                <c:pt idx="15">
                  <c:v>-0.32578054793605593</c:v>
                </c:pt>
                <c:pt idx="16">
                  <c:v>-0.35328990763169205</c:v>
                </c:pt>
                <c:pt idx="17">
                  <c:v>-0.37543480599776585</c:v>
                </c:pt>
                <c:pt idx="18">
                  <c:v>-0.39660136249431499</c:v>
                </c:pt>
                <c:pt idx="19">
                  <c:v>-0.39002928369889311</c:v>
                </c:pt>
                <c:pt idx="20">
                  <c:v>-0.37465819330037425</c:v>
                </c:pt>
                <c:pt idx="21">
                  <c:v>-0.18238280227052828</c:v>
                </c:pt>
                <c:pt idx="22">
                  <c:v>-6.1660152686088043E-2</c:v>
                </c:pt>
                <c:pt idx="23">
                  <c:v>0.28750011786134344</c:v>
                </c:pt>
                <c:pt idx="24">
                  <c:v>0.48620651224425249</c:v>
                </c:pt>
                <c:pt idx="25">
                  <c:v>0.17028624365794265</c:v>
                </c:pt>
                <c:pt idx="26">
                  <c:v>-0.11398030339681497</c:v>
                </c:pt>
                <c:pt idx="27">
                  <c:v>1.6832479641080589E-2</c:v>
                </c:pt>
                <c:pt idx="28">
                  <c:v>-0.15750030084451971</c:v>
                </c:pt>
                <c:pt idx="29">
                  <c:v>-0.84089417688165891</c:v>
                </c:pt>
                <c:pt idx="30">
                  <c:v>1.9095897106038664</c:v>
                </c:pt>
                <c:pt idx="31">
                  <c:v>0.47692975228052226</c:v>
                </c:pt>
                <c:pt idx="32">
                  <c:v>0.52134442125905345</c:v>
                </c:pt>
                <c:pt idx="33">
                  <c:v>0.22689240259511734</c:v>
                </c:pt>
                <c:pt idx="34">
                  <c:v>0.21586448993504126</c:v>
                </c:pt>
                <c:pt idx="35">
                  <c:v>-1.0059111482915075</c:v>
                </c:pt>
                <c:pt idx="36">
                  <c:v>1.2961545589344992</c:v>
                </c:pt>
                <c:pt idx="37">
                  <c:v>-0.13880543487763308</c:v>
                </c:pt>
                <c:pt idx="38">
                  <c:v>-0.11732553462065543</c:v>
                </c:pt>
                <c:pt idx="39">
                  <c:v>-8.4734152306709554E-2</c:v>
                </c:pt>
                <c:pt idx="40">
                  <c:v>-0.18784861323093072</c:v>
                </c:pt>
                <c:pt idx="41">
                  <c:v>-3.8179053851230549E-2</c:v>
                </c:pt>
                <c:pt idx="42">
                  <c:v>-0.19040532223044071</c:v>
                </c:pt>
                <c:pt idx="43">
                  <c:v>0.15322583156960157</c:v>
                </c:pt>
                <c:pt idx="44">
                  <c:v>-0.12653267813216562</c:v>
                </c:pt>
                <c:pt idx="45">
                  <c:v>4.7410380367127303E-2</c:v>
                </c:pt>
                <c:pt idx="46">
                  <c:v>0.13598584606145758</c:v>
                </c:pt>
                <c:pt idx="47">
                  <c:v>1.3855743871963311E-2</c:v>
                </c:pt>
                <c:pt idx="48">
                  <c:v>-9.9770472923545239E-2</c:v>
                </c:pt>
                <c:pt idx="49">
                  <c:v>-5.2057625961211496E-2</c:v>
                </c:pt>
                <c:pt idx="50">
                  <c:v>2.5950914571243211E-2</c:v>
                </c:pt>
                <c:pt idx="51">
                  <c:v>6.7742433723789047E-2</c:v>
                </c:pt>
                <c:pt idx="52">
                  <c:v>-3.9172722662592458E-3</c:v>
                </c:pt>
                <c:pt idx="53">
                  <c:v>8.5829289717949286E-2</c:v>
                </c:pt>
                <c:pt idx="54">
                  <c:v>-2.2038023783560718E-6</c:v>
                </c:pt>
                <c:pt idx="55">
                  <c:v>-5.8151543508999542E-9</c:v>
                </c:pt>
                <c:pt idx="56">
                  <c:v>-1.9490665136500269E-12</c:v>
                </c:pt>
                <c:pt idx="57">
                  <c:v>-4.5532941821460039E-17</c:v>
                </c:pt>
                <c:pt idx="58">
                  <c:v>-3.4752294340799709E-23</c:v>
                </c:pt>
                <c:pt idx="59">
                  <c:v>-3.236334077300827E-31</c:v>
                </c:pt>
                <c:pt idx="60">
                  <c:v>-1.0615293247360776E-41</c:v>
                </c:pt>
                <c:pt idx="61">
                  <c:v>-2.5280043897464341E-55</c:v>
                </c:pt>
                <c:pt idx="62">
                  <c:v>-5.9191879296322286E-73</c:v>
                </c:pt>
                <c:pt idx="63">
                  <c:v>-1.0798631098941062E-95</c:v>
                </c:pt>
                <c:pt idx="64">
                  <c:v>-6.1363255324418537E-125</c:v>
                </c:pt>
                <c:pt idx="65">
                  <c:v>-1.7766511763320464E-162</c:v>
                </c:pt>
                <c:pt idx="66">
                  <c:v>-1.5511368277926472E-210</c:v>
                </c:pt>
                <c:pt idx="67">
                  <c:v>-5.6565632130218516E-272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6-48F0-BF06-07C5EE9A7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AP3Q!$F$21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AP3Q!$F$22:$F$108</c:f>
              <c:numCache>
                <c:formatCode>0.000</c:formatCode>
                <c:ptCount val="87"/>
                <c:pt idx="0">
                  <c:v>4.731627215482731E-3</c:v>
                </c:pt>
                <c:pt idx="1">
                  <c:v>5.1241815535583296E-3</c:v>
                </c:pt>
                <c:pt idx="2">
                  <c:v>5.4022644394357286E-3</c:v>
                </c:pt>
                <c:pt idx="3">
                  <c:v>5.8454216280116947E-3</c:v>
                </c:pt>
                <c:pt idx="4">
                  <c:v>6.4881387309112439E-3</c:v>
                </c:pt>
                <c:pt idx="5">
                  <c:v>7.1949121589081309E-3</c:v>
                </c:pt>
                <c:pt idx="6">
                  <c:v>7.9713512798857567E-3</c:v>
                </c:pt>
                <c:pt idx="7">
                  <c:v>9.0490718403196703E-3</c:v>
                </c:pt>
                <c:pt idx="8">
                  <c:v>1.0516416454457216E-2</c:v>
                </c:pt>
                <c:pt idx="9">
                  <c:v>1.2196464421946255E-2</c:v>
                </c:pt>
                <c:pt idx="10">
                  <c:v>1.4460836211103728E-2</c:v>
                </c:pt>
                <c:pt idx="11">
                  <c:v>1.7507436487092014E-2</c:v>
                </c:pt>
                <c:pt idx="12">
                  <c:v>2.1613397217989827E-2</c:v>
                </c:pt>
                <c:pt idx="13">
                  <c:v>2.7165747646996297E-2</c:v>
                </c:pt>
                <c:pt idx="14">
                  <c:v>3.4703275763552748E-2</c:v>
                </c:pt>
                <c:pt idx="15">
                  <c:v>4.5937355392702515E-2</c:v>
                </c:pt>
                <c:pt idx="16">
                  <c:v>6.1463627636093268E-2</c:v>
                </c:pt>
                <c:pt idx="17">
                  <c:v>8.4557325401726155E-2</c:v>
                </c:pt>
                <c:pt idx="18">
                  <c:v>0.11895196865434386</c:v>
                </c:pt>
                <c:pt idx="19">
                  <c:v>0.17005393679979877</c:v>
                </c:pt>
                <c:pt idx="20">
                  <c:v>0.24931877495483817</c:v>
                </c:pt>
                <c:pt idx="21">
                  <c:v>0.36510124726330856</c:v>
                </c:pt>
                <c:pt idx="22">
                  <c:v>0.54331912580635588</c:v>
                </c:pt>
                <c:pt idx="23">
                  <c:v>0.79656685489783252</c:v>
                </c:pt>
                <c:pt idx="24">
                  <c:v>1.1317083745933956</c:v>
                </c:pt>
                <c:pt idx="25">
                  <c:v>1.5615190037383146</c:v>
                </c:pt>
                <c:pt idx="26">
                  <c:v>1.9895565631693568</c:v>
                </c:pt>
                <c:pt idx="27">
                  <c:v>2.2748821989419987</c:v>
                </c:pt>
                <c:pt idx="28">
                  <c:v>2.2144571958621304</c:v>
                </c:pt>
                <c:pt idx="29">
                  <c:v>1.7103231704480522</c:v>
                </c:pt>
                <c:pt idx="30">
                  <c:v>1.2512587637310935</c:v>
                </c:pt>
                <c:pt idx="31">
                  <c:v>0.35744263230921391</c:v>
                </c:pt>
                <c:pt idx="32">
                  <c:v>7.4480017873404081E-2</c:v>
                </c:pt>
                <c:pt idx="33">
                  <c:v>7.1113237015905887E-3</c:v>
                </c:pt>
                <c:pt idx="34">
                  <c:v>2.5147187388743992E-4</c:v>
                </c:pt>
                <c:pt idx="35">
                  <c:v>2.3985252179596937E-6</c:v>
                </c:pt>
                <c:pt idx="36">
                  <c:v>1.129039669938504E-7</c:v>
                </c:pt>
                <c:pt idx="37">
                  <c:v>7.5475023566562231E-13</c:v>
                </c:pt>
                <c:pt idx="38">
                  <c:v>7.8414667827714929E-18</c:v>
                </c:pt>
                <c:pt idx="39">
                  <c:v>1.9306310629457786E-24</c:v>
                </c:pt>
                <c:pt idx="40">
                  <c:v>4.1357521422900073E-33</c:v>
                </c:pt>
                <c:pt idx="41">
                  <c:v>2.0631241394639736E-44</c:v>
                </c:pt>
                <c:pt idx="42">
                  <c:v>3.6877862963189558E-59</c:v>
                </c:pt>
                <c:pt idx="43">
                  <c:v>2.9219528177081993E-78</c:v>
                </c:pt>
                <c:pt idx="44">
                  <c:v>6.954235506963315E-103</c:v>
                </c:pt>
                <c:pt idx="45">
                  <c:v>1.5375011117534484E-134</c:v>
                </c:pt>
                <c:pt idx="46">
                  <c:v>3.5443124769895798E-175</c:v>
                </c:pt>
                <c:pt idx="47">
                  <c:v>2.608321651623003E-227</c:v>
                </c:pt>
                <c:pt idx="48">
                  <c:v>6.2699367687494677E-294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E-45EC-95A1-C4A7AE705048}"/>
            </c:ext>
          </c:extLst>
        </c:ser>
        <c:ser>
          <c:idx val="1"/>
          <c:order val="1"/>
          <c:tx>
            <c:strRef>
              <c:f>AP3Q!$G$21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AP3Q!$G$22:$G$108</c:f>
              <c:numCache>
                <c:formatCode>0.000</c:formatCode>
                <c:ptCount val="87"/>
                <c:pt idx="0">
                  <c:v>0.15132034696552019</c:v>
                </c:pt>
                <c:pt idx="1">
                  <c:v>0.15235824023312469</c:v>
                </c:pt>
                <c:pt idx="2">
                  <c:v>0.15305363255315507</c:v>
                </c:pt>
                <c:pt idx="3">
                  <c:v>0.15410193898217814</c:v>
                </c:pt>
                <c:pt idx="4">
                  <c:v>0.15550946896434761</c:v>
                </c:pt>
                <c:pt idx="5">
                  <c:v>0.15692825247551789</c:v>
                </c:pt>
                <c:pt idx="6">
                  <c:v>0.15835836307835799</c:v>
                </c:pt>
                <c:pt idx="7">
                  <c:v>0.16016204264419082</c:v>
                </c:pt>
                <c:pt idx="8">
                  <c:v>0.1623501769034903</c:v>
                </c:pt>
                <c:pt idx="9">
                  <c:v>0.16456442433379015</c:v>
                </c:pt>
                <c:pt idx="10">
                  <c:v>0.1671810557112817</c:v>
                </c:pt>
                <c:pt idx="11">
                  <c:v>0.17021595698907996</c:v>
                </c:pt>
                <c:pt idx="12">
                  <c:v>0.17368764430660699</c:v>
                </c:pt>
                <c:pt idx="13">
                  <c:v>0.17761741365504394</c:v>
                </c:pt>
                <c:pt idx="14">
                  <c:v>0.18202951258186822</c:v>
                </c:pt>
                <c:pt idx="15">
                  <c:v>0.18736666772307414</c:v>
                </c:pt>
                <c:pt idx="16">
                  <c:v>0.19326619569996326</c:v>
                </c:pt>
                <c:pt idx="17">
                  <c:v>0.20020563922026191</c:v>
                </c:pt>
                <c:pt idx="18">
                  <c:v>0.20827011088723094</c:v>
                </c:pt>
                <c:pt idx="19">
                  <c:v>0.21755941825509703</c:v>
                </c:pt>
                <c:pt idx="20">
                  <c:v>0.22868327598106925</c:v>
                </c:pt>
                <c:pt idx="21">
                  <c:v>0.24132804157024193</c:v>
                </c:pt>
                <c:pt idx="22">
                  <c:v>0.25674611540354225</c:v>
                </c:pt>
                <c:pt idx="23">
                  <c:v>0.27473361518636397</c:v>
                </c:pt>
                <c:pt idx="24">
                  <c:v>0.29563218928440727</c:v>
                </c:pt>
                <c:pt idx="25">
                  <c:v>0.32182372943119902</c:v>
                </c:pt>
                <c:pt idx="26">
                  <c:v>0.35281316342087599</c:v>
                </c:pt>
                <c:pt idx="27">
                  <c:v>0.39094577384473822</c:v>
                </c:pt>
                <c:pt idx="28">
                  <c:v>0.43760153783046951</c:v>
                </c:pt>
                <c:pt idx="29">
                  <c:v>0.49637973365445259</c:v>
                </c:pt>
                <c:pt idx="30">
                  <c:v>0.5397602340235701</c:v>
                </c:pt>
                <c:pt idx="31">
                  <c:v>0.66073871676011098</c:v>
                </c:pt>
                <c:pt idx="32">
                  <c:v>0.77773642127335985</c:v>
                </c:pt>
                <c:pt idx="33">
                  <c:v>0.92939949253843823</c:v>
                </c:pt>
                <c:pt idx="34">
                  <c:v>1.124894913376252</c:v>
                </c:pt>
                <c:pt idx="35">
                  <c:v>1.3795979770609781</c:v>
                </c:pt>
                <c:pt idx="36">
                  <c:v>1.5412385314670671</c:v>
                </c:pt>
                <c:pt idx="37">
                  <c:v>2.1514779523691394</c:v>
                </c:pt>
                <c:pt idx="38">
                  <c:v>2.7223687560967051</c:v>
                </c:pt>
                <c:pt idx="39">
                  <c:v>3.4585758451299542</c:v>
                </c:pt>
                <c:pt idx="40">
                  <c:v>4.379986223678209</c:v>
                </c:pt>
                <c:pt idx="41">
                  <c:v>5.4814204241111124</c:v>
                </c:pt>
                <c:pt idx="42">
                  <c:v>6.705452538973093</c:v>
                </c:pt>
                <c:pt idx="43">
                  <c:v>7.8808196990097974</c:v>
                </c:pt>
                <c:pt idx="44">
                  <c:v>8.7050640162024031</c:v>
                </c:pt>
                <c:pt idx="45">
                  <c:v>8.7811744046167863</c:v>
                </c:pt>
                <c:pt idx="46">
                  <c:v>7.787605425895042</c:v>
                </c:pt>
                <c:pt idx="47">
                  <c:v>5.7730527147752326</c:v>
                </c:pt>
                <c:pt idx="48">
                  <c:v>3.3533877547396069</c:v>
                </c:pt>
                <c:pt idx="49">
                  <c:v>1.4032398940975899</c:v>
                </c:pt>
                <c:pt idx="50">
                  <c:v>0.37942581419261417</c:v>
                </c:pt>
                <c:pt idx="51">
                  <c:v>5.7490382425741206E-2</c:v>
                </c:pt>
                <c:pt idx="52">
                  <c:v>4.0867501203014998E-3</c:v>
                </c:pt>
                <c:pt idx="53">
                  <c:v>1.0853228358564771E-4</c:v>
                </c:pt>
                <c:pt idx="54">
                  <c:v>7.9309082507672969E-7</c:v>
                </c:pt>
                <c:pt idx="55">
                  <c:v>1.1063973269338798E-9</c:v>
                </c:pt>
                <c:pt idx="56">
                  <c:v>1.8144071459171272E-13</c:v>
                </c:pt>
                <c:pt idx="57">
                  <c:v>1.883700905201648E-18</c:v>
                </c:pt>
                <c:pt idx="58">
                  <c:v>5.6915633281646008E-25</c:v>
                </c:pt>
                <c:pt idx="59">
                  <c:v>1.8819073262610655E-33</c:v>
                </c:pt>
                <c:pt idx="60">
                  <c:v>1.911456971822096E-44</c:v>
                </c:pt>
                <c:pt idx="61">
                  <c:v>1.2065832303132064E-58</c:v>
                </c:pt>
                <c:pt idx="62">
                  <c:v>6.2340998375349036E-77</c:v>
                </c:pt>
                <c:pt idx="63">
                  <c:v>2.0338521528641114E-100</c:v>
                </c:pt>
                <c:pt idx="64">
                  <c:v>1.6343382521445077E-130</c:v>
                </c:pt>
                <c:pt idx="65">
                  <c:v>5.2831406138818715E-169</c:v>
                </c:pt>
                <c:pt idx="66">
                  <c:v>3.5990765628582907E-218</c:v>
                </c:pt>
                <c:pt idx="67">
                  <c:v>7.4608560927725941E-281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6E-45EC-95A1-C4A7AE705048}"/>
            </c:ext>
          </c:extLst>
        </c:ser>
        <c:ser>
          <c:idx val="2"/>
          <c:order val="2"/>
          <c:tx>
            <c:strRef>
              <c:f>AP3Q!$H$21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AP3Q!$H$22:$H$108</c:f>
              <c:numCache>
                <c:formatCode>0.000</c:formatCode>
                <c:ptCount val="87"/>
                <c:pt idx="0">
                  <c:v>3.7899542587226436E-13</c:v>
                </c:pt>
                <c:pt idx="1">
                  <c:v>3.8918226266792116E-13</c:v>
                </c:pt>
                <c:pt idx="2">
                  <c:v>3.9612246182658515E-13</c:v>
                </c:pt>
                <c:pt idx="3">
                  <c:v>4.0676136073065522E-13</c:v>
                </c:pt>
                <c:pt idx="4">
                  <c:v>4.2138434404183335E-13</c:v>
                </c:pt>
                <c:pt idx="5">
                  <c:v>4.3652353386545731E-13</c:v>
                </c:pt>
                <c:pt idx="6">
                  <c:v>4.5219680627358394E-13</c:v>
                </c:pt>
                <c:pt idx="7">
                  <c:v>4.725676669831258E-13</c:v>
                </c:pt>
                <c:pt idx="8">
                  <c:v>4.9820531204433483E-13</c:v>
                </c:pt>
                <c:pt idx="9">
                  <c:v>5.2520816380551102E-13</c:v>
                </c:pt>
                <c:pt idx="10">
                  <c:v>5.5853225952967201E-13</c:v>
                </c:pt>
                <c:pt idx="11">
                  <c:v>5.9916487834183081E-13</c:v>
                </c:pt>
                <c:pt idx="12">
                  <c:v>6.4835306655600148E-13</c:v>
                </c:pt>
                <c:pt idx="13">
                  <c:v>7.0766545998685714E-13</c:v>
                </c:pt>
                <c:pt idx="14">
                  <c:v>7.7907261817545514E-13</c:v>
                </c:pt>
                <c:pt idx="15">
                  <c:v>8.7262320942149176E-13</c:v>
                </c:pt>
                <c:pt idx="16">
                  <c:v>9.8571749103938117E-13</c:v>
                </c:pt>
                <c:pt idx="17">
                  <c:v>1.1326543835361662E-12</c:v>
                </c:pt>
                <c:pt idx="18">
                  <c:v>1.3237469518508951E-12</c:v>
                </c:pt>
                <c:pt idx="19">
                  <c:v>1.5732996464597374E-12</c:v>
                </c:pt>
                <c:pt idx="20">
                  <c:v>1.9176846559637394E-12</c:v>
                </c:pt>
                <c:pt idx="21">
                  <c:v>2.3760977190547486E-12</c:v>
                </c:pt>
                <c:pt idx="22">
                  <c:v>3.0435711858589771E-12</c:v>
                </c:pt>
                <c:pt idx="23">
                  <c:v>3.9943818724418867E-12</c:v>
                </c:pt>
                <c:pt idx="24">
                  <c:v>5.3689921290180263E-12</c:v>
                </c:pt>
                <c:pt idx="25">
                  <c:v>7.5759265372123536E-12</c:v>
                </c:pt>
                <c:pt idx="26">
                  <c:v>1.1026225967581876E-11</c:v>
                </c:pt>
                <c:pt idx="27">
                  <c:v>1.6815359351895072E-11</c:v>
                </c:pt>
                <c:pt idx="28">
                  <c:v>2.683688096651012E-11</c:v>
                </c:pt>
                <c:pt idx="29">
                  <c:v>4.5489789079162222E-11</c:v>
                </c:pt>
                <c:pt idx="30">
                  <c:v>6.4809385251207832E-11</c:v>
                </c:pt>
                <c:pt idx="31">
                  <c:v>1.5400521481843939E-10</c:v>
                </c:pt>
                <c:pt idx="32">
                  <c:v>3.1332153380455948E-10</c:v>
                </c:pt>
                <c:pt idx="33">
                  <c:v>6.9060060277771909E-10</c:v>
                </c:pt>
                <c:pt idx="34">
                  <c:v>1.6408099761250949E-9</c:v>
                </c:pt>
                <c:pt idx="35">
                  <c:v>4.2399380097340111E-9</c:v>
                </c:pt>
                <c:pt idx="36">
                  <c:v>7.1833674553366577E-9</c:v>
                </c:pt>
                <c:pt idx="37">
                  <c:v>3.7331120759205302E-8</c:v>
                </c:pt>
                <c:pt idx="38">
                  <c:v>1.2790153561451691E-7</c:v>
                </c:pt>
                <c:pt idx="39">
                  <c:v>4.8446427079271692E-7</c:v>
                </c:pt>
                <c:pt idx="40">
                  <c:v>2.0140350765967363E-6</c:v>
                </c:pt>
                <c:pt idx="41">
                  <c:v>9.129527814004739E-6</c:v>
                </c:pt>
                <c:pt idx="42">
                  <c:v>4.4978802789971979E-5</c:v>
                </c:pt>
                <c:pt idx="43">
                  <c:v>2.3494854383907166E-4</c:v>
                </c:pt>
                <c:pt idx="44">
                  <c:v>1.2616887031960298E-3</c:v>
                </c:pt>
                <c:pt idx="45">
                  <c:v>6.6843941357091563E-3</c:v>
                </c:pt>
                <c:pt idx="46">
                  <c:v>3.3004330364273686E-2</c:v>
                </c:pt>
                <c:pt idx="47">
                  <c:v>0.14027030442837346</c:v>
                </c:pt>
                <c:pt idx="48">
                  <c:v>0.45804153964460659</c:v>
                </c:pt>
                <c:pt idx="49">
                  <c:v>0.99212707734712702</c:v>
                </c:pt>
                <c:pt idx="50">
                  <c:v>1.1723573820288196</c:v>
                </c:pt>
                <c:pt idx="51">
                  <c:v>0.58314917269799882</c:v>
                </c:pt>
                <c:pt idx="52">
                  <c:v>8.7068215254038711E-2</c:v>
                </c:pt>
                <c:pt idx="53">
                  <c:v>2.5211425080146391E-3</c:v>
                </c:pt>
                <c:pt idx="54">
                  <c:v>7.9034956137072283E-6</c:v>
                </c:pt>
                <c:pt idx="55">
                  <c:v>1.2977873630535008E-9</c:v>
                </c:pt>
                <c:pt idx="56">
                  <c:v>4.2907234776573085E-15</c:v>
                </c:pt>
                <c:pt idx="57">
                  <c:v>8.3215634268647343E-23</c:v>
                </c:pt>
                <c:pt idx="58">
                  <c:v>1.9774241569882306E-33</c:v>
                </c:pt>
                <c:pt idx="59">
                  <c:v>7.9031988660919818E-48</c:v>
                </c:pt>
                <c:pt idx="60">
                  <c:v>4.0098959912943047E-67</c:v>
                </c:pt>
                <c:pt idx="61">
                  <c:v>9.788153071038453E-93</c:v>
                </c:pt>
                <c:pt idx="62">
                  <c:v>1.7754287890317919E-126</c:v>
                </c:pt>
                <c:pt idx="63">
                  <c:v>1.2031615999589098E-170</c:v>
                </c:pt>
                <c:pt idx="64">
                  <c:v>3.6605847008790667E-228</c:v>
                </c:pt>
                <c:pt idx="65">
                  <c:v>9.6500586911035385E-303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6E-45EC-95A1-C4A7AE705048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6E-45EC-95A1-C4A7AE705048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6E-45EC-95A1-C4A7AE705048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AP3Q!$I$22:$I$108</c:f>
              <c:numCache>
                <c:formatCode>0.000</c:formatCode>
                <c:ptCount val="87"/>
                <c:pt idx="0">
                  <c:v>0.15605197418138192</c:v>
                </c:pt>
                <c:pt idx="1">
                  <c:v>0.15748242178707222</c:v>
                </c:pt>
                <c:pt idx="2">
                  <c:v>0.15845589699298693</c:v>
                </c:pt>
                <c:pt idx="3">
                  <c:v>0.15994736061059658</c:v>
                </c:pt>
                <c:pt idx="4">
                  <c:v>0.16199760769568025</c:v>
                </c:pt>
                <c:pt idx="5">
                  <c:v>0.16412316463486254</c:v>
                </c:pt>
                <c:pt idx="6">
                  <c:v>0.16632971435869595</c:v>
                </c:pt>
                <c:pt idx="7">
                  <c:v>0.16921111448498305</c:v>
                </c:pt>
                <c:pt idx="8">
                  <c:v>0.17286659335844573</c:v>
                </c:pt>
                <c:pt idx="9">
                  <c:v>0.17676088875626161</c:v>
                </c:pt>
                <c:pt idx="10">
                  <c:v>0.18164189192294394</c:v>
                </c:pt>
                <c:pt idx="11">
                  <c:v>0.18772339347677114</c:v>
                </c:pt>
                <c:pt idx="12">
                  <c:v>0.19530104152524516</c:v>
                </c:pt>
                <c:pt idx="13">
                  <c:v>0.2047831613027479</c:v>
                </c:pt>
                <c:pt idx="14">
                  <c:v>0.21673278834620005</c:v>
                </c:pt>
                <c:pt idx="15">
                  <c:v>0.2333040231166493</c:v>
                </c:pt>
                <c:pt idx="16">
                  <c:v>0.25472982333704225</c:v>
                </c:pt>
                <c:pt idx="17">
                  <c:v>0.28476296462312073</c:v>
                </c:pt>
                <c:pt idx="18">
                  <c:v>0.32722207954289856</c:v>
                </c:pt>
                <c:pt idx="19">
                  <c:v>0.3876133550564691</c:v>
                </c:pt>
                <c:pt idx="20">
                  <c:v>0.47800205093782511</c:v>
                </c:pt>
                <c:pt idx="21">
                  <c:v>0.60642928883592662</c:v>
                </c:pt>
                <c:pt idx="22">
                  <c:v>0.80006524121294165</c:v>
                </c:pt>
                <c:pt idx="23">
                  <c:v>1.0713004700881907</c:v>
                </c:pt>
                <c:pt idx="24">
                  <c:v>1.4273405638831718</c:v>
                </c:pt>
                <c:pt idx="25">
                  <c:v>1.8833427331770896</c:v>
                </c:pt>
                <c:pt idx="26">
                  <c:v>2.3423697266012593</c:v>
                </c:pt>
                <c:pt idx="27">
                  <c:v>2.6658279728035525</c:v>
                </c:pt>
                <c:pt idx="28">
                  <c:v>2.6520587337194366</c:v>
                </c:pt>
                <c:pt idx="29">
                  <c:v>2.2067029041479946</c:v>
                </c:pt>
                <c:pt idx="30">
                  <c:v>1.791018997819473</c:v>
                </c:pt>
                <c:pt idx="31">
                  <c:v>1.01818134922333</c:v>
                </c:pt>
                <c:pt idx="32">
                  <c:v>0.85221643946008541</c:v>
                </c:pt>
                <c:pt idx="33">
                  <c:v>0.93651081693062943</c:v>
                </c:pt>
                <c:pt idx="34">
                  <c:v>1.1251463868909495</c:v>
                </c:pt>
                <c:pt idx="35">
                  <c:v>1.379600379826134</c:v>
                </c:pt>
                <c:pt idx="36">
                  <c:v>1.5412386515544017</c:v>
                </c:pt>
                <c:pt idx="37">
                  <c:v>2.1514779897010152</c:v>
                </c:pt>
                <c:pt idx="38">
                  <c:v>2.7223688839982407</c:v>
                </c:pt>
                <c:pt idx="39">
                  <c:v>3.4585763295942251</c:v>
                </c:pt>
                <c:pt idx="40">
                  <c:v>4.3799882377132855</c:v>
                </c:pt>
                <c:pt idx="41">
                  <c:v>5.4814295536389261</c:v>
                </c:pt>
                <c:pt idx="42">
                  <c:v>6.7054975177758829</c:v>
                </c:pt>
                <c:pt idx="43">
                  <c:v>7.8810546475536363</c:v>
                </c:pt>
                <c:pt idx="44">
                  <c:v>8.7063257049055984</c:v>
                </c:pt>
                <c:pt idx="45">
                  <c:v>8.7878587987524952</c:v>
                </c:pt>
                <c:pt idx="46">
                  <c:v>7.8206097562593158</c:v>
                </c:pt>
                <c:pt idx="47">
                  <c:v>5.9133230192036059</c:v>
                </c:pt>
                <c:pt idx="48">
                  <c:v>3.8114292943842134</c:v>
                </c:pt>
                <c:pt idx="49">
                  <c:v>2.3953669714447168</c:v>
                </c:pt>
                <c:pt idx="50">
                  <c:v>1.5517831962214337</c:v>
                </c:pt>
                <c:pt idx="51">
                  <c:v>0.64063955512374005</c:v>
                </c:pt>
                <c:pt idx="52">
                  <c:v>9.1154965374340216E-2</c:v>
                </c:pt>
                <c:pt idx="53">
                  <c:v>2.6296747916002869E-3</c:v>
                </c:pt>
                <c:pt idx="54">
                  <c:v>8.6965864387839587E-6</c:v>
                </c:pt>
                <c:pt idx="55">
                  <c:v>2.4041846899873804E-9</c:v>
                </c:pt>
                <c:pt idx="56">
                  <c:v>1.8573143806937002E-13</c:v>
                </c:pt>
                <c:pt idx="57">
                  <c:v>1.8837841208359166E-18</c:v>
                </c:pt>
                <c:pt idx="58">
                  <c:v>5.691563347938842E-25</c:v>
                </c:pt>
                <c:pt idx="59">
                  <c:v>1.8819073262610734E-33</c:v>
                </c:pt>
                <c:pt idx="60">
                  <c:v>1.911456971822096E-44</c:v>
                </c:pt>
                <c:pt idx="61">
                  <c:v>1.2065832303132064E-58</c:v>
                </c:pt>
                <c:pt idx="62">
                  <c:v>6.2340998375349036E-77</c:v>
                </c:pt>
                <c:pt idx="63">
                  <c:v>2.0338521528641114E-100</c:v>
                </c:pt>
                <c:pt idx="64">
                  <c:v>1.6343382521445077E-130</c:v>
                </c:pt>
                <c:pt idx="65">
                  <c:v>5.2831406138818715E-169</c:v>
                </c:pt>
                <c:pt idx="66">
                  <c:v>3.5990765628582907E-218</c:v>
                </c:pt>
                <c:pt idx="67">
                  <c:v>7.4608560927725941E-281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6E-45EC-95A1-C4A7AE705048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146E-45EC-95A1-C4A7AE705048}"/>
              </c:ext>
            </c:extLst>
          </c:dPt>
          <c:xVal>
            <c:numRef>
              <c:f>AP3Q!$A$22:$A$108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AP3Q!$B$22:$B$108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2E-3</c:v>
                </c:pt>
                <c:pt idx="15">
                  <c:v>2E-3</c:v>
                </c:pt>
                <c:pt idx="16">
                  <c:v>7.0000000000000001E-3</c:v>
                </c:pt>
                <c:pt idx="17">
                  <c:v>1.4999999999999999E-2</c:v>
                </c:pt>
                <c:pt idx="18">
                  <c:v>3.9E-2</c:v>
                </c:pt>
                <c:pt idx="19">
                  <c:v>6.9000000000000006E-2</c:v>
                </c:pt>
                <c:pt idx="20">
                  <c:v>0.159</c:v>
                </c:pt>
                <c:pt idx="21">
                  <c:v>0.33800000000000002</c:v>
                </c:pt>
                <c:pt idx="22">
                  <c:v>0.66700000000000004</c:v>
                </c:pt>
                <c:pt idx="23">
                  <c:v>1.1439999999999999</c:v>
                </c:pt>
                <c:pt idx="24">
                  <c:v>1.4950000000000001</c:v>
                </c:pt>
                <c:pt idx="25">
                  <c:v>2.2530000000000001</c:v>
                </c:pt>
                <c:pt idx="26">
                  <c:v>2.637</c:v>
                </c:pt>
                <c:pt idx="27">
                  <c:v>2.57</c:v>
                </c:pt>
                <c:pt idx="28">
                  <c:v>2.4740000000000002</c:v>
                </c:pt>
                <c:pt idx="29">
                  <c:v>2.1309999999999998</c:v>
                </c:pt>
                <c:pt idx="30">
                  <c:v>1.28</c:v>
                </c:pt>
                <c:pt idx="31">
                  <c:v>2.3119999999999998</c:v>
                </c:pt>
                <c:pt idx="32">
                  <c:v>1.373</c:v>
                </c:pt>
                <c:pt idx="33">
                  <c:v>1.5649999999999999</c:v>
                </c:pt>
                <c:pt idx="34">
                  <c:v>1.482</c:v>
                </c:pt>
                <c:pt idx="35">
                  <c:v>1.7230000000000001</c:v>
                </c:pt>
                <c:pt idx="36">
                  <c:v>0.96</c:v>
                </c:pt>
                <c:pt idx="37">
                  <c:v>3.157</c:v>
                </c:pt>
                <c:pt idx="38">
                  <c:v>2.6429999999999998</c:v>
                </c:pt>
                <c:pt idx="39">
                  <c:v>3.2530000000000001</c:v>
                </c:pt>
                <c:pt idx="40">
                  <c:v>4.1520000000000001</c:v>
                </c:pt>
                <c:pt idx="41">
                  <c:v>5.3049999999999997</c:v>
                </c:pt>
                <c:pt idx="42">
                  <c:v>6.49</c:v>
                </c:pt>
                <c:pt idx="43">
                  <c:v>7.7720000000000002</c:v>
                </c:pt>
                <c:pt idx="44">
                  <c:v>9.1039999999999992</c:v>
                </c:pt>
                <c:pt idx="45">
                  <c:v>8.8339999999999996</c:v>
                </c:pt>
                <c:pt idx="46">
                  <c:v>7.7969999999999997</c:v>
                </c:pt>
                <c:pt idx="47">
                  <c:v>5.5720000000000001</c:v>
                </c:pt>
                <c:pt idx="48">
                  <c:v>3.927</c:v>
                </c:pt>
                <c:pt idx="49">
                  <c:v>2.5409999999999999</c:v>
                </c:pt>
                <c:pt idx="50">
                  <c:v>1.415</c:v>
                </c:pt>
                <c:pt idx="51">
                  <c:v>0.622</c:v>
                </c:pt>
                <c:pt idx="52">
                  <c:v>0.33700000000000002</c:v>
                </c:pt>
                <c:pt idx="53">
                  <c:v>0.115</c:v>
                </c:pt>
                <c:pt idx="54">
                  <c:v>0.15</c:v>
                </c:pt>
                <c:pt idx="55">
                  <c:v>0</c:v>
                </c:pt>
                <c:pt idx="56">
                  <c:v>0.112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E-45EC-95A1-C4A7AE705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AP3Q!$A$23:$A$108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AP3Q!$J$23:$J$108</c:f>
              <c:numCache>
                <c:formatCode>0.000</c:formatCode>
                <c:ptCount val="86"/>
                <c:pt idx="0">
                  <c:v>-0.15748242178707222</c:v>
                </c:pt>
                <c:pt idx="1">
                  <c:v>-0.15845589699298693</c:v>
                </c:pt>
                <c:pt idx="2">
                  <c:v>-0.15994736061059658</c:v>
                </c:pt>
                <c:pt idx="3">
                  <c:v>-0.16199760769568025</c:v>
                </c:pt>
                <c:pt idx="4">
                  <c:v>-0.16412316463486254</c:v>
                </c:pt>
                <c:pt idx="5">
                  <c:v>-0.16632971435869595</c:v>
                </c:pt>
                <c:pt idx="6">
                  <c:v>-0.16921111448498305</c:v>
                </c:pt>
                <c:pt idx="7">
                  <c:v>-0.17286659335844573</c:v>
                </c:pt>
                <c:pt idx="8">
                  <c:v>-0.17676088875626161</c:v>
                </c:pt>
                <c:pt idx="9">
                  <c:v>-0.18164189192294394</c:v>
                </c:pt>
                <c:pt idx="10">
                  <c:v>-0.18772339347677114</c:v>
                </c:pt>
                <c:pt idx="11">
                  <c:v>-0.19530104152524516</c:v>
                </c:pt>
                <c:pt idx="12">
                  <c:v>-0.2047831613027479</c:v>
                </c:pt>
                <c:pt idx="13">
                  <c:v>-0.21473278834620005</c:v>
                </c:pt>
                <c:pt idx="14">
                  <c:v>-0.2313040231166493</c:v>
                </c:pt>
                <c:pt idx="15">
                  <c:v>-0.24772982333704224</c:v>
                </c:pt>
                <c:pt idx="16">
                  <c:v>-0.26976296462312072</c:v>
                </c:pt>
                <c:pt idx="17">
                  <c:v>-0.28822207954289858</c:v>
                </c:pt>
                <c:pt idx="18">
                  <c:v>-0.31861335505646909</c:v>
                </c:pt>
                <c:pt idx="19">
                  <c:v>-0.31900205093782508</c:v>
                </c:pt>
                <c:pt idx="20">
                  <c:v>-0.26842928883592659</c:v>
                </c:pt>
                <c:pt idx="21">
                  <c:v>-0.13306524121294161</c:v>
                </c:pt>
                <c:pt idx="22">
                  <c:v>7.2699529911809169E-2</c:v>
                </c:pt>
                <c:pt idx="23">
                  <c:v>6.7659436116828342E-2</c:v>
                </c:pt>
                <c:pt idx="24">
                  <c:v>0.36965726682291056</c:v>
                </c:pt>
                <c:pt idx="25">
                  <c:v>0.29463027339874071</c:v>
                </c:pt>
                <c:pt idx="26">
                  <c:v>-9.5827972803552708E-2</c:v>
                </c:pt>
                <c:pt idx="27">
                  <c:v>-0.17805873371943637</c:v>
                </c:pt>
                <c:pt idx="28">
                  <c:v>-7.5702904147994854E-2</c:v>
                </c:pt>
                <c:pt idx="29">
                  <c:v>-0.51101899781947302</c:v>
                </c:pt>
                <c:pt idx="30">
                  <c:v>1.2938186507766698</c:v>
                </c:pt>
                <c:pt idx="31">
                  <c:v>0.52078356053991459</c:v>
                </c:pt>
                <c:pt idx="32">
                  <c:v>0.62848918306937052</c:v>
                </c:pt>
                <c:pt idx="33">
                  <c:v>0.3568536131090505</c:v>
                </c:pt>
                <c:pt idx="34">
                  <c:v>0.34339962017386605</c:v>
                </c:pt>
                <c:pt idx="35">
                  <c:v>-0.58123865155440169</c:v>
                </c:pt>
                <c:pt idx="36">
                  <c:v>1.0055220102989848</c:v>
                </c:pt>
                <c:pt idx="37">
                  <c:v>-7.9368883998240936E-2</c:v>
                </c:pt>
                <c:pt idx="38">
                  <c:v>-0.205576329594225</c:v>
                </c:pt>
                <c:pt idx="39">
                  <c:v>-0.22798823771328536</c:v>
                </c:pt>
                <c:pt idx="40">
                  <c:v>-0.17642955363892643</c:v>
                </c:pt>
                <c:pt idx="41">
                  <c:v>-0.21549751777588266</c:v>
                </c:pt>
                <c:pt idx="42">
                  <c:v>-0.10905464755363603</c:v>
                </c:pt>
                <c:pt idx="43">
                  <c:v>0.39767429509440078</c:v>
                </c:pt>
                <c:pt idx="44">
                  <c:v>4.6141201247504426E-2</c:v>
                </c:pt>
                <c:pt idx="45">
                  <c:v>-2.360975625931605E-2</c:v>
                </c:pt>
                <c:pt idx="46">
                  <c:v>-0.34132301920360586</c:v>
                </c:pt>
                <c:pt idx="47">
                  <c:v>0.11557070561578664</c:v>
                </c:pt>
                <c:pt idx="48">
                  <c:v>0.14563302855528315</c:v>
                </c:pt>
                <c:pt idx="49">
                  <c:v>-0.13678319622143364</c:v>
                </c:pt>
                <c:pt idx="50">
                  <c:v>-1.8639555123740048E-2</c:v>
                </c:pt>
                <c:pt idx="51">
                  <c:v>0.24584503462565982</c:v>
                </c:pt>
                <c:pt idx="52">
                  <c:v>0.11237032520839972</c:v>
                </c:pt>
                <c:pt idx="53">
                  <c:v>0.14999130341356121</c:v>
                </c:pt>
                <c:pt idx="54">
                  <c:v>-2.4041846899873804E-9</c:v>
                </c:pt>
                <c:pt idx="55">
                  <c:v>0.11199999999981428</c:v>
                </c:pt>
                <c:pt idx="56">
                  <c:v>-1.8837841208359166E-18</c:v>
                </c:pt>
                <c:pt idx="57">
                  <c:v>-5.691563347938842E-25</c:v>
                </c:pt>
                <c:pt idx="58">
                  <c:v>-1.8819073262610734E-33</c:v>
                </c:pt>
                <c:pt idx="59">
                  <c:v>-1.911456971822096E-44</c:v>
                </c:pt>
                <c:pt idx="60">
                  <c:v>-1.2065832303132064E-58</c:v>
                </c:pt>
                <c:pt idx="61">
                  <c:v>-6.2340998375349036E-77</c:v>
                </c:pt>
                <c:pt idx="62">
                  <c:v>-2.0338521528641114E-100</c:v>
                </c:pt>
                <c:pt idx="63">
                  <c:v>-1.6343382521445077E-130</c:v>
                </c:pt>
                <c:pt idx="64">
                  <c:v>-5.2831406138818715E-169</c:v>
                </c:pt>
                <c:pt idx="65">
                  <c:v>-3.5990765628582907E-218</c:v>
                </c:pt>
                <c:pt idx="66">
                  <c:v>-7.4608560927725941E-281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8-4E34-BC56-992EC7D2C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AP4Q!$F$21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AP4Q!$F$22:$F$108</c:f>
              <c:numCache>
                <c:formatCode>0.000</c:formatCode>
                <c:ptCount val="87"/>
                <c:pt idx="0">
                  <c:v>2.0722699664777886E-2</c:v>
                </c:pt>
                <c:pt idx="1">
                  <c:v>2.2469041717855721E-2</c:v>
                </c:pt>
                <c:pt idx="2">
                  <c:v>2.3705110266367936E-2</c:v>
                </c:pt>
                <c:pt idx="3">
                  <c:v>2.5672966239702263E-2</c:v>
                </c:pt>
                <c:pt idx="4">
                  <c:v>2.8522282135288665E-2</c:v>
                </c:pt>
                <c:pt idx="5">
                  <c:v>3.1648616913168968E-2</c:v>
                </c:pt>
                <c:pt idx="6">
                  <c:v>3.5074173161510125E-2</c:v>
                </c:pt>
                <c:pt idx="7">
                  <c:v>3.9812743207406874E-2</c:v>
                </c:pt>
                <c:pt idx="8">
                  <c:v>4.6233265633066047E-2</c:v>
                </c:pt>
                <c:pt idx="9">
                  <c:v>5.3539841741867343E-2</c:v>
                </c:pt>
                <c:pt idx="10">
                  <c:v>6.3312689990971019E-2</c:v>
                </c:pt>
                <c:pt idx="11">
                  <c:v>7.6329042034308694E-2</c:v>
                </c:pt>
                <c:pt idx="12">
                  <c:v>9.3641332293290261E-2</c:v>
                </c:pt>
                <c:pt idx="13">
                  <c:v>0.11665856136492274</c:v>
                </c:pt>
                <c:pt idx="14">
                  <c:v>0.14724095074486254</c:v>
                </c:pt>
                <c:pt idx="15">
                  <c:v>0.19154969763952973</c:v>
                </c:pt>
                <c:pt idx="16">
                  <c:v>0.25059404486010861</c:v>
                </c:pt>
                <c:pt idx="17">
                  <c:v>0.33439790767698468</c:v>
                </c:pt>
                <c:pt idx="18">
                  <c:v>0.45178659401515348</c:v>
                </c:pt>
                <c:pt idx="19">
                  <c:v>0.61284443458228544</c:v>
                </c:pt>
                <c:pt idx="20">
                  <c:v>0.83754782067133304</c:v>
                </c:pt>
                <c:pt idx="21">
                  <c:v>1.122792568319448</c:v>
                </c:pt>
                <c:pt idx="22">
                  <c:v>1.4847020610588308</c:v>
                </c:pt>
                <c:pt idx="23">
                  <c:v>1.8738216842208499</c:v>
                </c:pt>
                <c:pt idx="24">
                  <c:v>2.2074289622353906</c:v>
                </c:pt>
                <c:pt idx="25">
                  <c:v>2.370716622625797</c:v>
                </c:pt>
                <c:pt idx="26">
                  <c:v>2.2072990215188391</c:v>
                </c:pt>
                <c:pt idx="27">
                  <c:v>1.6843407682454821</c:v>
                </c:pt>
                <c:pt idx="28">
                  <c:v>0.98114266596048783</c:v>
                </c:pt>
                <c:pt idx="29">
                  <c:v>0.38979047513292747</c:v>
                </c:pt>
                <c:pt idx="30">
                  <c:v>0.17332279291593769</c:v>
                </c:pt>
                <c:pt idx="31">
                  <c:v>1.2208447429850186E-2</c:v>
                </c:pt>
                <c:pt idx="32">
                  <c:v>6.590012455018982E-4</c:v>
                </c:pt>
                <c:pt idx="33">
                  <c:v>1.1172153574355107E-5</c:v>
                </c:pt>
                <c:pt idx="34">
                  <c:v>4.4646462893984265E-8</c:v>
                </c:pt>
                <c:pt idx="35">
                  <c:v>2.6947110479529833E-11</c:v>
                </c:pt>
                <c:pt idx="36">
                  <c:v>2.2958658543949656E-13</c:v>
                </c:pt>
                <c:pt idx="37">
                  <c:v>3.0360234358626242E-21</c:v>
                </c:pt>
                <c:pt idx="38">
                  <c:v>1.1522489587167328E-28</c:v>
                </c:pt>
                <c:pt idx="39">
                  <c:v>2.2986749155202575E-38</c:v>
                </c:pt>
                <c:pt idx="40">
                  <c:v>6.1349165631537889E-51</c:v>
                </c:pt>
                <c:pt idx="41">
                  <c:v>3.6086516404810943E-67</c:v>
                </c:pt>
                <c:pt idx="42">
                  <c:v>3.5902793841473083E-88</c:v>
                </c:pt>
                <c:pt idx="43">
                  <c:v>3.5167903588497096E-115</c:v>
                </c:pt>
                <c:pt idx="44">
                  <c:v>8.6930708308475218E-150</c:v>
                </c:pt>
                <c:pt idx="45">
                  <c:v>4.7850694710990445E-194</c:v>
                </c:pt>
                <c:pt idx="46">
                  <c:v>1.3085015567807686E-250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8B-438B-BDE3-25E753111DE8}"/>
            </c:ext>
          </c:extLst>
        </c:ser>
        <c:ser>
          <c:idx val="1"/>
          <c:order val="1"/>
          <c:tx>
            <c:strRef>
              <c:f>AP4Q!$G$21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AP4Q!$G$22:$G$108</c:f>
              <c:numCache>
                <c:formatCode>0.000</c:formatCode>
                <c:ptCount val="87"/>
                <c:pt idx="0">
                  <c:v>2.932443205194325E-8</c:v>
                </c:pt>
                <c:pt idx="1">
                  <c:v>2.9593970436240166E-8</c:v>
                </c:pt>
                <c:pt idx="2">
                  <c:v>2.9774851615679916E-8</c:v>
                </c:pt>
                <c:pt idx="3">
                  <c:v>3.0047966778526618E-8</c:v>
                </c:pt>
                <c:pt idx="4">
                  <c:v>3.0415489095084794E-8</c:v>
                </c:pt>
                <c:pt idx="5">
                  <c:v>3.0786891019800816E-8</c:v>
                </c:pt>
                <c:pt idx="6">
                  <c:v>3.1162204982591766E-8</c:v>
                </c:pt>
                <c:pt idx="7">
                  <c:v>3.1636898402803138E-8</c:v>
                </c:pt>
                <c:pt idx="8">
                  <c:v>3.2214756456312487E-8</c:v>
                </c:pt>
                <c:pt idx="9">
                  <c:v>3.2801693444616074E-8</c:v>
                </c:pt>
                <c:pt idx="10">
                  <c:v>3.3498077652261283E-8</c:v>
                </c:pt>
                <c:pt idx="11">
                  <c:v>3.4309493978433587E-8</c:v>
                </c:pt>
                <c:pt idx="12">
                  <c:v>3.5242484925706381E-8</c:v>
                </c:pt>
                <c:pt idx="13">
                  <c:v>3.6304617033314865E-8</c:v>
                </c:pt>
                <c:pt idx="14">
                  <c:v>3.7504557134150575E-8</c:v>
                </c:pt>
                <c:pt idx="15">
                  <c:v>3.8966304625587913E-8</c:v>
                </c:pt>
                <c:pt idx="16">
                  <c:v>4.059468168138117E-8</c:v>
                </c:pt>
                <c:pt idx="17">
                  <c:v>4.2526416095418162E-8</c:v>
                </c:pt>
                <c:pt idx="18">
                  <c:v>4.4792576872903994E-8</c:v>
                </c:pt>
                <c:pt idx="19">
                  <c:v>4.742991128062536E-8</c:v>
                </c:pt>
                <c:pt idx="20">
                  <c:v>5.0624077184343478E-8</c:v>
                </c:pt>
                <c:pt idx="21">
                  <c:v>5.42997157333379E-8</c:v>
                </c:pt>
                <c:pt idx="22">
                  <c:v>5.8841465103269539E-8</c:v>
                </c:pt>
                <c:pt idx="23">
                  <c:v>6.4216783687737846E-8</c:v>
                </c:pt>
                <c:pt idx="24">
                  <c:v>7.0556406993165338E-8</c:v>
                </c:pt>
                <c:pt idx="25">
                  <c:v>7.862996676294467E-8</c:v>
                </c:pt>
                <c:pt idx="26">
                  <c:v>8.8344574228096686E-8</c:v>
                </c:pt>
                <c:pt idx="27">
                  <c:v>1.0050520575293378E-7</c:v>
                </c:pt>
                <c:pt idx="28">
                  <c:v>1.1564207064402423E-7</c:v>
                </c:pt>
                <c:pt idx="29">
                  <c:v>1.3503374166513675E-7</c:v>
                </c:pt>
                <c:pt idx="30">
                  <c:v>1.4952560748340341E-7</c:v>
                </c:pt>
                <c:pt idx="31">
                  <c:v>1.9048759963625976E-7</c:v>
                </c:pt>
                <c:pt idx="32">
                  <c:v>2.3052300943698021E-7</c:v>
                </c:pt>
                <c:pt idx="33">
                  <c:v>2.8252966106829851E-7</c:v>
                </c:pt>
                <c:pt idx="34">
                  <c:v>3.4906269946626911E-7</c:v>
                </c:pt>
                <c:pt idx="35">
                  <c:v>4.3389161880179336E-7</c:v>
                </c:pt>
                <c:pt idx="36">
                  <c:v>4.8623212830057745E-7</c:v>
                </c:pt>
                <c:pt idx="37">
                  <c:v>6.7054705061507273E-7</c:v>
                </c:pt>
                <c:pt idx="38">
                  <c:v>8.2104834205513791E-7</c:v>
                </c:pt>
                <c:pt idx="39">
                  <c:v>9.8087522627020597E-7</c:v>
                </c:pt>
                <c:pt idx="40">
                  <c:v>1.1241855222788985E-6</c:v>
                </c:pt>
                <c:pt idx="41">
                  <c:v>1.2100401933657815E-6</c:v>
                </c:pt>
                <c:pt idx="42">
                  <c:v>1.1889695801955212E-6</c:v>
                </c:pt>
                <c:pt idx="43">
                  <c:v>1.0266273976769775E-6</c:v>
                </c:pt>
                <c:pt idx="44">
                  <c:v>7.4194384997665331E-7</c:v>
                </c:pt>
                <c:pt idx="45">
                  <c:v>4.2125701340728575E-7</c:v>
                </c:pt>
                <c:pt idx="46">
                  <c:v>1.7295546155549938E-7</c:v>
                </c:pt>
                <c:pt idx="47">
                  <c:v>4.6059221416174971E-8</c:v>
                </c:pt>
                <c:pt idx="48">
                  <c:v>6.9509237793806242E-9</c:v>
                </c:pt>
                <c:pt idx="49">
                  <c:v>4.9856372066901852E-10</c:v>
                </c:pt>
                <c:pt idx="50">
                  <c:v>1.356319929085308E-11</c:v>
                </c:pt>
                <c:pt idx="51">
                  <c:v>1.0424710179373681E-13</c:v>
                </c:pt>
                <c:pt idx="52">
                  <c:v>1.5761774607392836E-16</c:v>
                </c:pt>
                <c:pt idx="53">
                  <c:v>2.9507525507799299E-20</c:v>
                </c:pt>
                <c:pt idx="54">
                  <c:v>3.6690212640676176E-25</c:v>
                </c:pt>
                <c:pt idx="55">
                  <c:v>1.4541539867155205E-31</c:v>
                </c:pt>
                <c:pt idx="56">
                  <c:v>6.9198394956522805E-40</c:v>
                </c:pt>
                <c:pt idx="57">
                  <c:v>1.1423832677514055E-50</c:v>
                </c:pt>
                <c:pt idx="58">
                  <c:v>1.384733364406679E-64</c:v>
                </c:pt>
                <c:pt idx="59">
                  <c:v>1.7547855271074309E-82</c:v>
                </c:pt>
                <c:pt idx="60">
                  <c:v>1.8517343985578832E-105</c:v>
                </c:pt>
                <c:pt idx="61">
                  <c:v>6.8060553104032821E-135</c:v>
                </c:pt>
                <c:pt idx="62">
                  <c:v>1.5636057020134734E-172</c:v>
                </c:pt>
                <c:pt idx="63">
                  <c:v>1.4057516061166832E-220</c:v>
                </c:pt>
                <c:pt idx="64">
                  <c:v>8.08877449476496E-282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8B-438B-BDE3-25E753111DE8}"/>
            </c:ext>
          </c:extLst>
        </c:ser>
        <c:ser>
          <c:idx val="2"/>
          <c:order val="2"/>
          <c:tx>
            <c:strRef>
              <c:f>AP4Q!$H$21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AP4Q!$H$22:$H$108</c:f>
              <c:numCache>
                <c:formatCode>0.000</c:formatCode>
                <c:ptCount val="87"/>
                <c:pt idx="0">
                  <c:v>0.11897454989155987</c:v>
                </c:pt>
                <c:pt idx="1">
                  <c:v>0.11964729190537753</c:v>
                </c:pt>
                <c:pt idx="2">
                  <c:v>0.12009765304064456</c:v>
                </c:pt>
                <c:pt idx="3">
                  <c:v>0.12077600479980112</c:v>
                </c:pt>
                <c:pt idx="4">
                  <c:v>0.12168574108632549</c:v>
                </c:pt>
                <c:pt idx="5">
                  <c:v>0.12260152771425036</c:v>
                </c:pt>
                <c:pt idx="6">
                  <c:v>0.12352339818847051</c:v>
                </c:pt>
                <c:pt idx="7">
                  <c:v>0.12468434294666525</c:v>
                </c:pt>
                <c:pt idx="8">
                  <c:v>0.12609018691271937</c:v>
                </c:pt>
                <c:pt idx="9">
                  <c:v>0.12751000491220221</c:v>
                </c:pt>
                <c:pt idx="10">
                  <c:v>0.12918427474764635</c:v>
                </c:pt>
                <c:pt idx="11">
                  <c:v>0.13112144470301307</c:v>
                </c:pt>
                <c:pt idx="12">
                  <c:v>0.13333133358855162</c:v>
                </c:pt>
                <c:pt idx="13">
                  <c:v>0.13582519842071963</c:v>
                </c:pt>
                <c:pt idx="14">
                  <c:v>0.13861581195934966</c:v>
                </c:pt>
                <c:pt idx="15">
                  <c:v>0.14197876314689847</c:v>
                </c:pt>
                <c:pt idx="16">
                  <c:v>0.14568044326112961</c:v>
                </c:pt>
                <c:pt idx="17">
                  <c:v>0.15001453298936737</c:v>
                </c:pt>
                <c:pt idx="18">
                  <c:v>0.15502529962525605</c:v>
                </c:pt>
                <c:pt idx="19">
                  <c:v>0.16076437217223172</c:v>
                </c:pt>
                <c:pt idx="20">
                  <c:v>0.1675935499799639</c:v>
                </c:pt>
                <c:pt idx="21">
                  <c:v>0.1753029881974261</c:v>
                </c:pt>
                <c:pt idx="22">
                  <c:v>0.18463218166339118</c:v>
                </c:pt>
                <c:pt idx="23">
                  <c:v>0.19542566782621126</c:v>
                </c:pt>
                <c:pt idx="24">
                  <c:v>0.20785514579587108</c:v>
                </c:pt>
                <c:pt idx="25">
                  <c:v>0.22328213407304168</c:v>
                </c:pt>
                <c:pt idx="26">
                  <c:v>0.24134427310068163</c:v>
                </c:pt>
                <c:pt idx="27">
                  <c:v>0.26332352727691016</c:v>
                </c:pt>
                <c:pt idx="28">
                  <c:v>0.28990048204331897</c:v>
                </c:pt>
                <c:pt idx="29">
                  <c:v>0.32297208318133563</c:v>
                </c:pt>
                <c:pt idx="30">
                  <c:v>0.34713440487889552</c:v>
                </c:pt>
                <c:pt idx="31">
                  <c:v>0.41365315041541478</c:v>
                </c:pt>
                <c:pt idx="32">
                  <c:v>0.47707373776024803</c:v>
                </c:pt>
                <c:pt idx="33">
                  <c:v>0.55837944325697408</c:v>
                </c:pt>
                <c:pt idx="34">
                  <c:v>0.6622310449953841</c:v>
                </c:pt>
                <c:pt idx="35">
                  <c:v>0.79673346499650388</c:v>
                </c:pt>
                <c:pt idx="36">
                  <c:v>0.8819555674008418</c:v>
                </c:pt>
                <c:pt idx="37">
                  <c:v>1.2052953885582847</c:v>
                </c:pt>
                <c:pt idx="38">
                  <c:v>1.5133250620404566</c:v>
                </c:pt>
                <c:pt idx="39">
                  <c:v>1.9234348446680596</c:v>
                </c:pt>
                <c:pt idx="40">
                  <c:v>2.4654586158689042</c:v>
                </c:pt>
                <c:pt idx="41">
                  <c:v>3.1733471045972004</c:v>
                </c:pt>
                <c:pt idx="42">
                  <c:v>4.0814772618062012</c:v>
                </c:pt>
                <c:pt idx="43">
                  <c:v>5.1943871310987193</c:v>
                </c:pt>
                <c:pt idx="44">
                  <c:v>6.4606715628327311</c:v>
                </c:pt>
                <c:pt idx="45">
                  <c:v>7.7261663654325838</c:v>
                </c:pt>
                <c:pt idx="46">
                  <c:v>8.6917821896055099</c:v>
                </c:pt>
                <c:pt idx="47">
                  <c:v>8.9318725133347137</c:v>
                </c:pt>
                <c:pt idx="48">
                  <c:v>8.0643778441135598</c:v>
                </c:pt>
                <c:pt idx="49">
                  <c:v>6.0822002929882402</c:v>
                </c:pt>
                <c:pt idx="50">
                  <c:v>3.5875241344560758</c:v>
                </c:pt>
                <c:pt idx="51">
                  <c:v>1.5175167845656932</c:v>
                </c:pt>
                <c:pt idx="52">
                  <c:v>0.41253514582745332</c:v>
                </c:pt>
                <c:pt idx="53">
                  <c:v>6.2601531682622516E-2</c:v>
                </c:pt>
                <c:pt idx="54">
                  <c:v>4.3904069045517481E-3</c:v>
                </c:pt>
                <c:pt idx="55">
                  <c:v>1.1320548910710302E-4</c:v>
                </c:pt>
                <c:pt idx="56">
                  <c:v>7.9287467440544216E-7</c:v>
                </c:pt>
                <c:pt idx="57">
                  <c:v>1.0235891414033461E-9</c:v>
                </c:pt>
                <c:pt idx="58">
                  <c:v>1.4941208766549894E-13</c:v>
                </c:pt>
                <c:pt idx="59">
                  <c:v>1.3310005532143544E-18</c:v>
                </c:pt>
                <c:pt idx="60">
                  <c:v>3.2467423428962158E-25</c:v>
                </c:pt>
                <c:pt idx="61">
                  <c:v>7.8954149506128874E-34</c:v>
                </c:pt>
                <c:pt idx="62">
                  <c:v>5.3017294132590563E-45</c:v>
                </c:pt>
                <c:pt idx="63">
                  <c:v>1.9360902427024537E-59</c:v>
                </c:pt>
                <c:pt idx="64">
                  <c:v>4.9023284153176987E-78</c:v>
                </c:pt>
                <c:pt idx="65">
                  <c:v>6.297753639367152E-102</c:v>
                </c:pt>
                <c:pt idx="66">
                  <c:v>1.4543142958443141E-132</c:v>
                </c:pt>
                <c:pt idx="67">
                  <c:v>9.3788673579252602E-172</c:v>
                </c:pt>
                <c:pt idx="68">
                  <c:v>8.0758911061246344E-222</c:v>
                </c:pt>
                <c:pt idx="69">
                  <c:v>1.1390864794241964E-285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8B-438B-BDE3-25E753111DE8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8B-438B-BDE3-25E753111DE8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8B-438B-BDE3-25E753111DE8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AP4Q!$I$22:$I$108</c:f>
              <c:numCache>
                <c:formatCode>0.000</c:formatCode>
                <c:ptCount val="87"/>
                <c:pt idx="0">
                  <c:v>0.1396972788807698</c:v>
                </c:pt>
                <c:pt idx="1">
                  <c:v>0.1421163632172037</c:v>
                </c:pt>
                <c:pt idx="2">
                  <c:v>0.14380279308186411</c:v>
                </c:pt>
                <c:pt idx="3">
                  <c:v>0.14644900108747017</c:v>
                </c:pt>
                <c:pt idx="4">
                  <c:v>0.15020805363710324</c:v>
                </c:pt>
                <c:pt idx="5">
                  <c:v>0.15425017541431035</c:v>
                </c:pt>
                <c:pt idx="6">
                  <c:v>0.15859760251218563</c:v>
                </c:pt>
                <c:pt idx="7">
                  <c:v>0.16449711779097054</c:v>
                </c:pt>
                <c:pt idx="8">
                  <c:v>0.17232348476054188</c:v>
                </c:pt>
                <c:pt idx="9">
                  <c:v>0.18104987945576301</c:v>
                </c:pt>
                <c:pt idx="10">
                  <c:v>0.19249699823669503</c:v>
                </c:pt>
                <c:pt idx="11">
                  <c:v>0.20745052104681574</c:v>
                </c:pt>
                <c:pt idx="12">
                  <c:v>0.22697270112432683</c:v>
                </c:pt>
                <c:pt idx="13">
                  <c:v>0.25248379609025939</c:v>
                </c:pt>
                <c:pt idx="14">
                  <c:v>0.28585680020876936</c:v>
                </c:pt>
                <c:pt idx="15">
                  <c:v>0.3335284997527328</c:v>
                </c:pt>
                <c:pt idx="16">
                  <c:v>0.39627452871591989</c:v>
                </c:pt>
                <c:pt idx="17">
                  <c:v>0.4844124831927682</c:v>
                </c:pt>
                <c:pt idx="18">
                  <c:v>0.60681193843298642</c:v>
                </c:pt>
                <c:pt idx="19">
                  <c:v>0.77360885418442848</c:v>
                </c:pt>
                <c:pt idx="20">
                  <c:v>1.0051414212753742</c:v>
                </c:pt>
                <c:pt idx="21">
                  <c:v>1.29809561081659</c:v>
                </c:pt>
                <c:pt idx="22">
                  <c:v>1.669334301563687</c:v>
                </c:pt>
                <c:pt idx="23">
                  <c:v>2.069247416263845</c:v>
                </c:pt>
                <c:pt idx="24">
                  <c:v>2.4152841785876689</c:v>
                </c:pt>
                <c:pt idx="25">
                  <c:v>2.5939988353288057</c:v>
                </c:pt>
                <c:pt idx="26">
                  <c:v>2.4486433829640948</c:v>
                </c:pt>
                <c:pt idx="27">
                  <c:v>1.9476643960275979</c:v>
                </c:pt>
                <c:pt idx="28">
                  <c:v>1.2710432636458775</c:v>
                </c:pt>
                <c:pt idx="29">
                  <c:v>0.71276269334800479</c:v>
                </c:pt>
                <c:pt idx="30">
                  <c:v>0.52045734732044069</c:v>
                </c:pt>
                <c:pt idx="31">
                  <c:v>0.42586178833286459</c:v>
                </c:pt>
                <c:pt idx="32">
                  <c:v>0.47773296952875938</c:v>
                </c:pt>
                <c:pt idx="33">
                  <c:v>0.55839089794020946</c:v>
                </c:pt>
                <c:pt idx="34">
                  <c:v>0.66223143870454648</c:v>
                </c:pt>
                <c:pt idx="35">
                  <c:v>0.79673389891506985</c:v>
                </c:pt>
                <c:pt idx="36">
                  <c:v>0.88195605363319973</c:v>
                </c:pt>
                <c:pt idx="37">
                  <c:v>1.2052960591053352</c:v>
                </c:pt>
                <c:pt idx="38">
                  <c:v>1.5133258830887986</c:v>
                </c:pt>
                <c:pt idx="39">
                  <c:v>1.923435825543286</c:v>
                </c:pt>
                <c:pt idx="40">
                  <c:v>2.4654597400544267</c:v>
                </c:pt>
                <c:pt idx="41">
                  <c:v>3.1733483146373938</c:v>
                </c:pt>
                <c:pt idx="42">
                  <c:v>4.0814784507757818</c:v>
                </c:pt>
                <c:pt idx="43">
                  <c:v>5.1943881577261166</c:v>
                </c:pt>
                <c:pt idx="44">
                  <c:v>6.4606723047765815</c:v>
                </c:pt>
                <c:pt idx="45">
                  <c:v>7.7261667866895971</c:v>
                </c:pt>
                <c:pt idx="46">
                  <c:v>8.6917823625609714</c:v>
                </c:pt>
                <c:pt idx="47">
                  <c:v>8.9318725593939359</c:v>
                </c:pt>
                <c:pt idx="48">
                  <c:v>8.0643778510644832</c:v>
                </c:pt>
                <c:pt idx="49">
                  <c:v>6.082200293486804</c:v>
                </c:pt>
                <c:pt idx="50">
                  <c:v>3.5875241344696391</c:v>
                </c:pt>
                <c:pt idx="51">
                  <c:v>1.5175167845657973</c:v>
                </c:pt>
                <c:pt idx="52">
                  <c:v>0.41253514582745349</c:v>
                </c:pt>
                <c:pt idx="53">
                  <c:v>6.2601531682622516E-2</c:v>
                </c:pt>
                <c:pt idx="54">
                  <c:v>4.3904069045517481E-3</c:v>
                </c:pt>
                <c:pt idx="55">
                  <c:v>1.1320548910710302E-4</c:v>
                </c:pt>
                <c:pt idx="56">
                  <c:v>7.9287467440544216E-7</c:v>
                </c:pt>
                <c:pt idx="57">
                  <c:v>1.0235891414033461E-9</c:v>
                </c:pt>
                <c:pt idx="58">
                  <c:v>1.4941208766549894E-13</c:v>
                </c:pt>
                <c:pt idx="59">
                  <c:v>1.3310005532143544E-18</c:v>
                </c:pt>
                <c:pt idx="60">
                  <c:v>3.2467423428962158E-25</c:v>
                </c:pt>
                <c:pt idx="61">
                  <c:v>7.8954149506128874E-34</c:v>
                </c:pt>
                <c:pt idx="62">
                  <c:v>5.3017294132590563E-45</c:v>
                </c:pt>
                <c:pt idx="63">
                  <c:v>1.9360902427024537E-59</c:v>
                </c:pt>
                <c:pt idx="64">
                  <c:v>4.9023284153176987E-78</c:v>
                </c:pt>
                <c:pt idx="65">
                  <c:v>6.297753639367152E-102</c:v>
                </c:pt>
                <c:pt idx="66">
                  <c:v>1.4543142958443141E-132</c:v>
                </c:pt>
                <c:pt idx="67">
                  <c:v>9.3788673579252602E-172</c:v>
                </c:pt>
                <c:pt idx="68">
                  <c:v>8.0758911061246344E-222</c:v>
                </c:pt>
                <c:pt idx="69">
                  <c:v>1.1390864794241964E-285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8B-438B-BDE3-25E753111DE8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B8B-438B-BDE3-25E753111DE8}"/>
              </c:ext>
            </c:extLst>
          </c:dPt>
          <c:xVal>
            <c:numRef>
              <c:f>AP4Q!$A$22:$A$108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AP4Q!$B$22:$B$108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1E-3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4.0000000000000001E-3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1.4999999999999999E-2</c:v>
                </c:pt>
                <c:pt idx="13">
                  <c:v>3.5999999999999997E-2</c:v>
                </c:pt>
                <c:pt idx="14">
                  <c:v>0.04</c:v>
                </c:pt>
                <c:pt idx="15">
                  <c:v>9.7000000000000003E-2</c:v>
                </c:pt>
                <c:pt idx="16">
                  <c:v>0.16200000000000001</c:v>
                </c:pt>
                <c:pt idx="17">
                  <c:v>0.27800000000000002</c:v>
                </c:pt>
                <c:pt idx="18">
                  <c:v>0.45800000000000002</c:v>
                </c:pt>
                <c:pt idx="19">
                  <c:v>0.751</c:v>
                </c:pt>
                <c:pt idx="20">
                  <c:v>1.137</c:v>
                </c:pt>
                <c:pt idx="21">
                  <c:v>1.55</c:v>
                </c:pt>
                <c:pt idx="22">
                  <c:v>2.08</c:v>
                </c:pt>
                <c:pt idx="23">
                  <c:v>2.262</c:v>
                </c:pt>
                <c:pt idx="24">
                  <c:v>2.4209999999999998</c:v>
                </c:pt>
                <c:pt idx="25">
                  <c:v>2.3109999999999999</c:v>
                </c:pt>
                <c:pt idx="26">
                  <c:v>2.2389999999999999</c:v>
                </c:pt>
                <c:pt idx="27">
                  <c:v>1.8009999999999999</c:v>
                </c:pt>
                <c:pt idx="28">
                  <c:v>1.468</c:v>
                </c:pt>
                <c:pt idx="29">
                  <c:v>1.2</c:v>
                </c:pt>
                <c:pt idx="30">
                  <c:v>0.66300000000000003</c:v>
                </c:pt>
                <c:pt idx="31">
                  <c:v>1.2629999999999999</c:v>
                </c:pt>
                <c:pt idx="32">
                  <c:v>0.95099999999999996</c:v>
                </c:pt>
                <c:pt idx="33">
                  <c:v>0.95</c:v>
                </c:pt>
                <c:pt idx="34">
                  <c:v>0.89600000000000002</c:v>
                </c:pt>
                <c:pt idx="35">
                  <c:v>1.0569999999999999</c:v>
                </c:pt>
                <c:pt idx="36">
                  <c:v>0.59799999999999998</c:v>
                </c:pt>
                <c:pt idx="37">
                  <c:v>1.958</c:v>
                </c:pt>
                <c:pt idx="38">
                  <c:v>1.577</c:v>
                </c:pt>
                <c:pt idx="39">
                  <c:v>1.879</c:v>
                </c:pt>
                <c:pt idx="40">
                  <c:v>2.34</c:v>
                </c:pt>
                <c:pt idx="41">
                  <c:v>2.94</c:v>
                </c:pt>
                <c:pt idx="42">
                  <c:v>3.6920000000000002</c:v>
                </c:pt>
                <c:pt idx="43">
                  <c:v>4.8639999999999999</c:v>
                </c:pt>
                <c:pt idx="44">
                  <c:v>6.5350000000000001</c:v>
                </c:pt>
                <c:pt idx="45">
                  <c:v>8.14</c:v>
                </c:pt>
                <c:pt idx="46">
                  <c:v>9.0350000000000001</c:v>
                </c:pt>
                <c:pt idx="47">
                  <c:v>8.8719999999999999</c:v>
                </c:pt>
                <c:pt idx="48">
                  <c:v>8.048</c:v>
                </c:pt>
                <c:pt idx="49">
                  <c:v>5.3150000000000004</c:v>
                </c:pt>
                <c:pt idx="50">
                  <c:v>3.4790000000000001</c:v>
                </c:pt>
                <c:pt idx="51">
                  <c:v>2.46</c:v>
                </c:pt>
                <c:pt idx="52">
                  <c:v>1.1060000000000001</c:v>
                </c:pt>
                <c:pt idx="53">
                  <c:v>0.76800000000000002</c:v>
                </c:pt>
                <c:pt idx="54">
                  <c:v>0.28999999999999998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B-438B-BDE3-25E75311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AP4Q!$A$23:$A$108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AP4Q!$J$23:$J$108</c:f>
              <c:numCache>
                <c:formatCode>0.000</c:formatCode>
                <c:ptCount val="86"/>
                <c:pt idx="0">
                  <c:v>-0.1421163632172037</c:v>
                </c:pt>
                <c:pt idx="1">
                  <c:v>-0.14380279308186411</c:v>
                </c:pt>
                <c:pt idx="2">
                  <c:v>-0.14644900108747017</c:v>
                </c:pt>
                <c:pt idx="3">
                  <c:v>-0.14920805363710324</c:v>
                </c:pt>
                <c:pt idx="4">
                  <c:v>-0.15425017541431035</c:v>
                </c:pt>
                <c:pt idx="5">
                  <c:v>-0.15759760251218563</c:v>
                </c:pt>
                <c:pt idx="6">
                  <c:v>-0.16349711779097054</c:v>
                </c:pt>
                <c:pt idx="7">
                  <c:v>-0.17132348476054188</c:v>
                </c:pt>
                <c:pt idx="8">
                  <c:v>-0.177049879455763</c:v>
                </c:pt>
                <c:pt idx="9">
                  <c:v>-0.18749699823669502</c:v>
                </c:pt>
                <c:pt idx="10">
                  <c:v>-0.20145052104681574</c:v>
                </c:pt>
                <c:pt idx="11">
                  <c:v>-0.21197270112432681</c:v>
                </c:pt>
                <c:pt idx="12">
                  <c:v>-0.21648379609025939</c:v>
                </c:pt>
                <c:pt idx="13">
                  <c:v>-0.24585680020876935</c:v>
                </c:pt>
                <c:pt idx="14">
                  <c:v>-0.2365284997527328</c:v>
                </c:pt>
                <c:pt idx="15">
                  <c:v>-0.23427452871591989</c:v>
                </c:pt>
                <c:pt idx="16">
                  <c:v>-0.20641248319276817</c:v>
                </c:pt>
                <c:pt idx="17">
                  <c:v>-0.1488119384329864</c:v>
                </c:pt>
                <c:pt idx="18">
                  <c:v>-2.2608854184428484E-2</c:v>
                </c:pt>
                <c:pt idx="19">
                  <c:v>0.13185857872462581</c:v>
                </c:pt>
                <c:pt idx="20">
                  <c:v>0.25190438918341007</c:v>
                </c:pt>
                <c:pt idx="21">
                  <c:v>0.41066569843631306</c:v>
                </c:pt>
                <c:pt idx="22">
                  <c:v>0.192752583736155</c:v>
                </c:pt>
                <c:pt idx="23">
                  <c:v>5.715821412330957E-3</c:v>
                </c:pt>
                <c:pt idx="24">
                  <c:v>-0.28299883532880576</c:v>
                </c:pt>
                <c:pt idx="25">
                  <c:v>-0.2096433829640949</c:v>
                </c:pt>
                <c:pt idx="26">
                  <c:v>-0.14666439602759795</c:v>
                </c:pt>
                <c:pt idx="27">
                  <c:v>0.19695673635412247</c:v>
                </c:pt>
                <c:pt idx="28">
                  <c:v>0.48723730665199516</c:v>
                </c:pt>
                <c:pt idx="29">
                  <c:v>0.14254265267955935</c:v>
                </c:pt>
                <c:pt idx="30">
                  <c:v>0.83713821166713531</c:v>
                </c:pt>
                <c:pt idx="31">
                  <c:v>0.47326703047124058</c:v>
                </c:pt>
                <c:pt idx="32">
                  <c:v>0.39160910205979049</c:v>
                </c:pt>
                <c:pt idx="33">
                  <c:v>0.23376856129545354</c:v>
                </c:pt>
                <c:pt idx="34">
                  <c:v>0.26026610108493009</c:v>
                </c:pt>
                <c:pt idx="35">
                  <c:v>-0.28395605363319976</c:v>
                </c:pt>
                <c:pt idx="36">
                  <c:v>0.75270394089466475</c:v>
                </c:pt>
                <c:pt idx="37">
                  <c:v>6.3674116911201395E-2</c:v>
                </c:pt>
                <c:pt idx="38">
                  <c:v>-4.4435825543285956E-2</c:v>
                </c:pt>
                <c:pt idx="39">
                  <c:v>-0.12545974005442684</c:v>
                </c:pt>
                <c:pt idx="40">
                  <c:v>-0.23334831463739381</c:v>
                </c:pt>
                <c:pt idx="41">
                  <c:v>-0.38947845077578158</c:v>
                </c:pt>
                <c:pt idx="42">
                  <c:v>-0.33038815772611674</c:v>
                </c:pt>
                <c:pt idx="43">
                  <c:v>7.4327695223418644E-2</c:v>
                </c:pt>
                <c:pt idx="44">
                  <c:v>0.41383321331040346</c:v>
                </c:pt>
                <c:pt idx="45">
                  <c:v>0.34321763743902878</c:v>
                </c:pt>
                <c:pt idx="46">
                  <c:v>-5.9872559393935987E-2</c:v>
                </c:pt>
                <c:pt idx="47">
                  <c:v>-1.6377851064483195E-2</c:v>
                </c:pt>
                <c:pt idx="48">
                  <c:v>-0.76720029348680363</c:v>
                </c:pt>
                <c:pt idx="49">
                  <c:v>-0.10852413446963904</c:v>
                </c:pt>
                <c:pt idx="50">
                  <c:v>0.94248321543420266</c:v>
                </c:pt>
                <c:pt idx="51">
                  <c:v>0.69346485417254655</c:v>
                </c:pt>
                <c:pt idx="52">
                  <c:v>0.70539846831737751</c:v>
                </c:pt>
                <c:pt idx="53">
                  <c:v>0.28560959309544826</c:v>
                </c:pt>
                <c:pt idx="54">
                  <c:v>-1.1320548910710302E-4</c:v>
                </c:pt>
                <c:pt idx="55">
                  <c:v>-7.9287467440544216E-7</c:v>
                </c:pt>
                <c:pt idx="56">
                  <c:v>-1.0235891414033461E-9</c:v>
                </c:pt>
                <c:pt idx="57">
                  <c:v>-1.4941208766549894E-13</c:v>
                </c:pt>
                <c:pt idx="58">
                  <c:v>-1.3310005532143544E-18</c:v>
                </c:pt>
                <c:pt idx="59">
                  <c:v>-3.2467423428962158E-25</c:v>
                </c:pt>
                <c:pt idx="60">
                  <c:v>-7.8954149506128874E-34</c:v>
                </c:pt>
                <c:pt idx="61">
                  <c:v>-5.3017294132590563E-45</c:v>
                </c:pt>
                <c:pt idx="62">
                  <c:v>-1.9360902427024537E-59</c:v>
                </c:pt>
                <c:pt idx="63">
                  <c:v>-4.9023284153176987E-78</c:v>
                </c:pt>
                <c:pt idx="64">
                  <c:v>-6.297753639367152E-102</c:v>
                </c:pt>
                <c:pt idx="65">
                  <c:v>-1.4543142958443141E-132</c:v>
                </c:pt>
                <c:pt idx="66">
                  <c:v>-9.3788673579252602E-172</c:v>
                </c:pt>
                <c:pt idx="67">
                  <c:v>-8.0758911061246344E-222</c:v>
                </c:pt>
                <c:pt idx="68">
                  <c:v>-1.1390864794241964E-285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3D-4B2F-B9C9-52F9736A4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AP5Q!$F$21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AP5Q!$F$22:$F$108</c:f>
              <c:numCache>
                <c:formatCode>0.000</c:formatCode>
                <c:ptCount val="87"/>
                <c:pt idx="0">
                  <c:v>2.0279437395647946E-2</c:v>
                </c:pt>
                <c:pt idx="1">
                  <c:v>2.2028966238299572E-2</c:v>
                </c:pt>
                <c:pt idx="2">
                  <c:v>2.3268957734695367E-2</c:v>
                </c:pt>
                <c:pt idx="3">
                  <c:v>2.5245684829380804E-2</c:v>
                </c:pt>
                <c:pt idx="4">
                  <c:v>2.8113052241620973E-2</c:v>
                </c:pt>
                <c:pt idx="5">
                  <c:v>3.1265519862823561E-2</c:v>
                </c:pt>
                <c:pt idx="6">
                  <c:v>3.4726428508857363E-2</c:v>
                </c:pt>
                <c:pt idx="7">
                  <c:v>3.9524029764053184E-2</c:v>
                </c:pt>
                <c:pt idx="8">
                  <c:v>4.6040598210112235E-2</c:v>
                </c:pt>
                <c:pt idx="9">
                  <c:v>5.3475336110453082E-2</c:v>
                </c:pt>
                <c:pt idx="10">
                  <c:v>6.3445371851966068E-2</c:v>
                </c:pt>
                <c:pt idx="11">
                  <c:v>7.6761074423773321E-2</c:v>
                </c:pt>
                <c:pt idx="12">
                  <c:v>9.4521810791217062E-2</c:v>
                </c:pt>
                <c:pt idx="13">
                  <c:v>0.11820137539597761</c:v>
                </c:pt>
                <c:pt idx="14">
                  <c:v>0.14974645738029865</c:v>
                </c:pt>
                <c:pt idx="15">
                  <c:v>0.19555926929179529</c:v>
                </c:pt>
                <c:pt idx="16">
                  <c:v>0.25672292433183463</c:v>
                </c:pt>
                <c:pt idx="17">
                  <c:v>0.34362662942177091</c:v>
                </c:pt>
                <c:pt idx="18">
                  <c:v>0.46533503909210433</c:v>
                </c:pt>
                <c:pt idx="19">
                  <c:v>0.63197508363969612</c:v>
                </c:pt>
                <c:pt idx="20">
                  <c:v>0.86331289821878998</c:v>
                </c:pt>
                <c:pt idx="21">
                  <c:v>1.1542417225838975</c:v>
                </c:pt>
                <c:pt idx="22">
                  <c:v>1.5172069283161556</c:v>
                </c:pt>
                <c:pt idx="23">
                  <c:v>1.8954949131398213</c:v>
                </c:pt>
                <c:pt idx="24">
                  <c:v>2.1988357356565373</c:v>
                </c:pt>
                <c:pt idx="25">
                  <c:v>2.306080471131553</c:v>
                </c:pt>
                <c:pt idx="26">
                  <c:v>2.0771276891405455</c:v>
                </c:pt>
                <c:pt idx="27">
                  <c:v>1.5129660905277362</c:v>
                </c:pt>
                <c:pt idx="28">
                  <c:v>0.82729327218035287</c:v>
                </c:pt>
                <c:pt idx="29">
                  <c:v>0.30138996771439464</c:v>
                </c:pt>
                <c:pt idx="30">
                  <c:v>0.12527641114713245</c:v>
                </c:pt>
                <c:pt idx="31">
                  <c:v>7.242294014841489E-3</c:v>
                </c:pt>
                <c:pt idx="32">
                  <c:v>3.2063324149687064E-4</c:v>
                </c:pt>
                <c:pt idx="33">
                  <c:v>4.1872864757916995E-6</c:v>
                </c:pt>
                <c:pt idx="34">
                  <c:v>1.1943442118080703E-8</c:v>
                </c:pt>
                <c:pt idx="35">
                  <c:v>4.6618417941455849E-12</c:v>
                </c:pt>
                <c:pt idx="36">
                  <c:v>3.0210034827137293E-14</c:v>
                </c:pt>
                <c:pt idx="37">
                  <c:v>1.450169294380719E-22</c:v>
                </c:pt>
                <c:pt idx="38">
                  <c:v>2.173497352080356E-30</c:v>
                </c:pt>
                <c:pt idx="39">
                  <c:v>1.3158064684372507E-40</c:v>
                </c:pt>
                <c:pt idx="40">
                  <c:v>7.6656354640485309E-54</c:v>
                </c:pt>
                <c:pt idx="41">
                  <c:v>6.4883317700176364E-71</c:v>
                </c:pt>
                <c:pt idx="42">
                  <c:v>5.4053610545334375E-93</c:v>
                </c:pt>
                <c:pt idx="43">
                  <c:v>2.250838618962027E-121</c:v>
                </c:pt>
                <c:pt idx="44">
                  <c:v>1.0070842627496588E-157</c:v>
                </c:pt>
                <c:pt idx="45">
                  <c:v>3.4047221330988486E-204</c:v>
                </c:pt>
                <c:pt idx="46">
                  <c:v>1.4479652146625047E-263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22-40B2-967E-9DD1B1346DC2}"/>
            </c:ext>
          </c:extLst>
        </c:ser>
        <c:ser>
          <c:idx val="1"/>
          <c:order val="1"/>
          <c:tx>
            <c:strRef>
              <c:f>AP5Q!$G$21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AP5Q!$G$22:$G$108</c:f>
              <c:numCache>
                <c:formatCode>0.000</c:formatCode>
                <c:ptCount val="87"/>
                <c:pt idx="0">
                  <c:v>2.7682152192738851E-2</c:v>
                </c:pt>
                <c:pt idx="1">
                  <c:v>2.8056919201991808E-2</c:v>
                </c:pt>
                <c:pt idx="2">
                  <c:v>2.8309110986369356E-2</c:v>
                </c:pt>
                <c:pt idx="3">
                  <c:v>2.8690944833579205E-2</c:v>
                </c:pt>
                <c:pt idx="4">
                  <c:v>2.9206729833765051E-2</c:v>
                </c:pt>
                <c:pt idx="5">
                  <c:v>2.9730216528470823E-2</c:v>
                </c:pt>
                <c:pt idx="6">
                  <c:v>3.0261487152265315E-2</c:v>
                </c:pt>
                <c:pt idx="7">
                  <c:v>3.0936647227917856E-2</c:v>
                </c:pt>
                <c:pt idx="8">
                  <c:v>3.1763291228991374E-2</c:v>
                </c:pt>
                <c:pt idx="9">
                  <c:v>3.2608147264452172E-2</c:v>
                </c:pt>
                <c:pt idx="10">
                  <c:v>3.3617205419358705E-2</c:v>
                </c:pt>
                <c:pt idx="11">
                  <c:v>3.4801810274338506E-2</c:v>
                </c:pt>
                <c:pt idx="12">
                  <c:v>3.6175320619493287E-2</c:v>
                </c:pt>
                <c:pt idx="13">
                  <c:v>3.7753268017772401E-2</c:v>
                </c:pt>
                <c:pt idx="14">
                  <c:v>3.9553534825891828E-2</c:v>
                </c:pt>
                <c:pt idx="15">
                  <c:v>4.1770595319422808E-2</c:v>
                </c:pt>
                <c:pt idx="16">
                  <c:v>4.4269737974475393E-2</c:v>
                </c:pt>
                <c:pt idx="17">
                  <c:v>4.7272030761686901E-2</c:v>
                </c:pt>
                <c:pt idx="18">
                  <c:v>5.0842269033317539E-2</c:v>
                </c:pt>
                <c:pt idx="19">
                  <c:v>5.5057193893858214E-2</c:v>
                </c:pt>
                <c:pt idx="20">
                  <c:v>6.0239655020785488E-2</c:v>
                </c:pt>
                <c:pt idx="21">
                  <c:v>6.6296061117721891E-2</c:v>
                </c:pt>
                <c:pt idx="22">
                  <c:v>7.3897030531350646E-2</c:v>
                </c:pt>
                <c:pt idx="23">
                  <c:v>8.3031547138756448E-2</c:v>
                </c:pt>
                <c:pt idx="24">
                  <c:v>9.3955706163618369E-2</c:v>
                </c:pt>
                <c:pt idx="25">
                  <c:v>0.10803669658037285</c:v>
                </c:pt>
                <c:pt idx="26">
                  <c:v>0.12513002032364218</c:v>
                </c:pt>
                <c:pt idx="27">
                  <c:v>0.14660427741505183</c:v>
                </c:pt>
                <c:pt idx="28">
                  <c:v>0.17322487466116307</c:v>
                </c:pt>
                <c:pt idx="29">
                  <c:v>0.206803723986757</c:v>
                </c:pt>
                <c:pt idx="30">
                  <c:v>0.23131699665297056</c:v>
                </c:pt>
                <c:pt idx="31">
                  <c:v>0.29700746864739153</c:v>
                </c:pt>
                <c:pt idx="32">
                  <c:v>0.35509977829179712</c:v>
                </c:pt>
                <c:pt idx="33">
                  <c:v>0.42056872610864726</c:v>
                </c:pt>
                <c:pt idx="34">
                  <c:v>0.48742722820358492</c:v>
                </c:pt>
                <c:pt idx="35">
                  <c:v>0.5460272627740842</c:v>
                </c:pt>
                <c:pt idx="36">
                  <c:v>0.56825386313866399</c:v>
                </c:pt>
                <c:pt idx="37">
                  <c:v>0.57336046600573642</c:v>
                </c:pt>
                <c:pt idx="38">
                  <c:v>0.5088699486473075</c:v>
                </c:pt>
                <c:pt idx="39">
                  <c:v>0.38977717344312468</c:v>
                </c:pt>
                <c:pt idx="40">
                  <c:v>0.24467765020753363</c:v>
                </c:pt>
                <c:pt idx="41">
                  <c:v>0.11772409876718196</c:v>
                </c:pt>
                <c:pt idx="42">
                  <c:v>3.9563372462334725E-2</c:v>
                </c:pt>
                <c:pt idx="43">
                  <c:v>8.3085565145059985E-3</c:v>
                </c:pt>
                <c:pt idx="44">
                  <c:v>9.4505762935451557E-4</c:v>
                </c:pt>
                <c:pt idx="45">
                  <c:v>4.8381129802664111E-5</c:v>
                </c:pt>
                <c:pt idx="46">
                  <c:v>8.7645584467609292E-7</c:v>
                </c:pt>
                <c:pt idx="47">
                  <c:v>4.111537834978442E-9</c:v>
                </c:pt>
                <c:pt idx="48">
                  <c:v>3.4215412356175226E-12</c:v>
                </c:pt>
                <c:pt idx="49">
                  <c:v>3.0841137674137166E-16</c:v>
                </c:pt>
                <c:pt idx="50">
                  <c:v>1.606436800090543E-21</c:v>
                </c:pt>
                <c:pt idx="51">
                  <c:v>2.1350846359623599E-28</c:v>
                </c:pt>
                <c:pt idx="52">
                  <c:v>2.6845477118523609E-37</c:v>
                </c:pt>
                <c:pt idx="53">
                  <c:v>9.0034155192464052E-49</c:v>
                </c:pt>
                <c:pt idx="54">
                  <c:v>1.4620445546329707E-63</c:v>
                </c:pt>
                <c:pt idx="55">
                  <c:v>1.5773774503571532E-82</c:v>
                </c:pt>
                <c:pt idx="56">
                  <c:v>8.0085761460397174E-107</c:v>
                </c:pt>
                <c:pt idx="57">
                  <c:v>6.6777670106263233E-138</c:v>
                </c:pt>
                <c:pt idx="58">
                  <c:v>1.3970980913045986E-177</c:v>
                </c:pt>
                <c:pt idx="59">
                  <c:v>3.9038154994952386E-228</c:v>
                </c:pt>
                <c:pt idx="60">
                  <c:v>1.6358157664084994E-292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22-40B2-967E-9DD1B1346DC2}"/>
            </c:ext>
          </c:extLst>
        </c:ser>
        <c:ser>
          <c:idx val="2"/>
          <c:order val="2"/>
          <c:tx>
            <c:strRef>
              <c:f>AP5Q!$H$21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AP5Q!$H$22:$H$108</c:f>
              <c:numCache>
                <c:formatCode>0.000</c:formatCode>
                <c:ptCount val="87"/>
                <c:pt idx="0">
                  <c:v>5.0080959172359829E-2</c:v>
                </c:pt>
                <c:pt idx="1">
                  <c:v>5.0361638089965431E-2</c:v>
                </c:pt>
                <c:pt idx="2">
                  <c:v>5.05495476238597E-2</c:v>
                </c:pt>
                <c:pt idx="3">
                  <c:v>5.0832601969694462E-2</c:v>
                </c:pt>
                <c:pt idx="4">
                  <c:v>5.1212239006196349E-2</c:v>
                </c:pt>
                <c:pt idx="5">
                  <c:v>5.1594439810214977E-2</c:v>
                </c:pt>
                <c:pt idx="6">
                  <c:v>5.1979219477847401E-2</c:v>
                </c:pt>
                <c:pt idx="7">
                  <c:v>5.2463843703476593E-2</c:v>
                </c:pt>
                <c:pt idx="8">
                  <c:v>5.3050784917866418E-2</c:v>
                </c:pt>
                <c:pt idx="9">
                  <c:v>5.3643657407648933E-2</c:v>
                </c:pt>
                <c:pt idx="10">
                  <c:v>5.4342908069699901E-2</c:v>
                </c:pt>
                <c:pt idx="11">
                  <c:v>5.5152131220355782E-2</c:v>
                </c:pt>
                <c:pt idx="12">
                  <c:v>5.6075509017335448E-2</c:v>
                </c:pt>
                <c:pt idx="13">
                  <c:v>5.7117842445609829E-2</c:v>
                </c:pt>
                <c:pt idx="14">
                  <c:v>5.8284586964236426E-2</c:v>
                </c:pt>
                <c:pt idx="15">
                  <c:v>5.9691168981950739E-2</c:v>
                </c:pt>
                <c:pt idx="16">
                  <c:v>6.1240128343477369E-2</c:v>
                </c:pt>
                <c:pt idx="17">
                  <c:v>6.3054668865684907E-2</c:v>
                </c:pt>
                <c:pt idx="18">
                  <c:v>6.5153813927682255E-2</c:v>
                </c:pt>
                <c:pt idx="19">
                  <c:v>6.7559814365850776E-2</c:v>
                </c:pt>
                <c:pt idx="20">
                  <c:v>7.0425300723691214E-2</c:v>
                </c:pt>
                <c:pt idx="21">
                  <c:v>7.3663438887657265E-2</c:v>
                </c:pt>
                <c:pt idx="22">
                  <c:v>7.7586677215150723E-2</c:v>
                </c:pt>
                <c:pt idx="23">
                  <c:v>8.2132327820118742E-2</c:v>
                </c:pt>
                <c:pt idx="24">
                  <c:v>8.7375925698637044E-2</c:v>
                </c:pt>
                <c:pt idx="25">
                  <c:v>9.3897603395232301E-2</c:v>
                </c:pt>
                <c:pt idx="26">
                  <c:v>0.10155255599585709</c:v>
                </c:pt>
                <c:pt idx="27">
                  <c:v>0.11089596056065022</c:v>
                </c:pt>
                <c:pt idx="28">
                  <c:v>0.12223567893024939</c:v>
                </c:pt>
                <c:pt idx="29">
                  <c:v>0.13641064370421388</c:v>
                </c:pt>
                <c:pt idx="30">
                  <c:v>0.14681191517422607</c:v>
                </c:pt>
                <c:pt idx="31">
                  <c:v>0.17564168019263401</c:v>
                </c:pt>
                <c:pt idx="32">
                  <c:v>0.20339271860812011</c:v>
                </c:pt>
                <c:pt idx="33">
                  <c:v>0.2393410404681672</c:v>
                </c:pt>
                <c:pt idx="34">
                  <c:v>0.28585333716857281</c:v>
                </c:pt>
                <c:pt idx="35">
                  <c:v>0.34706487829734567</c:v>
                </c:pt>
                <c:pt idx="36">
                  <c:v>0.38640589125061553</c:v>
                </c:pt>
                <c:pt idx="37">
                  <c:v>0.53950399293659113</c:v>
                </c:pt>
                <c:pt idx="38">
                  <c:v>0.6908890130836014</c:v>
                </c:pt>
                <c:pt idx="39">
                  <c:v>0.90073899842793037</c:v>
                </c:pt>
                <c:pt idx="40">
                  <c:v>1.1927781028770008</c:v>
                </c:pt>
                <c:pt idx="41">
                  <c:v>1.6004414678018615</c:v>
                </c:pt>
                <c:pt idx="42">
                  <c:v>2.1711881622345044</c:v>
                </c:pt>
                <c:pt idx="43">
                  <c:v>2.9577532989882589</c:v>
                </c:pt>
                <c:pt idx="44">
                  <c:v>4.0115109495751406</c:v>
                </c:pt>
                <c:pt idx="45">
                  <c:v>5.3555184677666681</c:v>
                </c:pt>
                <c:pt idx="46">
                  <c:v>6.9299456403485031</c:v>
                </c:pt>
                <c:pt idx="47">
                  <c:v>8.5092417510027687</c:v>
                </c:pt>
                <c:pt idx="48">
                  <c:v>9.6296969554136727</c:v>
                </c:pt>
                <c:pt idx="49">
                  <c:v>9.6710938407126594</c:v>
                </c:pt>
                <c:pt idx="50">
                  <c:v>8.2004390202684299</c:v>
                </c:pt>
                <c:pt idx="51">
                  <c:v>5.4967139070350832</c:v>
                </c:pt>
                <c:pt idx="52">
                  <c:v>2.6761083618974126</c:v>
                </c:pt>
                <c:pt idx="53">
                  <c:v>0.84850592093659138</c:v>
                </c:pt>
                <c:pt idx="54">
                  <c:v>0.15142586416840387</c:v>
                </c:pt>
                <c:pt idx="55">
                  <c:v>1.2712079030402907E-2</c:v>
                </c:pt>
                <c:pt idx="56">
                  <c:v>3.9615735557915787E-4</c:v>
                </c:pt>
                <c:pt idx="57">
                  <c:v>3.3800803667023188E-6</c:v>
                </c:pt>
                <c:pt idx="58">
                  <c:v>5.3709322566437704E-9</c:v>
                </c:pt>
                <c:pt idx="59">
                  <c:v>9.7613502630088497E-13</c:v>
                </c:pt>
                <c:pt idx="60">
                  <c:v>1.0763561041851559E-17</c:v>
                </c:pt>
                <c:pt idx="61">
                  <c:v>3.231043759520698E-24</c:v>
                </c:pt>
                <c:pt idx="62">
                  <c:v>9.5225058493867941E-33</c:v>
                </c:pt>
                <c:pt idx="63">
                  <c:v>7.5640457196646111E-44</c:v>
                </c:pt>
                <c:pt idx="64">
                  <c:v>3.139095224728239E-58</c:v>
                </c:pt>
                <c:pt idx="65">
                  <c:v>8.4588138584048936E-77</c:v>
                </c:pt>
                <c:pt idx="66">
                  <c:v>1.0294127581370582E-100</c:v>
                </c:pt>
                <c:pt idx="67">
                  <c:v>2.0298009581853997E-131</c:v>
                </c:pt>
                <c:pt idx="68">
                  <c:v>9.0555801947942746E-171</c:v>
                </c:pt>
                <c:pt idx="69">
                  <c:v>4.2833990574692933E-221</c:v>
                </c:pt>
                <c:pt idx="70">
                  <c:v>2.3365032167864796E-285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22-40B2-967E-9DD1B1346DC2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22-40B2-967E-9DD1B1346DC2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22-40B2-967E-9DD1B1346DC2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AP5Q!$I$22:$I$108</c:f>
              <c:numCache>
                <c:formatCode>0.000</c:formatCode>
                <c:ptCount val="87"/>
                <c:pt idx="0">
                  <c:v>9.8042548760746626E-2</c:v>
                </c:pt>
                <c:pt idx="1">
                  <c:v>0.10044752353025682</c:v>
                </c:pt>
                <c:pt idx="2">
                  <c:v>0.10212761634492443</c:v>
                </c:pt>
                <c:pt idx="3">
                  <c:v>0.10476923163265447</c:v>
                </c:pt>
                <c:pt idx="4">
                  <c:v>0.10853202108158237</c:v>
                </c:pt>
                <c:pt idx="5">
                  <c:v>0.11259017620150935</c:v>
                </c:pt>
                <c:pt idx="6">
                  <c:v>0.11696713513897009</c:v>
                </c:pt>
                <c:pt idx="7">
                  <c:v>0.12292452069544763</c:v>
                </c:pt>
                <c:pt idx="8">
                  <c:v>0.13085467435697001</c:v>
                </c:pt>
                <c:pt idx="9">
                  <c:v>0.13972714078255419</c:v>
                </c:pt>
                <c:pt idx="10">
                  <c:v>0.15140548534102469</c:v>
                </c:pt>
                <c:pt idx="11">
                  <c:v>0.1667150159184676</c:v>
                </c:pt>
                <c:pt idx="12">
                  <c:v>0.18677264042804581</c:v>
                </c:pt>
                <c:pt idx="13">
                  <c:v>0.21307248585935984</c:v>
                </c:pt>
                <c:pt idx="14">
                  <c:v>0.24758457917042692</c:v>
                </c:pt>
                <c:pt idx="15">
                  <c:v>0.29702103359316884</c:v>
                </c:pt>
                <c:pt idx="16">
                  <c:v>0.36223279064978742</c:v>
                </c:pt>
                <c:pt idx="17">
                  <c:v>0.45395332904914271</c:v>
                </c:pt>
                <c:pt idx="18">
                  <c:v>0.58133112205310411</c:v>
                </c:pt>
                <c:pt idx="19">
                  <c:v>0.75459209189940513</c:v>
                </c:pt>
                <c:pt idx="20">
                  <c:v>0.99397785396326666</c:v>
                </c:pt>
                <c:pt idx="21">
                  <c:v>1.2942012225892767</c:v>
                </c:pt>
                <c:pt idx="22">
                  <c:v>1.668690636062657</c:v>
                </c:pt>
                <c:pt idx="23">
                  <c:v>2.0606587880986966</c:v>
                </c:pt>
                <c:pt idx="24">
                  <c:v>2.3801673675187929</c:v>
                </c:pt>
                <c:pt idx="25">
                  <c:v>2.5080147711071579</c:v>
                </c:pt>
                <c:pt idx="26">
                  <c:v>2.303810265460045</c:v>
                </c:pt>
                <c:pt idx="27">
                  <c:v>1.7704663285034383</c:v>
                </c:pt>
                <c:pt idx="28">
                  <c:v>1.1227538257717653</c:v>
                </c:pt>
                <c:pt idx="29">
                  <c:v>0.64460433540536544</c:v>
                </c:pt>
                <c:pt idx="30">
                  <c:v>0.50340532297432905</c:v>
                </c:pt>
                <c:pt idx="31">
                  <c:v>0.47989144285486707</c:v>
                </c:pt>
                <c:pt idx="32">
                  <c:v>0.55881313014141409</c:v>
                </c:pt>
                <c:pt idx="33">
                  <c:v>0.65991395386329021</c:v>
                </c:pt>
                <c:pt idx="34">
                  <c:v>0.77328057731559985</c:v>
                </c:pt>
                <c:pt idx="35">
                  <c:v>0.89309214107609169</c:v>
                </c:pt>
                <c:pt idx="36">
                  <c:v>0.95465975438930972</c:v>
                </c:pt>
                <c:pt idx="37">
                  <c:v>1.1128644589423276</c:v>
                </c:pt>
                <c:pt idx="38">
                  <c:v>1.1997589617309088</c:v>
                </c:pt>
                <c:pt idx="39">
                  <c:v>1.2905161718710549</c:v>
                </c:pt>
                <c:pt idx="40">
                  <c:v>1.4374557530845344</c:v>
                </c:pt>
                <c:pt idx="41">
                  <c:v>1.7181655665690434</c:v>
                </c:pt>
                <c:pt idx="42">
                  <c:v>2.2107515346968389</c:v>
                </c:pt>
                <c:pt idx="43">
                  <c:v>2.9660618555027649</c:v>
                </c:pt>
                <c:pt idx="44">
                  <c:v>4.012456007204495</c:v>
                </c:pt>
                <c:pt idx="45">
                  <c:v>5.3555668488964709</c:v>
                </c:pt>
                <c:pt idx="46">
                  <c:v>6.9299465168043479</c:v>
                </c:pt>
                <c:pt idx="47">
                  <c:v>8.5092417551143065</c:v>
                </c:pt>
                <c:pt idx="48">
                  <c:v>9.6296969554170939</c:v>
                </c:pt>
                <c:pt idx="49">
                  <c:v>9.6710938407126594</c:v>
                </c:pt>
                <c:pt idx="50">
                  <c:v>8.2004390202684299</c:v>
                </c:pt>
                <c:pt idx="51">
                  <c:v>5.4967139070350832</c:v>
                </c:pt>
                <c:pt idx="52">
                  <c:v>2.6761083618974126</c:v>
                </c:pt>
                <c:pt idx="53">
                  <c:v>0.84850592093659138</c:v>
                </c:pt>
                <c:pt idx="54">
                  <c:v>0.15142586416840387</c:v>
                </c:pt>
                <c:pt idx="55">
                  <c:v>1.2712079030402907E-2</c:v>
                </c:pt>
                <c:pt idx="56">
                  <c:v>3.9615735557915787E-4</c:v>
                </c:pt>
                <c:pt idx="57">
                  <c:v>3.3800803667023188E-6</c:v>
                </c:pt>
                <c:pt idx="58">
                  <c:v>5.3709322566437704E-9</c:v>
                </c:pt>
                <c:pt idx="59">
                  <c:v>9.7613502630088497E-13</c:v>
                </c:pt>
                <c:pt idx="60">
                  <c:v>1.0763561041851559E-17</c:v>
                </c:pt>
                <c:pt idx="61">
                  <c:v>3.231043759520698E-24</c:v>
                </c:pt>
                <c:pt idx="62">
                  <c:v>9.5225058493867941E-33</c:v>
                </c:pt>
                <c:pt idx="63">
                  <c:v>7.5640457196646111E-44</c:v>
                </c:pt>
                <c:pt idx="64">
                  <c:v>3.139095224728239E-58</c:v>
                </c:pt>
                <c:pt idx="65">
                  <c:v>8.4588138584048936E-77</c:v>
                </c:pt>
                <c:pt idx="66">
                  <c:v>1.0294127581370582E-100</c:v>
                </c:pt>
                <c:pt idx="67">
                  <c:v>2.0298009581853997E-131</c:v>
                </c:pt>
                <c:pt idx="68">
                  <c:v>9.0555801947942746E-171</c:v>
                </c:pt>
                <c:pt idx="69">
                  <c:v>4.2833990574692933E-221</c:v>
                </c:pt>
                <c:pt idx="70">
                  <c:v>2.3365032167864796E-285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22-40B2-967E-9DD1B1346DC2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C022-40B2-967E-9DD1B1346DC2}"/>
              </c:ext>
            </c:extLst>
          </c:dPt>
          <c:xVal>
            <c:numRef>
              <c:f>AP5Q!$A$22:$A$108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AP5Q!$B$22:$B$108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6.0000000000000001E-3</c:v>
                </c:pt>
                <c:pt idx="11">
                  <c:v>1.6E-2</c:v>
                </c:pt>
                <c:pt idx="12">
                  <c:v>1.7999999999999999E-2</c:v>
                </c:pt>
                <c:pt idx="13">
                  <c:v>0.02</c:v>
                </c:pt>
                <c:pt idx="14">
                  <c:v>8.3000000000000004E-2</c:v>
                </c:pt>
                <c:pt idx="15">
                  <c:v>0.104</c:v>
                </c:pt>
                <c:pt idx="16">
                  <c:v>0.159</c:v>
                </c:pt>
                <c:pt idx="17">
                  <c:v>0.27900000000000003</c:v>
                </c:pt>
                <c:pt idx="18">
                  <c:v>0.48699999999999999</c:v>
                </c:pt>
                <c:pt idx="19">
                  <c:v>0.72899999999999998</c:v>
                </c:pt>
                <c:pt idx="20">
                  <c:v>1.157</c:v>
                </c:pt>
                <c:pt idx="21">
                  <c:v>1.5569999999999999</c:v>
                </c:pt>
                <c:pt idx="22">
                  <c:v>1.8380000000000001</c:v>
                </c:pt>
                <c:pt idx="23">
                  <c:v>2.238</c:v>
                </c:pt>
                <c:pt idx="24">
                  <c:v>2.2869999999999999</c:v>
                </c:pt>
                <c:pt idx="25">
                  <c:v>2.3919999999999999</c:v>
                </c:pt>
                <c:pt idx="26">
                  <c:v>2.1269999999999998</c:v>
                </c:pt>
                <c:pt idx="27">
                  <c:v>1.6519999999999999</c:v>
                </c:pt>
                <c:pt idx="28">
                  <c:v>1.36</c:v>
                </c:pt>
                <c:pt idx="29">
                  <c:v>1.012</c:v>
                </c:pt>
                <c:pt idx="30">
                  <c:v>0.52800000000000002</c:v>
                </c:pt>
                <c:pt idx="31">
                  <c:v>1.034</c:v>
                </c:pt>
                <c:pt idx="32">
                  <c:v>0.64300000000000002</c:v>
                </c:pt>
                <c:pt idx="33">
                  <c:v>0.59699999999999998</c:v>
                </c:pt>
                <c:pt idx="34">
                  <c:v>0.70399999999999996</c:v>
                </c:pt>
                <c:pt idx="35">
                  <c:v>0.80300000000000005</c:v>
                </c:pt>
                <c:pt idx="36">
                  <c:v>0.44600000000000001</c:v>
                </c:pt>
                <c:pt idx="37">
                  <c:v>1.4259999999999999</c:v>
                </c:pt>
                <c:pt idx="38">
                  <c:v>1.133</c:v>
                </c:pt>
                <c:pt idx="39">
                  <c:v>1.304</c:v>
                </c:pt>
                <c:pt idx="40">
                  <c:v>1.542</c:v>
                </c:pt>
                <c:pt idx="41">
                  <c:v>1.794</c:v>
                </c:pt>
                <c:pt idx="42">
                  <c:v>2.1970000000000001</c:v>
                </c:pt>
                <c:pt idx="43">
                  <c:v>2.7749999999999999</c:v>
                </c:pt>
                <c:pt idx="44">
                  <c:v>3.7589999999999999</c:v>
                </c:pt>
                <c:pt idx="45">
                  <c:v>5.2530000000000001</c:v>
                </c:pt>
                <c:pt idx="46">
                  <c:v>6.8869999999999996</c:v>
                </c:pt>
                <c:pt idx="47">
                  <c:v>9.07</c:v>
                </c:pt>
                <c:pt idx="48">
                  <c:v>10.231999999999999</c:v>
                </c:pt>
                <c:pt idx="49">
                  <c:v>9.1379999999999999</c:v>
                </c:pt>
                <c:pt idx="50">
                  <c:v>7.8289999999999997</c:v>
                </c:pt>
                <c:pt idx="51">
                  <c:v>5.032</c:v>
                </c:pt>
                <c:pt idx="52">
                  <c:v>3.2120000000000002</c:v>
                </c:pt>
                <c:pt idx="53">
                  <c:v>1.9550000000000001</c:v>
                </c:pt>
                <c:pt idx="54">
                  <c:v>0.74099999999999999</c:v>
                </c:pt>
                <c:pt idx="55">
                  <c:v>0.36299999999999999</c:v>
                </c:pt>
                <c:pt idx="56">
                  <c:v>7.9000000000000001E-2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2-40B2-967E-9DD1B1346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AP5Q!$A$23:$A$108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AP5Q!$J$23:$J$108</c:f>
              <c:numCache>
                <c:formatCode>0.000</c:formatCode>
                <c:ptCount val="86"/>
                <c:pt idx="0">
                  <c:v>-0.10044752353025682</c:v>
                </c:pt>
                <c:pt idx="1">
                  <c:v>-0.10212761634492443</c:v>
                </c:pt>
                <c:pt idx="2">
                  <c:v>-0.10476923163265447</c:v>
                </c:pt>
                <c:pt idx="3">
                  <c:v>-0.10853202108158237</c:v>
                </c:pt>
                <c:pt idx="4">
                  <c:v>-0.11159017620150935</c:v>
                </c:pt>
                <c:pt idx="5">
                  <c:v>-0.11596713513897008</c:v>
                </c:pt>
                <c:pt idx="6">
                  <c:v>-0.12192452069544762</c:v>
                </c:pt>
                <c:pt idx="7">
                  <c:v>-0.12985467435697001</c:v>
                </c:pt>
                <c:pt idx="8">
                  <c:v>-0.13872714078255419</c:v>
                </c:pt>
                <c:pt idx="9">
                  <c:v>-0.14540548534102468</c:v>
                </c:pt>
                <c:pt idx="10">
                  <c:v>-0.15071501591846759</c:v>
                </c:pt>
                <c:pt idx="11">
                  <c:v>-0.16877264042804582</c:v>
                </c:pt>
                <c:pt idx="12">
                  <c:v>-0.19307248585935985</c:v>
                </c:pt>
                <c:pt idx="13">
                  <c:v>-0.1645845791704269</c:v>
                </c:pt>
                <c:pt idx="14">
                  <c:v>-0.19302103359316886</c:v>
                </c:pt>
                <c:pt idx="15">
                  <c:v>-0.20323279064978741</c:v>
                </c:pt>
                <c:pt idx="16">
                  <c:v>-0.17495332904914268</c:v>
                </c:pt>
                <c:pt idx="17">
                  <c:v>-9.4331122053104122E-2</c:v>
                </c:pt>
                <c:pt idx="18">
                  <c:v>-2.5592091899405145E-2</c:v>
                </c:pt>
                <c:pt idx="19">
                  <c:v>0.16302214603673337</c:v>
                </c:pt>
                <c:pt idx="20">
                  <c:v>0.26279877741072322</c:v>
                </c:pt>
                <c:pt idx="21">
                  <c:v>0.16930936393734308</c:v>
                </c:pt>
                <c:pt idx="22">
                  <c:v>0.17734121190130336</c:v>
                </c:pt>
                <c:pt idx="23">
                  <c:v>-9.3167367518792954E-2</c:v>
                </c:pt>
                <c:pt idx="24">
                  <c:v>-0.11601477110715797</c:v>
                </c:pt>
                <c:pt idx="25">
                  <c:v>-0.17681026546004519</c:v>
                </c:pt>
                <c:pt idx="26">
                  <c:v>-0.11846632850343841</c:v>
                </c:pt>
                <c:pt idx="27">
                  <c:v>0.2372461742282348</c:v>
                </c:pt>
                <c:pt idx="28">
                  <c:v>0.36739566459463457</c:v>
                </c:pt>
                <c:pt idx="29">
                  <c:v>2.4594677025670975E-2</c:v>
                </c:pt>
                <c:pt idx="30">
                  <c:v>0.55410855714513296</c:v>
                </c:pt>
                <c:pt idx="31">
                  <c:v>8.4186869858585922E-2</c:v>
                </c:pt>
                <c:pt idx="32">
                  <c:v>-6.291395386329024E-2</c:v>
                </c:pt>
                <c:pt idx="33">
                  <c:v>-6.9280577315599889E-2</c:v>
                </c:pt>
                <c:pt idx="34">
                  <c:v>-9.0092141076091647E-2</c:v>
                </c:pt>
                <c:pt idx="35">
                  <c:v>-0.50865975438930966</c:v>
                </c:pt>
                <c:pt idx="36">
                  <c:v>0.31313554105767238</c:v>
                </c:pt>
                <c:pt idx="37">
                  <c:v>-6.6758961730908783E-2</c:v>
                </c:pt>
                <c:pt idx="38">
                  <c:v>1.3483828128945108E-2</c:v>
                </c:pt>
                <c:pt idx="39">
                  <c:v>0.1045442469154656</c:v>
                </c:pt>
                <c:pt idx="40">
                  <c:v>7.5834433430956638E-2</c:v>
                </c:pt>
                <c:pt idx="41">
                  <c:v>-1.3751534696838874E-2</c:v>
                </c:pt>
                <c:pt idx="42">
                  <c:v>-0.191061855502765</c:v>
                </c:pt>
                <c:pt idx="43">
                  <c:v>-0.25345600720449513</c:v>
                </c:pt>
                <c:pt idx="44">
                  <c:v>-0.10256684889647083</c:v>
                </c:pt>
                <c:pt idx="45">
                  <c:v>-4.2946516804348356E-2</c:v>
                </c:pt>
                <c:pt idx="46">
                  <c:v>0.56075824488569381</c:v>
                </c:pt>
                <c:pt idx="47">
                  <c:v>0.6023030445829054</c:v>
                </c:pt>
                <c:pt idx="48">
                  <c:v>-0.53309384071265953</c:v>
                </c:pt>
                <c:pt idx="49">
                  <c:v>-0.37143902026843012</c:v>
                </c:pt>
                <c:pt idx="50">
                  <c:v>-0.4647139070350832</c:v>
                </c:pt>
                <c:pt idx="51">
                  <c:v>0.53589163810258755</c:v>
                </c:pt>
                <c:pt idx="52">
                  <c:v>1.1064940790634088</c:v>
                </c:pt>
                <c:pt idx="53">
                  <c:v>0.58957413583159612</c:v>
                </c:pt>
                <c:pt idx="54">
                  <c:v>0.3502879209695971</c:v>
                </c:pt>
                <c:pt idx="55">
                  <c:v>7.8603842644420843E-2</c:v>
                </c:pt>
                <c:pt idx="56">
                  <c:v>-3.3800803667023188E-6</c:v>
                </c:pt>
                <c:pt idx="57">
                  <c:v>-5.3709322566437704E-9</c:v>
                </c:pt>
                <c:pt idx="58">
                  <c:v>-9.7613502630088497E-13</c:v>
                </c:pt>
                <c:pt idx="59">
                  <c:v>-1.0763561041851559E-17</c:v>
                </c:pt>
                <c:pt idx="60">
                  <c:v>-3.231043759520698E-24</c:v>
                </c:pt>
                <c:pt idx="61">
                  <c:v>-9.5225058493867941E-33</c:v>
                </c:pt>
                <c:pt idx="62">
                  <c:v>-7.5640457196646111E-44</c:v>
                </c:pt>
                <c:pt idx="63">
                  <c:v>-3.139095224728239E-58</c:v>
                </c:pt>
                <c:pt idx="64">
                  <c:v>-8.4588138584048936E-77</c:v>
                </c:pt>
                <c:pt idx="65">
                  <c:v>-1.0294127581370582E-100</c:v>
                </c:pt>
                <c:pt idx="66">
                  <c:v>-2.0298009581853997E-131</c:v>
                </c:pt>
                <c:pt idx="67">
                  <c:v>-9.0555801947942746E-171</c:v>
                </c:pt>
                <c:pt idx="68">
                  <c:v>-4.2833990574692933E-221</c:v>
                </c:pt>
                <c:pt idx="69">
                  <c:v>-2.3365032167864796E-285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68-4E4B-904C-A13843C5F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AP6Q!$F$21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AP6Q!$F$22:$F$108</c:f>
              <c:numCache>
                <c:formatCode>0.000</c:formatCode>
                <c:ptCount val="87"/>
                <c:pt idx="0">
                  <c:v>9.5310805773307066E-3</c:v>
                </c:pt>
                <c:pt idx="1">
                  <c:v>1.040368187976164E-2</c:v>
                </c:pt>
                <c:pt idx="2">
                  <c:v>1.1024649043757374E-2</c:v>
                </c:pt>
                <c:pt idx="3">
                  <c:v>1.2018574989818655E-2</c:v>
                </c:pt>
                <c:pt idx="4">
                  <c:v>1.3468450868848297E-2</c:v>
                </c:pt>
                <c:pt idx="5">
                  <c:v>1.507261069971701E-2</c:v>
                </c:pt>
                <c:pt idx="6">
                  <c:v>1.6844785499170508E-2</c:v>
                </c:pt>
                <c:pt idx="7">
                  <c:v>1.9318644960178068E-2</c:v>
                </c:pt>
                <c:pt idx="8">
                  <c:v>2.2707289231997923E-2</c:v>
                </c:pt>
                <c:pt idx="9">
                  <c:v>2.660834104434142E-2</c:v>
                </c:pt>
                <c:pt idx="10">
                  <c:v>3.1890182911150831E-2</c:v>
                </c:pt>
                <c:pt idx="11">
                  <c:v>3.9021460628496416E-2</c:v>
                </c:pt>
                <c:pt idx="12">
                  <c:v>4.8648178411557767E-2</c:v>
                </c:pt>
                <c:pt idx="13">
                  <c:v>6.16515644573997E-2</c:v>
                </c:pt>
                <c:pt idx="14">
                  <c:v>7.9217775035462665E-2</c:v>
                </c:pt>
                <c:pt idx="15">
                  <c:v>0.10512533812866562</c:v>
                </c:pt>
                <c:pt idx="16">
                  <c:v>0.14029112359012924</c:v>
                </c:pt>
                <c:pt idx="17">
                  <c:v>0.19113875038212438</c:v>
                </c:pt>
                <c:pt idx="18">
                  <c:v>0.26369388248640435</c:v>
                </c:pt>
                <c:pt idx="19">
                  <c:v>0.36498562299972148</c:v>
                </c:pt>
                <c:pt idx="20">
                  <c:v>0.50848092602843886</c:v>
                </c:pt>
                <c:pt idx="21">
                  <c:v>0.69267016774185552</c:v>
                </c:pt>
                <c:pt idx="22">
                  <c:v>0.92725224033005837</c:v>
                </c:pt>
                <c:pt idx="23">
                  <c:v>1.176926732370529</c:v>
                </c:pt>
                <c:pt idx="24">
                  <c:v>1.3819492634009198</c:v>
                </c:pt>
                <c:pt idx="25">
                  <c:v>1.4600447685839395</c:v>
                </c:pt>
                <c:pt idx="26">
                  <c:v>1.3144762727900596</c:v>
                </c:pt>
                <c:pt idx="27">
                  <c:v>0.94667541376911635</c:v>
                </c:pt>
                <c:pt idx="28">
                  <c:v>0.50424319690082398</c:v>
                </c:pt>
                <c:pt idx="29">
                  <c:v>0.17519642273471681</c:v>
                </c:pt>
                <c:pt idx="30">
                  <c:v>6.9781308354705349E-2</c:v>
                </c:pt>
                <c:pt idx="31">
                  <c:v>3.4984855481553301E-3</c:v>
                </c:pt>
                <c:pt idx="32">
                  <c:v>1.3210954160267294E-4</c:v>
                </c:pt>
                <c:pt idx="33">
                  <c:v>1.3789086737361788E-6</c:v>
                </c:pt>
                <c:pt idx="34">
                  <c:v>2.897765584556805E-9</c:v>
                </c:pt>
                <c:pt idx="35">
                  <c:v>7.4908122519547269E-13</c:v>
                </c:pt>
                <c:pt idx="36">
                  <c:v>3.7215869723708256E-15</c:v>
                </c:pt>
                <c:pt idx="37">
                  <c:v>6.4745175208050078E-24</c:v>
                </c:pt>
                <c:pt idx="38">
                  <c:v>3.7191441975608885E-32</c:v>
                </c:pt>
                <c:pt idx="39">
                  <c:v>6.4103991556044865E-43</c:v>
                </c:pt>
                <c:pt idx="40">
                  <c:v>7.307492288275055E-57</c:v>
                </c:pt>
                <c:pt idx="41">
                  <c:v>7.5071055013311437E-75</c:v>
                </c:pt>
                <c:pt idx="42">
                  <c:v>4.0692443643068531E-98</c:v>
                </c:pt>
                <c:pt idx="43">
                  <c:v>5.0273684605845908E-128</c:v>
                </c:pt>
                <c:pt idx="44">
                  <c:v>2.4705321390129334E-166</c:v>
                </c:pt>
                <c:pt idx="45">
                  <c:v>2.5945649899320882E-215</c:v>
                </c:pt>
                <c:pt idx="46">
                  <c:v>6.8492248429922325E-278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67-41E0-B474-1F52A81CA25E}"/>
            </c:ext>
          </c:extLst>
        </c:ser>
        <c:ser>
          <c:idx val="1"/>
          <c:order val="1"/>
          <c:tx>
            <c:strRef>
              <c:f>AP6Q!$G$21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AP6Q!$G$22:$G$108</c:f>
              <c:numCache>
                <c:formatCode>0.000</c:formatCode>
                <c:ptCount val="87"/>
                <c:pt idx="0">
                  <c:v>2.8033956087980049E-2</c:v>
                </c:pt>
                <c:pt idx="1">
                  <c:v>2.8380395484606021E-2</c:v>
                </c:pt>
                <c:pt idx="2">
                  <c:v>2.8613338305768097E-2</c:v>
                </c:pt>
                <c:pt idx="3">
                  <c:v>2.8965747138478392E-2</c:v>
                </c:pt>
                <c:pt idx="4">
                  <c:v>2.9441257107412907E-2</c:v>
                </c:pt>
                <c:pt idx="5">
                  <c:v>2.9923261357459582E-2</c:v>
                </c:pt>
                <c:pt idx="6">
                  <c:v>3.0411823605315781E-2</c:v>
                </c:pt>
                <c:pt idx="7">
                  <c:v>3.1031845946056957E-2</c:v>
                </c:pt>
                <c:pt idx="8">
                  <c:v>3.178970663655406E-2</c:v>
                </c:pt>
                <c:pt idx="9">
                  <c:v>3.2562863758567019E-2</c:v>
                </c:pt>
                <c:pt idx="10">
                  <c:v>3.3484503799014596E-2</c:v>
                </c:pt>
                <c:pt idx="11">
                  <c:v>3.4564108349247384E-2</c:v>
                </c:pt>
                <c:pt idx="12">
                  <c:v>3.5812818739655868E-2</c:v>
                </c:pt>
                <c:pt idx="13">
                  <c:v>3.7243559355510512E-2</c:v>
                </c:pt>
                <c:pt idx="14">
                  <c:v>3.8871176466918574E-2</c:v>
                </c:pt>
                <c:pt idx="15">
                  <c:v>4.0869197261954739E-2</c:v>
                </c:pt>
                <c:pt idx="16">
                  <c:v>4.311358399187501E-2</c:v>
                </c:pt>
                <c:pt idx="17">
                  <c:v>4.5799783214731465E-2</c:v>
                </c:pt>
                <c:pt idx="18">
                  <c:v>4.898123832188863E-2</c:v>
                </c:pt>
                <c:pt idx="19">
                  <c:v>5.2721120127867248E-2</c:v>
                </c:pt>
                <c:pt idx="20">
                  <c:v>5.7298638933379935E-2</c:v>
                </c:pt>
                <c:pt idx="21">
                  <c:v>6.262306841744382E-2</c:v>
                </c:pt>
                <c:pt idx="22">
                  <c:v>6.9273490352706038E-2</c:v>
                </c:pt>
                <c:pt idx="23">
                  <c:v>7.7227654175041002E-2</c:v>
                </c:pt>
                <c:pt idx="24">
                  <c:v>8.6697976626194648E-2</c:v>
                </c:pt>
                <c:pt idx="25">
                  <c:v>9.8856008862046901E-2</c:v>
                </c:pt>
                <c:pt idx="26">
                  <c:v>0.11356776151049063</c:v>
                </c:pt>
                <c:pt idx="27">
                  <c:v>0.13201634477821775</c:v>
                </c:pt>
                <c:pt idx="28">
                  <c:v>0.15489187246216971</c:v>
                </c:pt>
                <c:pt idx="29">
                  <c:v>0.18384505626554323</c:v>
                </c:pt>
                <c:pt idx="30">
                  <c:v>0.20510552791381706</c:v>
                </c:pt>
                <c:pt idx="31">
                  <c:v>0.26289874781469835</c:v>
                </c:pt>
                <c:pt idx="32">
                  <c:v>0.31547693368616564</c:v>
                </c:pt>
                <c:pt idx="33">
                  <c:v>0.37731084812825272</c:v>
                </c:pt>
                <c:pt idx="34">
                  <c:v>0.44521654170917369</c:v>
                </c:pt>
                <c:pt idx="35">
                  <c:v>0.51341171614497594</c:v>
                </c:pt>
                <c:pt idx="36">
                  <c:v>0.54540355697870246</c:v>
                </c:pt>
                <c:pt idx="37">
                  <c:v>0.600018720179605</c:v>
                </c:pt>
                <c:pt idx="38">
                  <c:v>0.58200817757781542</c:v>
                </c:pt>
                <c:pt idx="39">
                  <c:v>0.50390986257079073</c:v>
                </c:pt>
                <c:pt idx="40">
                  <c:v>0.37335535896720468</c:v>
                </c:pt>
                <c:pt idx="41">
                  <c:v>0.22418123988680802</c:v>
                </c:pt>
                <c:pt idx="42">
                  <c:v>0.10118727767555709</c:v>
                </c:pt>
                <c:pt idx="43">
                  <c:v>3.1337738673071061E-2</c:v>
                </c:pt>
                <c:pt idx="44">
                  <c:v>5.9229989600120391E-3</c:v>
                </c:pt>
                <c:pt idx="45">
                  <c:v>5.8699300467141826E-4</c:v>
                </c:pt>
                <c:pt idx="46">
                  <c:v>2.5040701384304871E-5</c:v>
                </c:pt>
                <c:pt idx="47">
                  <c:v>3.5578487321513871E-7</c:v>
                </c:pt>
                <c:pt idx="48">
                  <c:v>1.2328656865635604E-9</c:v>
                </c:pt>
                <c:pt idx="49">
                  <c:v>6.9398079600394488E-13</c:v>
                </c:pt>
                <c:pt idx="50">
                  <c:v>3.7802755067028916E-17</c:v>
                </c:pt>
                <c:pt idx="51">
                  <c:v>1.0154317406838039E-22</c:v>
                </c:pt>
                <c:pt idx="52">
                  <c:v>5.9263365767813966E-30</c:v>
                </c:pt>
                <c:pt idx="53">
                  <c:v>2.6402254988178864E-39</c:v>
                </c:pt>
                <c:pt idx="54">
                  <c:v>2.1930592647042188E-51</c:v>
                </c:pt>
                <c:pt idx="55">
                  <c:v>6.5667786193211166E-67</c:v>
                </c:pt>
                <c:pt idx="56">
                  <c:v>7.9352282346407022E-87</c:v>
                </c:pt>
                <c:pt idx="57">
                  <c:v>2.4094678332577E-112</c:v>
                </c:pt>
                <c:pt idx="58">
                  <c:v>5.7698259720562404E-145</c:v>
                </c:pt>
                <c:pt idx="59">
                  <c:v>1.4267848351860691E-186</c:v>
                </c:pt>
                <c:pt idx="60">
                  <c:v>1.3144926113782263E-239</c:v>
                </c:pt>
                <c:pt idx="61">
                  <c:v>3.9454535962799943E-307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67-41E0-B474-1F52A81CA25E}"/>
            </c:ext>
          </c:extLst>
        </c:ser>
        <c:ser>
          <c:idx val="2"/>
          <c:order val="2"/>
          <c:tx>
            <c:strRef>
              <c:f>AP6Q!$H$21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AP6Q!$H$22:$H$108</c:f>
              <c:numCache>
                <c:formatCode>0.000</c:formatCode>
                <c:ptCount val="87"/>
                <c:pt idx="0">
                  <c:v>5.2569610130816735E-2</c:v>
                </c:pt>
                <c:pt idx="1">
                  <c:v>5.2815842516367624E-2</c:v>
                </c:pt>
                <c:pt idx="2">
                  <c:v>5.2980577340678188E-2</c:v>
                </c:pt>
                <c:pt idx="3">
                  <c:v>5.3228552293277748E-2</c:v>
                </c:pt>
                <c:pt idx="4">
                  <c:v>5.3560820668582129E-2</c:v>
                </c:pt>
                <c:pt idx="5">
                  <c:v>5.3894966192867655E-2</c:v>
                </c:pt>
                <c:pt idx="6">
                  <c:v>5.4230998126955011E-2</c:v>
                </c:pt>
                <c:pt idx="7">
                  <c:v>5.4653704976544523E-2</c:v>
                </c:pt>
                <c:pt idx="8">
                  <c:v>5.516488878689306E-2</c:v>
                </c:pt>
                <c:pt idx="9">
                  <c:v>5.5680395909619165E-2</c:v>
                </c:pt>
                <c:pt idx="10">
                  <c:v>5.6287327618501991E-2</c:v>
                </c:pt>
                <c:pt idx="11">
                  <c:v>5.698828790808376E-2</c:v>
                </c:pt>
                <c:pt idx="12">
                  <c:v>5.7786298037775005E-2</c:v>
                </c:pt>
                <c:pt idx="13">
                  <c:v>5.8684815274197957E-2</c:v>
                </c:pt>
                <c:pt idx="14">
                  <c:v>5.9687754379830392E-2</c:v>
                </c:pt>
                <c:pt idx="15">
                  <c:v>6.0892997511149016E-2</c:v>
                </c:pt>
                <c:pt idx="16">
                  <c:v>6.2215496664194125E-2</c:v>
                </c:pt>
                <c:pt idx="17">
                  <c:v>6.3758635634826422E-2</c:v>
                </c:pt>
                <c:pt idx="18">
                  <c:v>6.5535883376061602E-2</c:v>
                </c:pt>
                <c:pt idx="19">
                  <c:v>6.756290069525038E-2</c:v>
                </c:pt>
                <c:pt idx="20">
                  <c:v>6.9963693910615424E-2</c:v>
                </c:pt>
                <c:pt idx="21">
                  <c:v>7.2660152067734213E-2</c:v>
                </c:pt>
                <c:pt idx="22">
                  <c:v>7.5904927802981331E-2</c:v>
                </c:pt>
                <c:pt idx="23">
                  <c:v>7.9636032402785828E-2</c:v>
                </c:pt>
                <c:pt idx="24">
                  <c:v>8.3904772105598838E-2</c:v>
                </c:pt>
                <c:pt idx="25">
                  <c:v>8.9165459035323691E-2</c:v>
                </c:pt>
                <c:pt idx="26">
                  <c:v>9.5277700978650542E-2</c:v>
                </c:pt>
                <c:pt idx="27">
                  <c:v>0.10265552523630929</c:v>
                </c:pt>
                <c:pt idx="28">
                  <c:v>0.11150100056340352</c:v>
                </c:pt>
                <c:pt idx="29">
                  <c:v>0.12241086517069234</c:v>
                </c:pt>
                <c:pt idx="30">
                  <c:v>0.13032428811857835</c:v>
                </c:pt>
                <c:pt idx="31">
                  <c:v>0.15191244770524137</c:v>
                </c:pt>
                <c:pt idx="32">
                  <c:v>0.17229225676506765</c:v>
                </c:pt>
                <c:pt idx="33">
                  <c:v>0.19822416470074652</c:v>
                </c:pt>
                <c:pt idx="34">
                  <c:v>0.23115220351078866</c:v>
                </c:pt>
                <c:pt idx="35">
                  <c:v>0.27365495276795287</c:v>
                </c:pt>
                <c:pt idx="36">
                  <c:v>0.30057630415559933</c:v>
                </c:pt>
                <c:pt idx="37">
                  <c:v>0.40322810031549777</c:v>
                </c:pt>
                <c:pt idx="38">
                  <c:v>0.50247992183640888</c:v>
                </c:pt>
                <c:pt idx="39">
                  <c:v>0.63785689376548571</c:v>
                </c:pt>
                <c:pt idx="40">
                  <c:v>0.82393733717560969</c:v>
                </c:pt>
                <c:pt idx="41">
                  <c:v>1.0820457760933433</c:v>
                </c:pt>
                <c:pt idx="42">
                  <c:v>1.4444295342653048</c:v>
                </c:pt>
                <c:pt idx="43">
                  <c:v>1.9522118519846827</c:v>
                </c:pt>
                <c:pt idx="44">
                  <c:v>2.6583276908374174</c:v>
                </c:pt>
                <c:pt idx="45">
                  <c:v>3.6231580633250529</c:v>
                </c:pt>
                <c:pt idx="46">
                  <c:v>4.8976610923455022</c:v>
                </c:pt>
                <c:pt idx="47">
                  <c:v>6.4822250468564011</c:v>
                </c:pt>
                <c:pt idx="48">
                  <c:v>8.244800756590223</c:v>
                </c:pt>
                <c:pt idx="49">
                  <c:v>9.8371702499552889</c:v>
                </c:pt>
                <c:pt idx="50">
                  <c:v>10.660915853244168</c:v>
                </c:pt>
                <c:pt idx="51">
                  <c:v>10.054372013598211</c:v>
                </c:pt>
                <c:pt idx="52">
                  <c:v>7.8011829492689282</c:v>
                </c:pt>
                <c:pt idx="53">
                  <c:v>4.6310321321311809</c:v>
                </c:pt>
                <c:pt idx="54">
                  <c:v>1.9092091721042412</c:v>
                </c:pt>
                <c:pt idx="55">
                  <c:v>0.48423891624865528</c:v>
                </c:pt>
                <c:pt idx="56">
                  <c:v>6.442479000803851E-2</c:v>
                </c:pt>
                <c:pt idx="57">
                  <c:v>3.6593848070336954E-3</c:v>
                </c:pt>
                <c:pt idx="58">
                  <c:v>6.8300561491531486E-5</c:v>
                </c:pt>
                <c:pt idx="59">
                  <c:v>3.0047437021369721E-7</c:v>
                </c:pt>
                <c:pt idx="60">
                  <c:v>2.0219131679356075E-10</c:v>
                </c:pt>
                <c:pt idx="61">
                  <c:v>1.2029230003930422E-14</c:v>
                </c:pt>
                <c:pt idx="62">
                  <c:v>3.1459348749031192E-20</c:v>
                </c:pt>
                <c:pt idx="63">
                  <c:v>1.4892541238539932E-27</c:v>
                </c:pt>
                <c:pt idx="64">
                  <c:v>4.1322381191470714E-37</c:v>
                </c:pt>
                <c:pt idx="65">
                  <c:v>1.6006862674990794E-49</c:v>
                </c:pt>
                <c:pt idx="66">
                  <c:v>1.3806387581378278E-65</c:v>
                </c:pt>
                <c:pt idx="67">
                  <c:v>2.6725231795800333E-86</c:v>
                </c:pt>
                <c:pt idx="68">
                  <c:v>6.0956106032476506E-113</c:v>
                </c:pt>
                <c:pt idx="69">
                  <c:v>4.03557134548643E-147</c:v>
                </c:pt>
                <c:pt idx="70">
                  <c:v>6.9496753298905791E-191</c:v>
                </c:pt>
                <c:pt idx="71">
                  <c:v>8.0935445984804008E-247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67-41E0-B474-1F52A81CA25E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67-41E0-B474-1F52A81CA25E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67-41E0-B474-1F52A81CA25E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AP6Q!$I$22:$I$108</c:f>
              <c:numCache>
                <c:formatCode>0.000</c:formatCode>
                <c:ptCount val="87"/>
                <c:pt idx="0">
                  <c:v>9.0134646796127482E-2</c:v>
                </c:pt>
                <c:pt idx="1">
                  <c:v>9.1599919880735292E-2</c:v>
                </c:pt>
                <c:pt idx="2">
                  <c:v>9.2618564690203659E-2</c:v>
                </c:pt>
                <c:pt idx="3">
                  <c:v>9.4212874421574791E-2</c:v>
                </c:pt>
                <c:pt idx="4">
                  <c:v>9.6470528644843331E-2</c:v>
                </c:pt>
                <c:pt idx="5">
                  <c:v>9.8890838250044244E-2</c:v>
                </c:pt>
                <c:pt idx="6">
                  <c:v>0.10148760723144129</c:v>
                </c:pt>
                <c:pt idx="7">
                  <c:v>0.10500419588277955</c:v>
                </c:pt>
                <c:pt idx="8">
                  <c:v>0.10966188465544505</c:v>
                </c:pt>
                <c:pt idx="9">
                  <c:v>0.1148516007125276</c:v>
                </c:pt>
                <c:pt idx="10">
                  <c:v>0.12166201432866741</c:v>
                </c:pt>
                <c:pt idx="11">
                  <c:v>0.13057385688582757</c:v>
                </c:pt>
                <c:pt idx="12">
                  <c:v>0.14224729518898865</c:v>
                </c:pt>
                <c:pt idx="13">
                  <c:v>0.15757993908710816</c:v>
                </c:pt>
                <c:pt idx="14">
                  <c:v>0.17777670588221164</c:v>
                </c:pt>
                <c:pt idx="15">
                  <c:v>0.20688753290176937</c:v>
                </c:pt>
                <c:pt idx="16">
                  <c:v>0.24562020424619838</c:v>
                </c:pt>
                <c:pt idx="17">
                  <c:v>0.30069716923168227</c:v>
                </c:pt>
                <c:pt idx="18">
                  <c:v>0.37821100418435455</c:v>
                </c:pt>
                <c:pt idx="19">
                  <c:v>0.4852696438228391</c:v>
                </c:pt>
                <c:pt idx="20">
                  <c:v>0.63574325887243421</c:v>
                </c:pt>
                <c:pt idx="21">
                  <c:v>0.82795338822703357</c:v>
                </c:pt>
                <c:pt idx="22">
                  <c:v>1.0724306584857457</c:v>
                </c:pt>
                <c:pt idx="23">
                  <c:v>1.3337904189483558</c:v>
                </c:pt>
                <c:pt idx="24">
                  <c:v>1.5525520121327132</c:v>
                </c:pt>
                <c:pt idx="25">
                  <c:v>1.6480662364813101</c:v>
                </c:pt>
                <c:pt idx="26">
                  <c:v>1.5233217352792008</c:v>
                </c:pt>
                <c:pt idx="27">
                  <c:v>1.1813472837836434</c:v>
                </c:pt>
                <c:pt idx="28">
                  <c:v>0.77063606992639722</c:v>
                </c:pt>
                <c:pt idx="29">
                  <c:v>0.4814523441709524</c:v>
                </c:pt>
                <c:pt idx="30">
                  <c:v>0.40521112438710072</c:v>
                </c:pt>
                <c:pt idx="31">
                  <c:v>0.41830968106809507</c:v>
                </c:pt>
                <c:pt idx="32">
                  <c:v>0.48790129999283599</c:v>
                </c:pt>
                <c:pt idx="33">
                  <c:v>0.57553639173767301</c:v>
                </c:pt>
                <c:pt idx="34">
                  <c:v>0.67636874811772796</c:v>
                </c:pt>
                <c:pt idx="35">
                  <c:v>0.78706666891367782</c:v>
                </c:pt>
                <c:pt idx="36">
                  <c:v>0.84597986113430557</c:v>
                </c:pt>
                <c:pt idx="37">
                  <c:v>1.0032468204951028</c:v>
                </c:pt>
                <c:pt idx="38">
                  <c:v>1.0844880994142243</c:v>
                </c:pt>
                <c:pt idx="39">
                  <c:v>1.1417667563362763</c:v>
                </c:pt>
                <c:pt idx="40">
                  <c:v>1.1972926961428143</c:v>
                </c:pt>
                <c:pt idx="41">
                  <c:v>1.3062270159801512</c:v>
                </c:pt>
                <c:pt idx="42">
                  <c:v>1.545616811940862</c:v>
                </c:pt>
                <c:pt idx="43">
                  <c:v>1.9835495906577538</c:v>
                </c:pt>
                <c:pt idx="44">
                  <c:v>2.6642506897974294</c:v>
                </c:pt>
                <c:pt idx="45">
                  <c:v>3.6237450563297244</c:v>
                </c:pt>
                <c:pt idx="46">
                  <c:v>4.8976861330468866</c:v>
                </c:pt>
                <c:pt idx="47">
                  <c:v>6.4822254026412747</c:v>
                </c:pt>
                <c:pt idx="48">
                  <c:v>8.2448007578230893</c:v>
                </c:pt>
                <c:pt idx="49">
                  <c:v>9.8371702499559834</c:v>
                </c:pt>
                <c:pt idx="50">
                  <c:v>10.660915853244168</c:v>
                </c:pt>
                <c:pt idx="51">
                  <c:v>10.054372013598211</c:v>
                </c:pt>
                <c:pt idx="52">
                  <c:v>7.8011829492689282</c:v>
                </c:pt>
                <c:pt idx="53">
                  <c:v>4.6310321321311809</c:v>
                </c:pt>
                <c:pt idx="54">
                  <c:v>1.9092091721042412</c:v>
                </c:pt>
                <c:pt idx="55">
                  <c:v>0.48423891624865528</c:v>
                </c:pt>
                <c:pt idx="56">
                  <c:v>6.442479000803851E-2</c:v>
                </c:pt>
                <c:pt idx="57">
                  <c:v>3.6593848070336954E-3</c:v>
                </c:pt>
                <c:pt idx="58">
                  <c:v>6.8300561491531486E-5</c:v>
                </c:pt>
                <c:pt idx="59">
                  <c:v>3.0047437021369721E-7</c:v>
                </c:pt>
                <c:pt idx="60">
                  <c:v>2.0219131679356075E-10</c:v>
                </c:pt>
                <c:pt idx="61">
                  <c:v>1.2029230003930422E-14</c:v>
                </c:pt>
                <c:pt idx="62">
                  <c:v>3.1459348749031192E-20</c:v>
                </c:pt>
                <c:pt idx="63">
                  <c:v>1.4892541238539932E-27</c:v>
                </c:pt>
                <c:pt idx="64">
                  <c:v>4.1322381191470714E-37</c:v>
                </c:pt>
                <c:pt idx="65">
                  <c:v>1.6006862674990794E-49</c:v>
                </c:pt>
                <c:pt idx="66">
                  <c:v>1.3806387581378278E-65</c:v>
                </c:pt>
                <c:pt idx="67">
                  <c:v>2.6725231795800333E-86</c:v>
                </c:pt>
                <c:pt idx="68">
                  <c:v>6.0956106032476506E-113</c:v>
                </c:pt>
                <c:pt idx="69">
                  <c:v>4.03557134548643E-147</c:v>
                </c:pt>
                <c:pt idx="70">
                  <c:v>6.9496753298905791E-191</c:v>
                </c:pt>
                <c:pt idx="71">
                  <c:v>8.0935445984804008E-247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67-41E0-B474-1F52A81CA25E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567-41E0-B474-1F52A81CA25E}"/>
              </c:ext>
            </c:extLst>
          </c:dPt>
          <c:xVal>
            <c:numRef>
              <c:f>AP6Q!$A$22:$A$108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AP6Q!$B$22:$B$108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8.9999999999999993E-3</c:v>
                </c:pt>
                <c:pt idx="13">
                  <c:v>3.7999999999999999E-2</c:v>
                </c:pt>
                <c:pt idx="14">
                  <c:v>4.2000000000000003E-2</c:v>
                </c:pt>
                <c:pt idx="15">
                  <c:v>0.05</c:v>
                </c:pt>
                <c:pt idx="16">
                  <c:v>0.112</c:v>
                </c:pt>
                <c:pt idx="17">
                  <c:v>0.17299999999999999</c:v>
                </c:pt>
                <c:pt idx="18">
                  <c:v>0.28699999999999998</c:v>
                </c:pt>
                <c:pt idx="19">
                  <c:v>0.48399999999999999</c:v>
                </c:pt>
                <c:pt idx="20">
                  <c:v>0.76500000000000001</c:v>
                </c:pt>
                <c:pt idx="21">
                  <c:v>0.97199999999999998</c:v>
                </c:pt>
                <c:pt idx="22">
                  <c:v>1.208</c:v>
                </c:pt>
                <c:pt idx="23">
                  <c:v>1.4510000000000001</c:v>
                </c:pt>
                <c:pt idx="24">
                  <c:v>1.526</c:v>
                </c:pt>
                <c:pt idx="25">
                  <c:v>1.5509999999999999</c:v>
                </c:pt>
                <c:pt idx="26">
                  <c:v>1.351</c:v>
                </c:pt>
                <c:pt idx="27">
                  <c:v>1.1819999999999999</c:v>
                </c:pt>
                <c:pt idx="28">
                  <c:v>0.873</c:v>
                </c:pt>
                <c:pt idx="29">
                  <c:v>0.78500000000000003</c:v>
                </c:pt>
                <c:pt idx="30">
                  <c:v>0.441</c:v>
                </c:pt>
                <c:pt idx="31">
                  <c:v>0.76900000000000002</c:v>
                </c:pt>
                <c:pt idx="32">
                  <c:v>0.56799999999999995</c:v>
                </c:pt>
                <c:pt idx="33">
                  <c:v>0.71599999999999997</c:v>
                </c:pt>
                <c:pt idx="34">
                  <c:v>0.69299999999999995</c:v>
                </c:pt>
                <c:pt idx="35">
                  <c:v>0.69799999999999995</c:v>
                </c:pt>
                <c:pt idx="36">
                  <c:v>0.39100000000000001</c:v>
                </c:pt>
                <c:pt idx="37">
                  <c:v>1.2430000000000001</c:v>
                </c:pt>
                <c:pt idx="38">
                  <c:v>0.96099999999999997</c:v>
                </c:pt>
                <c:pt idx="39">
                  <c:v>1.1080000000000001</c:v>
                </c:pt>
                <c:pt idx="40">
                  <c:v>1.2549999999999999</c:v>
                </c:pt>
                <c:pt idx="41">
                  <c:v>1.4279999999999999</c:v>
                </c:pt>
                <c:pt idx="42">
                  <c:v>1.647</c:v>
                </c:pt>
                <c:pt idx="43">
                  <c:v>1.86</c:v>
                </c:pt>
                <c:pt idx="44">
                  <c:v>2.423</c:v>
                </c:pt>
                <c:pt idx="45">
                  <c:v>3.2639999999999998</c:v>
                </c:pt>
                <c:pt idx="46">
                  <c:v>4.5190000000000001</c:v>
                </c:pt>
                <c:pt idx="47">
                  <c:v>6.4329999999999998</c:v>
                </c:pt>
                <c:pt idx="48">
                  <c:v>8.8569999999999993</c:v>
                </c:pt>
                <c:pt idx="49">
                  <c:v>10.571999999999999</c:v>
                </c:pt>
                <c:pt idx="50">
                  <c:v>10.814</c:v>
                </c:pt>
                <c:pt idx="51">
                  <c:v>9.0009999999999994</c:v>
                </c:pt>
                <c:pt idx="52">
                  <c:v>7.319</c:v>
                </c:pt>
                <c:pt idx="53">
                  <c:v>5.3380000000000001</c:v>
                </c:pt>
                <c:pt idx="54">
                  <c:v>2.3879999999999999</c:v>
                </c:pt>
                <c:pt idx="55">
                  <c:v>1.278</c:v>
                </c:pt>
                <c:pt idx="56">
                  <c:v>0.215</c:v>
                </c:pt>
                <c:pt idx="57">
                  <c:v>0.65900000000000003</c:v>
                </c:pt>
                <c:pt idx="58">
                  <c:v>0.26800000000000002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7-41E0-B474-1F52A81CA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AP6Q!$A$23:$A$108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AP6Q!$J$23:$J$108</c:f>
              <c:numCache>
                <c:formatCode>0.000</c:formatCode>
                <c:ptCount val="86"/>
                <c:pt idx="0">
                  <c:v>-9.1599919880735292E-2</c:v>
                </c:pt>
                <c:pt idx="1">
                  <c:v>-9.2618564690203659E-2</c:v>
                </c:pt>
                <c:pt idx="2">
                  <c:v>-9.4212874421574791E-2</c:v>
                </c:pt>
                <c:pt idx="3">
                  <c:v>-9.6470528644843331E-2</c:v>
                </c:pt>
                <c:pt idx="4">
                  <c:v>-9.8890838250044244E-2</c:v>
                </c:pt>
                <c:pt idx="5">
                  <c:v>-0.10148760723144129</c:v>
                </c:pt>
                <c:pt idx="6">
                  <c:v>-0.10300419588277955</c:v>
                </c:pt>
                <c:pt idx="7">
                  <c:v>-0.10666188465544504</c:v>
                </c:pt>
                <c:pt idx="8">
                  <c:v>-0.1118516007125276</c:v>
                </c:pt>
                <c:pt idx="9">
                  <c:v>-0.11866201432866741</c:v>
                </c:pt>
                <c:pt idx="10">
                  <c:v>-0.12757385688582756</c:v>
                </c:pt>
                <c:pt idx="11">
                  <c:v>-0.13324729518898865</c:v>
                </c:pt>
                <c:pt idx="12">
                  <c:v>-0.11957993908710815</c:v>
                </c:pt>
                <c:pt idx="13">
                  <c:v>-0.13577670588221163</c:v>
                </c:pt>
                <c:pt idx="14">
                  <c:v>-0.15688753290176938</c:v>
                </c:pt>
                <c:pt idx="15">
                  <c:v>-0.13362020424619836</c:v>
                </c:pt>
                <c:pt idx="16">
                  <c:v>-0.12769716923168228</c:v>
                </c:pt>
                <c:pt idx="17">
                  <c:v>-9.1211004184354572E-2</c:v>
                </c:pt>
                <c:pt idx="18">
                  <c:v>-1.2696438228391171E-3</c:v>
                </c:pt>
                <c:pt idx="19">
                  <c:v>0.1292567411275658</c:v>
                </c:pt>
                <c:pt idx="20">
                  <c:v>0.1440466117729664</c:v>
                </c:pt>
                <c:pt idx="21">
                  <c:v>0.13556934151425426</c:v>
                </c:pt>
                <c:pt idx="22">
                  <c:v>0.11720958105164425</c:v>
                </c:pt>
                <c:pt idx="23">
                  <c:v>-2.6552012132713187E-2</c:v>
                </c:pt>
                <c:pt idx="24">
                  <c:v>-9.7066236481310186E-2</c:v>
                </c:pt>
                <c:pt idx="25">
                  <c:v>-0.17232173527920081</c:v>
                </c:pt>
                <c:pt idx="26">
                  <c:v>6.5271621635654142E-4</c:v>
                </c:pt>
                <c:pt idx="27">
                  <c:v>0.10236393007360278</c:v>
                </c:pt>
                <c:pt idx="28">
                  <c:v>0.30354765582904764</c:v>
                </c:pt>
                <c:pt idx="29">
                  <c:v>3.5788875612899285E-2</c:v>
                </c:pt>
                <c:pt idx="30">
                  <c:v>0.35069031893190494</c:v>
                </c:pt>
                <c:pt idx="31">
                  <c:v>8.0098700007163959E-2</c:v>
                </c:pt>
                <c:pt idx="32">
                  <c:v>0.14046360826232696</c:v>
                </c:pt>
                <c:pt idx="33">
                  <c:v>1.6631251882271991E-2</c:v>
                </c:pt>
                <c:pt idx="34">
                  <c:v>-8.9066668913677871E-2</c:v>
                </c:pt>
                <c:pt idx="35">
                  <c:v>-0.45497986113430555</c:v>
                </c:pt>
                <c:pt idx="36">
                  <c:v>0.23975317950489727</c:v>
                </c:pt>
                <c:pt idx="37">
                  <c:v>-0.12348809941422434</c:v>
                </c:pt>
                <c:pt idx="38">
                  <c:v>-3.3766756336276238E-2</c:v>
                </c:pt>
                <c:pt idx="39">
                  <c:v>5.7707303857185588E-2</c:v>
                </c:pt>
                <c:pt idx="40">
                  <c:v>0.12177298401984871</c:v>
                </c:pt>
                <c:pt idx="41">
                  <c:v>0.10138318805913804</c:v>
                </c:pt>
                <c:pt idx="42">
                  <c:v>-0.12354959065775373</c:v>
                </c:pt>
                <c:pt idx="43">
                  <c:v>-0.24125068979742936</c:v>
                </c:pt>
                <c:pt idx="44">
                  <c:v>-0.35974505632972464</c:v>
                </c:pt>
                <c:pt idx="45">
                  <c:v>-0.37868613304688648</c:v>
                </c:pt>
                <c:pt idx="46">
                  <c:v>-4.922540264127484E-2</c:v>
                </c:pt>
                <c:pt idx="47">
                  <c:v>0.61219924217691002</c:v>
                </c:pt>
                <c:pt idx="48">
                  <c:v>0.73482975004401574</c:v>
                </c:pt>
                <c:pt idx="49">
                  <c:v>0.15308414675583215</c:v>
                </c:pt>
                <c:pt idx="50">
                  <c:v>-1.0533720135982119</c:v>
                </c:pt>
                <c:pt idx="51">
                  <c:v>-0.48218294926892824</c:v>
                </c:pt>
                <c:pt idx="52">
                  <c:v>0.70696786786881916</c:v>
                </c:pt>
                <c:pt idx="53">
                  <c:v>0.47879082789575866</c:v>
                </c:pt>
                <c:pt idx="54">
                  <c:v>0.79376108375134469</c:v>
                </c:pt>
                <c:pt idx="55">
                  <c:v>0.1505752099919615</c:v>
                </c:pt>
                <c:pt idx="56">
                  <c:v>0.65534061519296638</c:v>
                </c:pt>
                <c:pt idx="57">
                  <c:v>0.26793169943850847</c:v>
                </c:pt>
                <c:pt idx="58">
                  <c:v>-3.0047437021369721E-7</c:v>
                </c:pt>
                <c:pt idx="59">
                  <c:v>-2.0219131679356075E-10</c:v>
                </c:pt>
                <c:pt idx="60">
                  <c:v>-1.2029230003930422E-14</c:v>
                </c:pt>
                <c:pt idx="61">
                  <c:v>-3.1459348749031192E-20</c:v>
                </c:pt>
                <c:pt idx="62">
                  <c:v>-1.4892541238539932E-27</c:v>
                </c:pt>
                <c:pt idx="63">
                  <c:v>-4.1322381191470714E-37</c:v>
                </c:pt>
                <c:pt idx="64">
                  <c:v>-1.6006862674990794E-49</c:v>
                </c:pt>
                <c:pt idx="65">
                  <c:v>-1.3806387581378278E-65</c:v>
                </c:pt>
                <c:pt idx="66">
                  <c:v>-2.6725231795800333E-86</c:v>
                </c:pt>
                <c:pt idx="67">
                  <c:v>-6.0956106032476506E-113</c:v>
                </c:pt>
                <c:pt idx="68">
                  <c:v>-4.03557134548643E-147</c:v>
                </c:pt>
                <c:pt idx="69">
                  <c:v>-6.9496753298905791E-191</c:v>
                </c:pt>
                <c:pt idx="70">
                  <c:v>-8.0935445984804008E-247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58-45D0-A856-220AE7097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AP7Q!$F$21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AP7Q!$F$22:$F$108</c:f>
              <c:numCache>
                <c:formatCode>0.000</c:formatCode>
                <c:ptCount val="87"/>
                <c:pt idx="0">
                  <c:v>4.1168469234071749E-3</c:v>
                </c:pt>
                <c:pt idx="1">
                  <c:v>4.5464379586887252E-3</c:v>
                </c:pt>
                <c:pt idx="2">
                  <c:v>4.8550552192541362E-3</c:v>
                </c:pt>
                <c:pt idx="3">
                  <c:v>5.3537284322717447E-3</c:v>
                </c:pt>
                <c:pt idx="4">
                  <c:v>6.0907549900186533E-3</c:v>
                </c:pt>
                <c:pt idx="5">
                  <c:v>6.9182870326298419E-3</c:v>
                </c:pt>
                <c:pt idx="6">
                  <c:v>7.8458261054910865E-3</c:v>
                </c:pt>
                <c:pt idx="7">
                  <c:v>9.161618986946762E-3</c:v>
                </c:pt>
                <c:pt idx="8">
                  <c:v>1.0999041356860861E-2</c:v>
                </c:pt>
                <c:pt idx="9">
                  <c:v>1.3158031363596917E-2</c:v>
                </c:pt>
                <c:pt idx="10">
                  <c:v>1.6145259968050652E-2</c:v>
                </c:pt>
                <c:pt idx="11">
                  <c:v>2.0277530807478867E-2</c:v>
                </c:pt>
                <c:pt idx="12">
                  <c:v>2.6005785872630874E-2</c:v>
                </c:pt>
                <c:pt idx="13">
                  <c:v>3.3966428556455229E-2</c:v>
                </c:pt>
                <c:pt idx="14">
                  <c:v>4.5047013681021285E-2</c:v>
                </c:pt>
                <c:pt idx="15">
                  <c:v>6.1926188695728232E-2</c:v>
                </c:pt>
                <c:pt idx="16">
                  <c:v>8.5623868584524962E-2</c:v>
                </c:pt>
                <c:pt idx="17">
                  <c:v>0.12108994773979694</c:v>
                </c:pt>
                <c:pt idx="18">
                  <c:v>0.17349622077611501</c:v>
                </c:pt>
                <c:pt idx="19">
                  <c:v>0.24917303882579092</c:v>
                </c:pt>
                <c:pt idx="20">
                  <c:v>0.35979114832079401</c:v>
                </c:pt>
                <c:pt idx="21">
                  <c:v>0.50547342021815567</c:v>
                </c:pt>
                <c:pt idx="22">
                  <c:v>0.6939575093565028</c:v>
                </c:pt>
                <c:pt idx="23">
                  <c:v>0.89387634493088985</c:v>
                </c:pt>
                <c:pt idx="24">
                  <c:v>1.0499286990994361</c:v>
                </c:pt>
                <c:pt idx="25">
                  <c:v>1.0866552381674626</c:v>
                </c:pt>
                <c:pt idx="26">
                  <c:v>0.93186871772181668</c:v>
                </c:pt>
                <c:pt idx="27">
                  <c:v>0.61454773324886203</c:v>
                </c:pt>
                <c:pt idx="28">
                  <c:v>0.28461515370805979</c:v>
                </c:pt>
                <c:pt idx="29">
                  <c:v>7.9929805864397144E-2</c:v>
                </c:pt>
                <c:pt idx="30">
                  <c:v>2.6689257641926683E-2</c:v>
                </c:pt>
                <c:pt idx="31">
                  <c:v>7.7271314794106723E-4</c:v>
                </c:pt>
                <c:pt idx="32">
                  <c:v>1.6323256430248742E-5</c:v>
                </c:pt>
                <c:pt idx="33">
                  <c:v>7.7176354812935559E-8</c:v>
                </c:pt>
                <c:pt idx="34">
                  <c:v>5.6592445444973207E-11</c:v>
                </c:pt>
                <c:pt idx="35">
                  <c:v>3.6334909325734832E-15</c:v>
                </c:pt>
                <c:pt idx="36">
                  <c:v>7.4323134717637012E-18</c:v>
                </c:pt>
                <c:pt idx="37">
                  <c:v>4.5647974310912197E-28</c:v>
                </c:pt>
                <c:pt idx="38">
                  <c:v>1.1595096299710919E-37</c:v>
                </c:pt>
                <c:pt idx="39">
                  <c:v>3.4828826667134358E-50</c:v>
                </c:pt>
                <c:pt idx="40">
                  <c:v>2.1458926012611865E-66</c:v>
                </c:pt>
                <c:pt idx="41">
                  <c:v>2.6941450792621527E-87</c:v>
                </c:pt>
                <c:pt idx="42">
                  <c:v>2.571954751187113E-114</c:v>
                </c:pt>
                <c:pt idx="43">
                  <c:v>4.9065416805536942E-149</c:v>
                </c:pt>
                <c:pt idx="44">
                  <c:v>1.7206554374080136E-193</c:v>
                </c:pt>
                <c:pt idx="45">
                  <c:v>2.6076009246874271E-250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A-4B1F-BBBB-BC76A127A561}"/>
            </c:ext>
          </c:extLst>
        </c:ser>
        <c:ser>
          <c:idx val="1"/>
          <c:order val="1"/>
          <c:tx>
            <c:strRef>
              <c:f>AP7Q!$G$21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AP7Q!$G$22:$G$108</c:f>
              <c:numCache>
                <c:formatCode>0.000</c:formatCode>
                <c:ptCount val="87"/>
                <c:pt idx="0">
                  <c:v>5.367103398230566E-2</c:v>
                </c:pt>
                <c:pt idx="1">
                  <c:v>5.4085303048330688E-2</c:v>
                </c:pt>
                <c:pt idx="2">
                  <c:v>5.4362902514998354E-2</c:v>
                </c:pt>
                <c:pt idx="3">
                  <c:v>5.4781439166409755E-2</c:v>
                </c:pt>
                <c:pt idx="4">
                  <c:v>5.5343493288001068E-2</c:v>
                </c:pt>
                <c:pt idx="5">
                  <c:v>5.5910146238119754E-2</c:v>
                </c:pt>
                <c:pt idx="6">
                  <c:v>5.6481421311039719E-2</c:v>
                </c:pt>
                <c:pt idx="7">
                  <c:v>5.7202050414012481E-2</c:v>
                </c:pt>
                <c:pt idx="8">
                  <c:v>5.8076450127762649E-2</c:v>
                </c:pt>
                <c:pt idx="9">
                  <c:v>5.8961445043789334E-2</c:v>
                </c:pt>
                <c:pt idx="10">
                  <c:v>6.0007433832835917E-2</c:v>
                </c:pt>
                <c:pt idx="11">
                  <c:v>6.1220795029552293E-2</c:v>
                </c:pt>
                <c:pt idx="12">
                  <c:v>6.2608924395714097E-2</c:v>
                </c:pt>
                <c:pt idx="13">
                  <c:v>6.4180275979287202E-2</c:v>
                </c:pt>
                <c:pt idx="14">
                  <c:v>6.5944407293278079E-2</c:v>
                </c:pt>
                <c:pt idx="15">
                  <c:v>6.8078045080344471E-2</c:v>
                </c:pt>
                <c:pt idx="16">
                  <c:v>7.0435695560257638E-2</c:v>
                </c:pt>
                <c:pt idx="17">
                  <c:v>7.3207355591797058E-2</c:v>
                </c:pt>
                <c:pt idx="18">
                  <c:v>7.6425516897148035E-2</c:v>
                </c:pt>
                <c:pt idx="19">
                  <c:v>8.012768087442769E-2</c:v>
                </c:pt>
                <c:pt idx="20">
                  <c:v>8.4552807983586331E-2</c:v>
                </c:pt>
                <c:pt idx="21">
                  <c:v>8.9570163970318847E-2</c:v>
                </c:pt>
                <c:pt idx="22">
                  <c:v>9.5666621737806878E-2</c:v>
                </c:pt>
                <c:pt idx="23">
                  <c:v>0.10274542307501615</c:v>
                </c:pt>
                <c:pt idx="24">
                  <c:v>0.1109190723842941</c:v>
                </c:pt>
                <c:pt idx="25">
                  <c:v>0.12107810031618328</c:v>
                </c:pt>
                <c:pt idx="26">
                  <c:v>0.1329661322418112</c:v>
                </c:pt>
                <c:pt idx="27">
                  <c:v>0.14738455721117277</c:v>
                </c:pt>
                <c:pt idx="28">
                  <c:v>0.16469407547322348</c:v>
                </c:pt>
                <c:pt idx="29">
                  <c:v>0.18596216391274983</c:v>
                </c:pt>
                <c:pt idx="30">
                  <c:v>0.20126601816374082</c:v>
                </c:pt>
                <c:pt idx="31">
                  <c:v>0.24217373746562446</c:v>
                </c:pt>
                <c:pt idx="32">
                  <c:v>0.27928944794034155</c:v>
                </c:pt>
                <c:pt idx="33">
                  <c:v>0.32395442199673713</c:v>
                </c:pt>
                <c:pt idx="34">
                  <c:v>0.37610833869401156</c:v>
                </c:pt>
                <c:pt idx="35">
                  <c:v>0.43562384523787839</c:v>
                </c:pt>
                <c:pt idx="36">
                  <c:v>0.4688508196962794</c:v>
                </c:pt>
                <c:pt idx="37">
                  <c:v>0.56660816812278203</c:v>
                </c:pt>
                <c:pt idx="38">
                  <c:v>0.62466532388724427</c:v>
                </c:pt>
                <c:pt idx="39">
                  <c:v>0.66163830265190726</c:v>
                </c:pt>
                <c:pt idx="40">
                  <c:v>0.66070691346847688</c:v>
                </c:pt>
                <c:pt idx="41">
                  <c:v>0.60722177000715971</c:v>
                </c:pt>
                <c:pt idx="42">
                  <c:v>0.49705689132746894</c:v>
                </c:pt>
                <c:pt idx="43">
                  <c:v>0.347615384396597</c:v>
                </c:pt>
                <c:pt idx="44">
                  <c:v>0.19690039284836097</c:v>
                </c:pt>
                <c:pt idx="45">
                  <c:v>8.4289468269654846E-2</c:v>
                </c:pt>
                <c:pt idx="46">
                  <c:v>2.491410859666076E-2</c:v>
                </c:pt>
                <c:pt idx="47">
                  <c:v>4.5190801966614163E-3</c:v>
                </c:pt>
                <c:pt idx="48">
                  <c:v>4.3521114235821947E-4</c:v>
                </c:pt>
                <c:pt idx="49">
                  <c:v>1.8426238925616169E-5</c:v>
                </c:pt>
                <c:pt idx="50">
                  <c:v>2.6944580544453231E-7</c:v>
                </c:pt>
                <c:pt idx="51">
                  <c:v>9.9363700596688365E-10</c:v>
                </c:pt>
                <c:pt idx="52">
                  <c:v>6.2918061385482915E-13</c:v>
                </c:pt>
                <c:pt idx="53">
                  <c:v>4.1865706488336141E-17</c:v>
                </c:pt>
                <c:pt idx="54">
                  <c:v>1.5112314990737211E-22</c:v>
                </c:pt>
                <c:pt idx="55">
                  <c:v>1.3634035882520241E-29</c:v>
                </c:pt>
                <c:pt idx="56">
                  <c:v>1.0956994813955221E-38</c:v>
                </c:pt>
                <c:pt idx="57">
                  <c:v>2.1165782870742269E-50</c:v>
                </c:pt>
                <c:pt idx="58">
                  <c:v>1.9145425503458567E-65</c:v>
                </c:pt>
                <c:pt idx="59">
                  <c:v>1.0428977522277431E-84</c:v>
                </c:pt>
                <c:pt idx="60">
                  <c:v>2.3893982974232364E-109</c:v>
                </c:pt>
                <c:pt idx="61">
                  <c:v>8.1959257778907139E-141</c:v>
                </c:pt>
                <c:pt idx="62">
                  <c:v>6.174395463998021E-181</c:v>
                </c:pt>
                <c:pt idx="63">
                  <c:v>4.976534074175443E-232</c:v>
                </c:pt>
                <c:pt idx="64">
                  <c:v>5.1277513370989496E-297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A-4B1F-BBBB-BC76A127A561}"/>
            </c:ext>
          </c:extLst>
        </c:ser>
        <c:ser>
          <c:idx val="2"/>
          <c:order val="2"/>
          <c:tx>
            <c:strRef>
              <c:f>AP7Q!$H$21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AP7Q!$H$22:$H$108</c:f>
              <c:numCache>
                <c:formatCode>0.000</c:formatCode>
                <c:ptCount val="87"/>
                <c:pt idx="0">
                  <c:v>3.0402272568380483E-2</c:v>
                </c:pt>
                <c:pt idx="1">
                  <c:v>3.0537894258296099E-2</c:v>
                </c:pt>
                <c:pt idx="2">
                  <c:v>3.0628616376041862E-2</c:v>
                </c:pt>
                <c:pt idx="3">
                  <c:v>3.0765162532471035E-2</c:v>
                </c:pt>
                <c:pt idx="4">
                  <c:v>3.0948091448542533E-2</c:v>
                </c:pt>
                <c:pt idx="5">
                  <c:v>3.1132016057306325E-2</c:v>
                </c:pt>
                <c:pt idx="6">
                  <c:v>3.1316941185909108E-2</c:v>
                </c:pt>
                <c:pt idx="7">
                  <c:v>3.1549511963570843E-2</c:v>
                </c:pt>
                <c:pt idx="8">
                  <c:v>3.1830683861544806E-2</c:v>
                </c:pt>
                <c:pt idx="9">
                  <c:v>3.2114148060458723E-2</c:v>
                </c:pt>
                <c:pt idx="10">
                  <c:v>3.2447775694750346E-2</c:v>
                </c:pt>
                <c:pt idx="11">
                  <c:v>3.2832946743129136E-2</c:v>
                </c:pt>
                <c:pt idx="12">
                  <c:v>3.3271261945463974E-2</c:v>
                </c:pt>
                <c:pt idx="13">
                  <c:v>3.3764552593145508E-2</c:v>
                </c:pt>
                <c:pt idx="14">
                  <c:v>3.43148917607628E-2</c:v>
                </c:pt>
                <c:pt idx="15">
                  <c:v>3.4975861061126566E-2</c:v>
                </c:pt>
                <c:pt idx="16">
                  <c:v>3.5700673125647286E-2</c:v>
                </c:pt>
                <c:pt idx="17">
                  <c:v>3.654582022384277E-2</c:v>
                </c:pt>
                <c:pt idx="18">
                  <c:v>3.7518428678326159E-2</c:v>
                </c:pt>
                <c:pt idx="19">
                  <c:v>3.8626781693371873E-2</c:v>
                </c:pt>
                <c:pt idx="20">
                  <c:v>3.9938277202332458E-2</c:v>
                </c:pt>
                <c:pt idx="21">
                  <c:v>4.1409781730364241E-2</c:v>
                </c:pt>
                <c:pt idx="22">
                  <c:v>4.3178537524764027E-2</c:v>
                </c:pt>
                <c:pt idx="23">
                  <c:v>4.5209922854817369E-2</c:v>
                </c:pt>
                <c:pt idx="24">
                  <c:v>4.7531043927988056E-2</c:v>
                </c:pt>
                <c:pt idx="25">
                  <c:v>5.0387573241317096E-2</c:v>
                </c:pt>
                <c:pt idx="26">
                  <c:v>5.3701586010377403E-2</c:v>
                </c:pt>
                <c:pt idx="27">
                  <c:v>5.7695629199779219E-2</c:v>
                </c:pt>
                <c:pt idx="28">
                  <c:v>6.2476575020179531E-2</c:v>
                </c:pt>
                <c:pt idx="29">
                  <c:v>6.8363770576443106E-2</c:v>
                </c:pt>
                <c:pt idx="30">
                  <c:v>7.2628538802861978E-2</c:v>
                </c:pt>
                <c:pt idx="31">
                  <c:v>8.4245053185261792E-2</c:v>
                </c:pt>
                <c:pt idx="32">
                  <c:v>9.5194224007440098E-2</c:v>
                </c:pt>
                <c:pt idx="33">
                  <c:v>0.10911215531169911</c:v>
                </c:pt>
                <c:pt idx="34">
                  <c:v>0.12677528476020505</c:v>
                </c:pt>
                <c:pt idx="35">
                  <c:v>0.14957754047147725</c:v>
                </c:pt>
                <c:pt idx="36">
                  <c:v>0.1640302657332755</c:v>
                </c:pt>
                <c:pt idx="37">
                  <c:v>0.21926720918378162</c:v>
                </c:pt>
                <c:pt idx="38">
                  <c:v>0.27293780613650453</c:v>
                </c:pt>
                <c:pt idx="39">
                  <c:v>0.34664989879492797</c:v>
                </c:pt>
                <c:pt idx="40">
                  <c:v>0.44902479225229347</c:v>
                </c:pt>
                <c:pt idx="41">
                  <c:v>0.59317313990156073</c:v>
                </c:pt>
                <c:pt idx="42">
                  <c:v>0.79991827308340802</c:v>
                </c:pt>
                <c:pt idx="43">
                  <c:v>1.0984100892196313</c:v>
                </c:pt>
                <c:pt idx="44">
                  <c:v>1.531109343119939</c:v>
                </c:pt>
                <c:pt idx="45">
                  <c:v>2.157495708813129</c:v>
                </c:pt>
                <c:pt idx="46">
                  <c:v>3.0546827673897141</c:v>
                </c:pt>
                <c:pt idx="47">
                  <c:v>4.3074201406863661</c:v>
                </c:pt>
                <c:pt idx="48">
                  <c:v>5.9666037949845476</c:v>
                </c:pt>
                <c:pt idx="49">
                  <c:v>7.9761895231236908</c:v>
                </c:pt>
                <c:pt idx="50">
                  <c:v>10.045656897553661</c:v>
                </c:pt>
                <c:pt idx="51">
                  <c:v>11.54273040621807</c:v>
                </c:pt>
                <c:pt idx="52">
                  <c:v>11.588774010250825</c:v>
                </c:pt>
                <c:pt idx="53">
                  <c:v>9.6124964381893498</c:v>
                </c:pt>
                <c:pt idx="54">
                  <c:v>6.1144305993884718</c:v>
                </c:pt>
                <c:pt idx="55">
                  <c:v>2.7121181224157729</c:v>
                </c:pt>
                <c:pt idx="56">
                  <c:v>0.74055067310093581</c:v>
                </c:pt>
                <c:pt idx="57">
                  <c:v>0.10588422290773362</c:v>
                </c:pt>
                <c:pt idx="58">
                  <c:v>6.4467906952157894E-3</c:v>
                </c:pt>
                <c:pt idx="59">
                  <c:v>1.2845606794818708E-4</c:v>
                </c:pt>
                <c:pt idx="60">
                  <c:v>5.9448021370242038E-7</c:v>
                </c:pt>
                <c:pt idx="61">
                  <c:v>4.1316456200852206E-10</c:v>
                </c:pt>
                <c:pt idx="62">
                  <c:v>2.4707285432654344E-14</c:v>
                </c:pt>
                <c:pt idx="63">
                  <c:v>6.2598977782609663E-20</c:v>
                </c:pt>
                <c:pt idx="64">
                  <c:v>2.7274724544066061E-27</c:v>
                </c:pt>
                <c:pt idx="65">
                  <c:v>6.4795959597949422E-37</c:v>
                </c:pt>
                <c:pt idx="66">
                  <c:v>1.9276627706862763E-49</c:v>
                </c:pt>
                <c:pt idx="67">
                  <c:v>1.1387417120140975E-65</c:v>
                </c:pt>
                <c:pt idx="68">
                  <c:v>1.253433576053649E-86</c:v>
                </c:pt>
                <c:pt idx="69">
                  <c:v>1.3100108703455214E-113</c:v>
                </c:pt>
                <c:pt idx="70">
                  <c:v>2.9324769695792827E-148</c:v>
                </c:pt>
                <c:pt idx="71">
                  <c:v>1.1686419464168583E-192</c:v>
                </c:pt>
                <c:pt idx="72">
                  <c:v>1.8901219633679156E-249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AA-4B1F-BBBB-BC76A127A561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AA-4B1F-BBBB-BC76A127A561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AA-4B1F-BBBB-BC76A127A561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AP7Q!$I$22:$I$108</c:f>
              <c:numCache>
                <c:formatCode>0.000</c:formatCode>
                <c:ptCount val="87"/>
                <c:pt idx="0">
                  <c:v>8.8190153474093314E-2</c:v>
                </c:pt>
                <c:pt idx="1">
                  <c:v>8.9169635265315517E-2</c:v>
                </c:pt>
                <c:pt idx="2">
                  <c:v>8.9846574110294355E-2</c:v>
                </c:pt>
                <c:pt idx="3">
                  <c:v>9.0900330131152535E-2</c:v>
                </c:pt>
                <c:pt idx="4">
                  <c:v>9.2382339726562263E-2</c:v>
                </c:pt>
                <c:pt idx="5">
                  <c:v>9.3960449328055917E-2</c:v>
                </c:pt>
                <c:pt idx="6">
                  <c:v>9.5644188602439908E-2</c:v>
                </c:pt>
                <c:pt idx="7">
                  <c:v>9.7913181364530089E-2</c:v>
                </c:pt>
                <c:pt idx="8">
                  <c:v>0.10090617534616832</c:v>
                </c:pt>
                <c:pt idx="9">
                  <c:v>0.10423362446784498</c:v>
                </c:pt>
                <c:pt idx="10">
                  <c:v>0.10860046949563693</c:v>
                </c:pt>
                <c:pt idx="11">
                  <c:v>0.11433127258016029</c:v>
                </c:pt>
                <c:pt idx="12">
                  <c:v>0.12188597221380895</c:v>
                </c:pt>
                <c:pt idx="13">
                  <c:v>0.13191125712888793</c:v>
                </c:pt>
                <c:pt idx="14">
                  <c:v>0.14530631273506217</c:v>
                </c:pt>
                <c:pt idx="15">
                  <c:v>0.16498009483719928</c:v>
                </c:pt>
                <c:pt idx="16">
                  <c:v>0.1917602372704299</c:v>
                </c:pt>
                <c:pt idx="17">
                  <c:v>0.23084312355543679</c:v>
                </c:pt>
                <c:pt idx="18">
                  <c:v>0.2874401663515892</c:v>
                </c:pt>
                <c:pt idx="19">
                  <c:v>0.36792750139359048</c:v>
                </c:pt>
                <c:pt idx="20">
                  <c:v>0.48428223350671279</c:v>
                </c:pt>
                <c:pt idx="21">
                  <c:v>0.63645336591883872</c:v>
                </c:pt>
                <c:pt idx="22">
                  <c:v>0.8328026686190737</c:v>
                </c:pt>
                <c:pt idx="23">
                  <c:v>1.0418316908607232</c:v>
                </c:pt>
                <c:pt idx="24">
                  <c:v>1.2083788154117183</c:v>
                </c:pt>
                <c:pt idx="25">
                  <c:v>1.258120911724963</c:v>
                </c:pt>
                <c:pt idx="26">
                  <c:v>1.1185364359740051</c:v>
                </c:pt>
                <c:pt idx="27">
                  <c:v>0.81962791965981396</c:v>
                </c:pt>
                <c:pt idx="28">
                  <c:v>0.5117858042014628</c:v>
                </c:pt>
                <c:pt idx="29">
                  <c:v>0.33425574035359007</c:v>
                </c:pt>
                <c:pt idx="30">
                  <c:v>0.30058381460852945</c:v>
                </c:pt>
                <c:pt idx="31">
                  <c:v>0.32719150379882733</c:v>
                </c:pt>
                <c:pt idx="32">
                  <c:v>0.3744999952042119</c:v>
                </c:pt>
                <c:pt idx="33">
                  <c:v>0.43306665448479104</c:v>
                </c:pt>
                <c:pt idx="34">
                  <c:v>0.50288362351080906</c:v>
                </c:pt>
                <c:pt idx="35">
                  <c:v>0.5852013857093592</c:v>
                </c:pt>
                <c:pt idx="36">
                  <c:v>0.6328810854295549</c:v>
                </c:pt>
                <c:pt idx="37">
                  <c:v>0.78587537730656365</c:v>
                </c:pt>
                <c:pt idx="38">
                  <c:v>0.89760313002374881</c:v>
                </c:pt>
                <c:pt idx="39">
                  <c:v>1.0082882014468353</c:v>
                </c:pt>
                <c:pt idx="40">
                  <c:v>1.1097317057207703</c:v>
                </c:pt>
                <c:pt idx="41">
                  <c:v>1.2003949099087206</c:v>
                </c:pt>
                <c:pt idx="42">
                  <c:v>1.2969751644108769</c:v>
                </c:pt>
                <c:pt idx="43">
                  <c:v>1.4460254736162284</c:v>
                </c:pt>
                <c:pt idx="44">
                  <c:v>1.7280097359683</c:v>
                </c:pt>
                <c:pt idx="45">
                  <c:v>2.2417851770827837</c:v>
                </c:pt>
                <c:pt idx="46">
                  <c:v>3.079596875986375</c:v>
                </c:pt>
                <c:pt idx="47">
                  <c:v>4.3119392208830272</c:v>
                </c:pt>
                <c:pt idx="48">
                  <c:v>5.9670390061269059</c:v>
                </c:pt>
                <c:pt idx="49">
                  <c:v>7.9762079493626166</c:v>
                </c:pt>
                <c:pt idx="50">
                  <c:v>10.045657166999467</c:v>
                </c:pt>
                <c:pt idx="51">
                  <c:v>11.542730407211707</c:v>
                </c:pt>
                <c:pt idx="52">
                  <c:v>11.588774010251454</c:v>
                </c:pt>
                <c:pt idx="53">
                  <c:v>9.6124964381893498</c:v>
                </c:pt>
                <c:pt idx="54">
                  <c:v>6.1144305993884718</c:v>
                </c:pt>
                <c:pt idx="55">
                  <c:v>2.7121181224157729</c:v>
                </c:pt>
                <c:pt idx="56">
                  <c:v>0.74055067310093581</c:v>
                </c:pt>
                <c:pt idx="57">
                  <c:v>0.10588422290773362</c:v>
                </c:pt>
                <c:pt idx="58">
                  <c:v>6.4467906952157894E-3</c:v>
                </c:pt>
                <c:pt idx="59">
                  <c:v>1.2845606794818708E-4</c:v>
                </c:pt>
                <c:pt idx="60">
                  <c:v>5.9448021370242038E-7</c:v>
                </c:pt>
                <c:pt idx="61">
                  <c:v>4.1316456200852206E-10</c:v>
                </c:pt>
                <c:pt idx="62">
                  <c:v>2.4707285432654344E-14</c:v>
                </c:pt>
                <c:pt idx="63">
                  <c:v>6.2598977782609663E-20</c:v>
                </c:pt>
                <c:pt idx="64">
                  <c:v>2.7274724544066061E-27</c:v>
                </c:pt>
                <c:pt idx="65">
                  <c:v>6.4795959597949422E-37</c:v>
                </c:pt>
                <c:pt idx="66">
                  <c:v>1.9276627706862763E-49</c:v>
                </c:pt>
                <c:pt idx="67">
                  <c:v>1.1387417120140975E-65</c:v>
                </c:pt>
                <c:pt idx="68">
                  <c:v>1.253433576053649E-86</c:v>
                </c:pt>
                <c:pt idx="69">
                  <c:v>1.3100108703455214E-113</c:v>
                </c:pt>
                <c:pt idx="70">
                  <c:v>2.9324769695792827E-148</c:v>
                </c:pt>
                <c:pt idx="71">
                  <c:v>1.1686419464168583E-192</c:v>
                </c:pt>
                <c:pt idx="72">
                  <c:v>1.8901219633679156E-249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AA-4B1F-BBBB-BC76A127A561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DAA-4B1F-BBBB-BC76A127A561}"/>
              </c:ext>
            </c:extLst>
          </c:dPt>
          <c:xVal>
            <c:numRef>
              <c:f>AP7Q!$A$22:$A$108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AP7Q!$B$22:$B$108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1.4E-2</c:v>
                </c:pt>
                <c:pt idx="13">
                  <c:v>2.1000000000000001E-2</c:v>
                </c:pt>
                <c:pt idx="14">
                  <c:v>2.3E-2</c:v>
                </c:pt>
                <c:pt idx="15">
                  <c:v>3.7999999999999999E-2</c:v>
                </c:pt>
                <c:pt idx="16">
                  <c:v>0.08</c:v>
                </c:pt>
                <c:pt idx="17">
                  <c:v>0.14799999999999999</c:v>
                </c:pt>
                <c:pt idx="18">
                  <c:v>0.224</c:v>
                </c:pt>
                <c:pt idx="19">
                  <c:v>0.35099999999999998</c:v>
                </c:pt>
                <c:pt idx="20">
                  <c:v>0.50700000000000001</c:v>
                </c:pt>
                <c:pt idx="21">
                  <c:v>0.70399999999999996</c:v>
                </c:pt>
                <c:pt idx="22">
                  <c:v>0.98499999999999999</c:v>
                </c:pt>
                <c:pt idx="23">
                  <c:v>1.1339999999999999</c:v>
                </c:pt>
                <c:pt idx="24">
                  <c:v>1.206</c:v>
                </c:pt>
                <c:pt idx="25">
                  <c:v>1.133</c:v>
                </c:pt>
                <c:pt idx="26">
                  <c:v>1.0209999999999999</c:v>
                </c:pt>
                <c:pt idx="27">
                  <c:v>0.83099999999999996</c:v>
                </c:pt>
                <c:pt idx="28">
                  <c:v>0.64900000000000002</c:v>
                </c:pt>
                <c:pt idx="29">
                  <c:v>0.55500000000000005</c:v>
                </c:pt>
                <c:pt idx="30">
                  <c:v>0.32900000000000001</c:v>
                </c:pt>
                <c:pt idx="31">
                  <c:v>0.79</c:v>
                </c:pt>
                <c:pt idx="32">
                  <c:v>0.47299999999999998</c:v>
                </c:pt>
                <c:pt idx="33">
                  <c:v>0.57699999999999996</c:v>
                </c:pt>
                <c:pt idx="34">
                  <c:v>0.55200000000000005</c:v>
                </c:pt>
                <c:pt idx="35">
                  <c:v>0.57299999999999995</c:v>
                </c:pt>
                <c:pt idx="36">
                  <c:v>0.31900000000000001</c:v>
                </c:pt>
                <c:pt idx="37">
                  <c:v>1.0189999999999999</c:v>
                </c:pt>
                <c:pt idx="38">
                  <c:v>0.8</c:v>
                </c:pt>
                <c:pt idx="39">
                  <c:v>0.89200000000000002</c:v>
                </c:pt>
                <c:pt idx="40">
                  <c:v>1.018</c:v>
                </c:pt>
                <c:pt idx="41">
                  <c:v>1.1659999999999999</c:v>
                </c:pt>
                <c:pt idx="42">
                  <c:v>1.327</c:v>
                </c:pt>
                <c:pt idx="43">
                  <c:v>1.548</c:v>
                </c:pt>
                <c:pt idx="44">
                  <c:v>1.9059999999999999</c:v>
                </c:pt>
                <c:pt idx="45">
                  <c:v>2.198</c:v>
                </c:pt>
                <c:pt idx="46">
                  <c:v>2.9830000000000001</c:v>
                </c:pt>
                <c:pt idx="47">
                  <c:v>3.8530000000000002</c:v>
                </c:pt>
                <c:pt idx="48">
                  <c:v>5.4050000000000002</c:v>
                </c:pt>
                <c:pt idx="49">
                  <c:v>8.1959999999999997</c:v>
                </c:pt>
                <c:pt idx="50">
                  <c:v>11.115</c:v>
                </c:pt>
                <c:pt idx="51">
                  <c:v>11.553000000000001</c:v>
                </c:pt>
                <c:pt idx="52">
                  <c:v>11.484999999999999</c:v>
                </c:pt>
                <c:pt idx="53">
                  <c:v>8.6980000000000004</c:v>
                </c:pt>
                <c:pt idx="54">
                  <c:v>6.125</c:v>
                </c:pt>
                <c:pt idx="55">
                  <c:v>3.4940000000000002</c:v>
                </c:pt>
                <c:pt idx="56">
                  <c:v>1.4970000000000001</c:v>
                </c:pt>
                <c:pt idx="57">
                  <c:v>0.47399999999999998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A-4B1F-BBBB-BC76A127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AP7Q!$A$23:$A$108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AP7Q!$J$23:$J$108</c:f>
              <c:numCache>
                <c:formatCode>0.000</c:formatCode>
                <c:ptCount val="86"/>
                <c:pt idx="0">
                  <c:v>-8.9169635265315517E-2</c:v>
                </c:pt>
                <c:pt idx="1">
                  <c:v>-8.9846574110294355E-2</c:v>
                </c:pt>
                <c:pt idx="2">
                  <c:v>-9.0900330131152535E-2</c:v>
                </c:pt>
                <c:pt idx="3">
                  <c:v>-9.2382339726562263E-2</c:v>
                </c:pt>
                <c:pt idx="4">
                  <c:v>-9.3960449328055917E-2</c:v>
                </c:pt>
                <c:pt idx="5">
                  <c:v>-9.4644188602439908E-2</c:v>
                </c:pt>
                <c:pt idx="6">
                  <c:v>-9.6913181364530088E-2</c:v>
                </c:pt>
                <c:pt idx="7">
                  <c:v>-9.9906175346168316E-2</c:v>
                </c:pt>
                <c:pt idx="8">
                  <c:v>-0.10323362446784498</c:v>
                </c:pt>
                <c:pt idx="9">
                  <c:v>-0.10760046949563692</c:v>
                </c:pt>
                <c:pt idx="10">
                  <c:v>-0.11233127258016029</c:v>
                </c:pt>
                <c:pt idx="11">
                  <c:v>-0.10788597221380895</c:v>
                </c:pt>
                <c:pt idx="12">
                  <c:v>-0.11091125712888793</c:v>
                </c:pt>
                <c:pt idx="13">
                  <c:v>-0.12230631273506218</c:v>
                </c:pt>
                <c:pt idx="14">
                  <c:v>-0.12698009483719927</c:v>
                </c:pt>
                <c:pt idx="15">
                  <c:v>-0.1117602372704299</c:v>
                </c:pt>
                <c:pt idx="16">
                  <c:v>-8.2843123555436798E-2</c:v>
                </c:pt>
                <c:pt idx="17">
                  <c:v>-6.3440166351589194E-2</c:v>
                </c:pt>
                <c:pt idx="18">
                  <c:v>-1.6927501393590505E-2</c:v>
                </c:pt>
                <c:pt idx="19">
                  <c:v>2.2717766493287217E-2</c:v>
                </c:pt>
                <c:pt idx="20">
                  <c:v>6.7546634081161239E-2</c:v>
                </c:pt>
                <c:pt idx="21">
                  <c:v>0.15219733138092628</c:v>
                </c:pt>
                <c:pt idx="22">
                  <c:v>9.216830913927665E-2</c:v>
                </c:pt>
                <c:pt idx="23">
                  <c:v>-2.3788154117183602E-3</c:v>
                </c:pt>
                <c:pt idx="24">
                  <c:v>-0.12512091172496298</c:v>
                </c:pt>
                <c:pt idx="25">
                  <c:v>-9.7536435974005187E-2</c:v>
                </c:pt>
                <c:pt idx="26">
                  <c:v>1.1372080340185997E-2</c:v>
                </c:pt>
                <c:pt idx="27">
                  <c:v>0.13721419579853722</c:v>
                </c:pt>
                <c:pt idx="28">
                  <c:v>0.22074425964640998</c:v>
                </c:pt>
                <c:pt idx="29">
                  <c:v>2.8416185391470561E-2</c:v>
                </c:pt>
                <c:pt idx="30">
                  <c:v>0.4628084962011727</c:v>
                </c:pt>
                <c:pt idx="31">
                  <c:v>9.8500004795788076E-2</c:v>
                </c:pt>
                <c:pt idx="32">
                  <c:v>0.14393334551520892</c:v>
                </c:pt>
                <c:pt idx="33">
                  <c:v>4.9116376489190983E-2</c:v>
                </c:pt>
                <c:pt idx="34">
                  <c:v>-1.2201385709359247E-2</c:v>
                </c:pt>
                <c:pt idx="35">
                  <c:v>-0.3138810854295549</c:v>
                </c:pt>
                <c:pt idx="36">
                  <c:v>0.23312462269343626</c:v>
                </c:pt>
                <c:pt idx="37">
                  <c:v>-9.7603130023748763E-2</c:v>
                </c:pt>
                <c:pt idx="38">
                  <c:v>-0.11628820144683527</c:v>
                </c:pt>
                <c:pt idx="39">
                  <c:v>-9.1731705720770274E-2</c:v>
                </c:pt>
                <c:pt idx="40">
                  <c:v>-3.4394909908720628E-2</c:v>
                </c:pt>
                <c:pt idx="41">
                  <c:v>3.0024835589123056E-2</c:v>
                </c:pt>
                <c:pt idx="42">
                  <c:v>0.10197452638377169</c:v>
                </c:pt>
                <c:pt idx="43">
                  <c:v>0.17799026403169993</c:v>
                </c:pt>
                <c:pt idx="44">
                  <c:v>-4.3785177082783733E-2</c:v>
                </c:pt>
                <c:pt idx="45">
                  <c:v>-9.6596875986374897E-2</c:v>
                </c:pt>
                <c:pt idx="46">
                  <c:v>-0.45893922088302697</c:v>
                </c:pt>
                <c:pt idx="47">
                  <c:v>-0.5620390061269056</c:v>
                </c:pt>
                <c:pt idx="48">
                  <c:v>0.21979205063738316</c:v>
                </c:pt>
                <c:pt idx="49">
                  <c:v>1.0693428330005332</c:v>
                </c:pt>
                <c:pt idx="50">
                  <c:v>1.0269592788294091E-2</c:v>
                </c:pt>
                <c:pt idx="51">
                  <c:v>-0.10377401025145438</c:v>
                </c:pt>
                <c:pt idx="52">
                  <c:v>-0.91449643818934945</c:v>
                </c:pt>
                <c:pt idx="53">
                  <c:v>1.0569400611528224E-2</c:v>
                </c:pt>
                <c:pt idx="54">
                  <c:v>0.78188187758422734</c:v>
                </c:pt>
                <c:pt idx="55">
                  <c:v>0.7564493268990643</c:v>
                </c:pt>
                <c:pt idx="56">
                  <c:v>0.36811577709226634</c:v>
                </c:pt>
                <c:pt idx="57">
                  <c:v>-6.4467906952157894E-3</c:v>
                </c:pt>
                <c:pt idx="58">
                  <c:v>-1.2845606794818708E-4</c:v>
                </c:pt>
                <c:pt idx="59">
                  <c:v>-5.9448021370242038E-7</c:v>
                </c:pt>
                <c:pt idx="60">
                  <c:v>-4.1316456200852206E-10</c:v>
                </c:pt>
                <c:pt idx="61">
                  <c:v>-2.4707285432654344E-14</c:v>
                </c:pt>
                <c:pt idx="62">
                  <c:v>-6.2598977782609663E-20</c:v>
                </c:pt>
                <c:pt idx="63">
                  <c:v>-2.7274724544066061E-27</c:v>
                </c:pt>
                <c:pt idx="64">
                  <c:v>-6.4795959597949422E-37</c:v>
                </c:pt>
                <c:pt idx="65">
                  <c:v>-1.9276627706862763E-49</c:v>
                </c:pt>
                <c:pt idx="66">
                  <c:v>-1.1387417120140975E-65</c:v>
                </c:pt>
                <c:pt idx="67">
                  <c:v>-1.253433576053649E-86</c:v>
                </c:pt>
                <c:pt idx="68">
                  <c:v>-1.3100108703455214E-113</c:v>
                </c:pt>
                <c:pt idx="69">
                  <c:v>-2.9324769695792827E-148</c:v>
                </c:pt>
                <c:pt idx="70">
                  <c:v>-1.1686419464168583E-192</c:v>
                </c:pt>
                <c:pt idx="71">
                  <c:v>-1.8901219633679156E-249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8C-4629-9F97-E8DD5D4C8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AP8Q!$F$21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AP8Q!$F$22:$F$108</c:f>
              <c:numCache>
                <c:formatCode>0.000</c:formatCode>
                <c:ptCount val="87"/>
                <c:pt idx="0">
                  <c:v>7.6247423684439805E-3</c:v>
                </c:pt>
                <c:pt idx="1">
                  <c:v>8.1995847507988859E-3</c:v>
                </c:pt>
                <c:pt idx="2">
                  <c:v>8.6039902239185215E-3</c:v>
                </c:pt>
                <c:pt idx="3">
                  <c:v>9.2439453784578449E-3</c:v>
                </c:pt>
                <c:pt idx="4">
                  <c:v>1.0162924809829917E-2</c:v>
                </c:pt>
                <c:pt idx="5">
                  <c:v>1.1162039370457495E-2</c:v>
                </c:pt>
                <c:pt idx="6">
                  <c:v>1.2247061063872801E-2</c:v>
                </c:pt>
                <c:pt idx="7">
                  <c:v>1.3733412523811998E-2</c:v>
                </c:pt>
                <c:pt idx="8">
                  <c:v>1.5724399684250812E-2</c:v>
                </c:pt>
                <c:pt idx="9">
                  <c:v>1.7963358948242997E-2</c:v>
                </c:pt>
                <c:pt idx="10">
                  <c:v>2.0921619142697558E-2</c:v>
                </c:pt>
                <c:pt idx="11">
                  <c:v>2.4809864571989883E-2</c:v>
                </c:pt>
                <c:pt idx="12">
                  <c:v>2.9910253700595312E-2</c:v>
                </c:pt>
                <c:pt idx="13">
                  <c:v>3.6597026483395523E-2</c:v>
                </c:pt>
                <c:pt idx="14">
                  <c:v>4.5361045799199376E-2</c:v>
                </c:pt>
                <c:pt idx="15">
                  <c:v>5.7891743433486201E-2</c:v>
                </c:pt>
                <c:pt idx="16">
                  <c:v>7.4394825201134926E-2</c:v>
                </c:pt>
                <c:pt idx="17">
                  <c:v>9.7607262608745152E-2</c:v>
                </c:pt>
                <c:pt idx="18">
                  <c:v>0.12996183037055839</c:v>
                </c:pt>
                <c:pt idx="19">
                  <c:v>0.17442044166130602</c:v>
                </c:pt>
                <c:pt idx="20">
                  <c:v>0.23716765923767358</c:v>
                </c:pt>
                <c:pt idx="21">
                  <c:v>0.31896989225003669</c:v>
                </c:pt>
                <c:pt idx="22">
                  <c:v>0.42822652236967401</c:v>
                </c:pt>
                <c:pt idx="23">
                  <c:v>0.55744775753069409</c:v>
                </c:pt>
                <c:pt idx="24">
                  <c:v>0.69101018125574842</c:v>
                </c:pt>
                <c:pt idx="25">
                  <c:v>0.80584407280534709</c:v>
                </c:pt>
                <c:pt idx="26">
                  <c:v>0.84477617361332114</c:v>
                </c:pt>
                <c:pt idx="27">
                  <c:v>0.76415106310076275</c:v>
                </c:pt>
                <c:pt idx="28">
                  <c:v>0.56301410675503749</c:v>
                </c:pt>
                <c:pt idx="29">
                  <c:v>0.30979126332460138</c:v>
                </c:pt>
                <c:pt idx="30">
                  <c:v>0.17783625896279348</c:v>
                </c:pt>
                <c:pt idx="31">
                  <c:v>2.6631131180954969E-2</c:v>
                </c:pt>
                <c:pt idx="32">
                  <c:v>3.0808789170677729E-3</c:v>
                </c:pt>
                <c:pt idx="33">
                  <c:v>1.4317497864784471E-4</c:v>
                </c:pt>
                <c:pt idx="34">
                  <c:v>2.1174210615760018E-6</c:v>
                </c:pt>
                <c:pt idx="35">
                  <c:v>6.9759100242089156E-9</c:v>
                </c:pt>
                <c:pt idx="36">
                  <c:v>1.7289992809639485E-10</c:v>
                </c:pt>
                <c:pt idx="37">
                  <c:v>1.2053160637354848E-16</c:v>
                </c:pt>
                <c:pt idx="38">
                  <c:v>1.7510681457254073E-22</c:v>
                </c:pt>
                <c:pt idx="39">
                  <c:v>3.7905671246459677E-30</c:v>
                </c:pt>
                <c:pt idx="40">
                  <c:v>4.0452165958870455E-40</c:v>
                </c:pt>
                <c:pt idx="41">
                  <c:v>4.95829148091026E-53</c:v>
                </c:pt>
                <c:pt idx="42">
                  <c:v>8.788699344229234E-70</c:v>
                </c:pt>
                <c:pt idx="43">
                  <c:v>2.2557460796110449E-91</c:v>
                </c:pt>
                <c:pt idx="44">
                  <c:v>4.3238544294037966E-119</c:v>
                </c:pt>
                <c:pt idx="45">
                  <c:v>1.3465595497934893E-154</c:v>
                </c:pt>
                <c:pt idx="46">
                  <c:v>4.8660329196287E-200</c:v>
                </c:pt>
                <c:pt idx="47">
                  <c:v>3.5000818708986586E-258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D5-4ACE-812D-BD60F58A7316}"/>
            </c:ext>
          </c:extLst>
        </c:ser>
        <c:ser>
          <c:idx val="1"/>
          <c:order val="1"/>
          <c:tx>
            <c:strRef>
              <c:f>AP8Q!$G$21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AP8Q!$G$22:$G$108</c:f>
              <c:numCache>
                <c:formatCode>0.000</c:formatCode>
                <c:ptCount val="87"/>
                <c:pt idx="0">
                  <c:v>3.3667872239583868E-2</c:v>
                </c:pt>
                <c:pt idx="1">
                  <c:v>3.3930477905501084E-2</c:v>
                </c:pt>
                <c:pt idx="2">
                  <c:v>3.4106489195590527E-2</c:v>
                </c:pt>
                <c:pt idx="3">
                  <c:v>3.4371923107244531E-2</c:v>
                </c:pt>
                <c:pt idx="4">
                  <c:v>3.4728492008459171E-2</c:v>
                </c:pt>
                <c:pt idx="5">
                  <c:v>3.5088114275114449E-2</c:v>
                </c:pt>
                <c:pt idx="6">
                  <c:v>3.5450808223145384E-2</c:v>
                </c:pt>
                <c:pt idx="7">
                  <c:v>3.5908523144067027E-2</c:v>
                </c:pt>
                <c:pt idx="8">
                  <c:v>3.6464204688739281E-2</c:v>
                </c:pt>
                <c:pt idx="9">
                  <c:v>3.7026952421285911E-2</c:v>
                </c:pt>
                <c:pt idx="10">
                  <c:v>3.7692505167580763E-2</c:v>
                </c:pt>
                <c:pt idx="11">
                  <c:v>3.8465143998741222E-2</c:v>
                </c:pt>
                <c:pt idx="12">
                  <c:v>3.9349848103212119E-2</c:v>
                </c:pt>
                <c:pt idx="13">
                  <c:v>4.0352329502287308E-2</c:v>
                </c:pt>
                <c:pt idx="14">
                  <c:v>4.1479072084655656E-2</c:v>
                </c:pt>
                <c:pt idx="15">
                  <c:v>4.2843620475049804E-2</c:v>
                </c:pt>
                <c:pt idx="16">
                  <c:v>4.4353737209827382E-2</c:v>
                </c:pt>
                <c:pt idx="17">
                  <c:v>4.6132135674194004E-2</c:v>
                </c:pt>
                <c:pt idx="18">
                  <c:v>4.8201243511392343E-2</c:v>
                </c:pt>
                <c:pt idx="19">
                  <c:v>5.058716313791034E-2</c:v>
                </c:pt>
                <c:pt idx="20">
                  <c:v>5.3446928195675036E-2</c:v>
                </c:pt>
                <c:pt idx="21">
                  <c:v>5.6699893706492227E-2</c:v>
                </c:pt>
                <c:pt idx="22">
                  <c:v>6.0667514207263976E-2</c:v>
                </c:pt>
                <c:pt idx="23">
                  <c:v>6.5295220328692199E-2</c:v>
                </c:pt>
                <c:pt idx="24">
                  <c:v>7.0666564871970247E-2</c:v>
                </c:pt>
                <c:pt idx="25">
                  <c:v>7.7384509590978826E-2</c:v>
                </c:pt>
                <c:pt idx="26">
                  <c:v>8.5305196938134903E-2</c:v>
                </c:pt>
                <c:pt idx="27">
                  <c:v>9.4998595855011192E-2</c:v>
                </c:pt>
                <c:pt idx="28">
                  <c:v>0.10676296857675095</c:v>
                </c:pt>
                <c:pt idx="29">
                  <c:v>0.12141157857034196</c:v>
                </c:pt>
                <c:pt idx="30">
                  <c:v>0.13208742692513159</c:v>
                </c:pt>
                <c:pt idx="31">
                  <c:v>0.16120129201806879</c:v>
                </c:pt>
                <c:pt idx="32">
                  <c:v>0.18838448033574456</c:v>
                </c:pt>
                <c:pt idx="33">
                  <c:v>0.22215507821733743</c:v>
                </c:pt>
                <c:pt idx="34">
                  <c:v>0.2632388471388154</c:v>
                </c:pt>
                <c:pt idx="35">
                  <c:v>0.31271952659968033</c:v>
                </c:pt>
                <c:pt idx="36">
                  <c:v>0.34182528142486096</c:v>
                </c:pt>
                <c:pt idx="37">
                  <c:v>0.43666479420246024</c:v>
                </c:pt>
                <c:pt idx="38">
                  <c:v>0.50566023760279155</c:v>
                </c:pt>
                <c:pt idx="39">
                  <c:v>0.56959460594000799</c:v>
                </c:pt>
                <c:pt idx="40">
                  <c:v>0.61424236840283908</c:v>
                </c:pt>
                <c:pt idx="41">
                  <c:v>0.62143333108194576</c:v>
                </c:pt>
                <c:pt idx="42">
                  <c:v>0.57400505935679869</c:v>
                </c:pt>
                <c:pt idx="43">
                  <c:v>0.4670930600808455</c:v>
                </c:pt>
                <c:pt idx="44">
                  <c:v>0.31990069359496542</c:v>
                </c:pt>
                <c:pt idx="45">
                  <c:v>0.17377120416747907</c:v>
                </c:pt>
                <c:pt idx="46">
                  <c:v>6.9277877674528157E-2</c:v>
                </c:pt>
                <c:pt idx="47">
                  <c:v>1.8313043867018999E-2</c:v>
                </c:pt>
                <c:pt idx="48">
                  <c:v>2.8310138299385231E-3</c:v>
                </c:pt>
                <c:pt idx="49">
                  <c:v>2.173168770916234E-4</c:v>
                </c:pt>
                <c:pt idx="50">
                  <c:v>6.7174126079910895E-6</c:v>
                </c:pt>
                <c:pt idx="51">
                  <c:v>6.3612235865894895E-8</c:v>
                </c:pt>
                <c:pt idx="52">
                  <c:v>1.3197711624894247E-10</c:v>
                </c:pt>
                <c:pt idx="53">
                  <c:v>3.9079099050396809E-14</c:v>
                </c:pt>
                <c:pt idx="54">
                  <c:v>9.2763332951419956E-19</c:v>
                </c:pt>
                <c:pt idx="55">
                  <c:v>8.9573108814540081E-25</c:v>
                </c:pt>
                <c:pt idx="56">
                  <c:v>1.4268988326083591E-32</c:v>
                </c:pt>
                <c:pt idx="57">
                  <c:v>1.1909571038647561E-42</c:v>
                </c:pt>
                <c:pt idx="58">
                  <c:v>1.2418287710842027E-55</c:v>
                </c:pt>
                <c:pt idx="59">
                  <c:v>2.6771694105800156E-72</c:v>
                </c:pt>
                <c:pt idx="60">
                  <c:v>1.1556513766140047E-93</c:v>
                </c:pt>
                <c:pt idx="61">
                  <c:v>5.3458573827988777E-121</c:v>
                </c:pt>
                <c:pt idx="62">
                  <c:v>6.5042838799196917E-156</c:v>
                </c:pt>
                <c:pt idx="63">
                  <c:v>1.9370369451787921E-200</c:v>
                </c:pt>
                <c:pt idx="64">
                  <c:v>3.8165870592768989E-257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D5-4ACE-812D-BD60F58A7316}"/>
            </c:ext>
          </c:extLst>
        </c:ser>
        <c:ser>
          <c:idx val="2"/>
          <c:order val="2"/>
          <c:tx>
            <c:strRef>
              <c:f>AP8Q!$H$21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AP8Q!$H$22:$H$108</c:f>
              <c:numCache>
                <c:formatCode>0.000</c:formatCode>
                <c:ptCount val="87"/>
                <c:pt idx="0">
                  <c:v>2.7805622934435538E-2</c:v>
                </c:pt>
                <c:pt idx="1">
                  <c:v>2.7917849703623369E-2</c:v>
                </c:pt>
                <c:pt idx="2">
                  <c:v>2.7992898322043741E-2</c:v>
                </c:pt>
                <c:pt idx="3">
                  <c:v>2.8105818426369333E-2</c:v>
                </c:pt>
                <c:pt idx="4">
                  <c:v>2.8257028772990394E-2</c:v>
                </c:pt>
                <c:pt idx="5">
                  <c:v>2.8408985218350894E-2</c:v>
                </c:pt>
                <c:pt idx="6">
                  <c:v>2.8561691051543839E-2</c:v>
                </c:pt>
                <c:pt idx="7">
                  <c:v>2.8753632200369521E-2</c:v>
                </c:pt>
                <c:pt idx="8">
                  <c:v>2.8985523121091088E-2</c:v>
                </c:pt>
                <c:pt idx="9">
                  <c:v>2.9219128166884784E-2</c:v>
                </c:pt>
                <c:pt idx="10">
                  <c:v>2.9493848942889672E-2</c:v>
                </c:pt>
                <c:pt idx="11">
                  <c:v>2.9810714456611206E-2</c:v>
                </c:pt>
                <c:pt idx="12">
                  <c:v>3.0170916753428062E-2</c:v>
                </c:pt>
                <c:pt idx="13">
                  <c:v>3.0575817543961596E-2</c:v>
                </c:pt>
                <c:pt idx="14">
                  <c:v>3.1026955795025783E-2</c:v>
                </c:pt>
                <c:pt idx="15">
                  <c:v>3.1567978242977315E-2</c:v>
                </c:pt>
                <c:pt idx="16">
                  <c:v>3.2160271289869521E-2</c:v>
                </c:pt>
                <c:pt idx="17">
                  <c:v>3.2849627970999912E-2</c:v>
                </c:pt>
                <c:pt idx="18">
                  <c:v>3.3641305451241214E-2</c:v>
                </c:pt>
                <c:pt idx="19">
                  <c:v>3.4541397232060213E-2</c:v>
                </c:pt>
                <c:pt idx="20">
                  <c:v>3.5603702875838958E-2</c:v>
                </c:pt>
                <c:pt idx="21">
                  <c:v>3.6792197013137004E-2</c:v>
                </c:pt>
                <c:pt idx="22">
                  <c:v>3.821620235073294E-2</c:v>
                </c:pt>
                <c:pt idx="23">
                  <c:v>3.9845796564108103E-2</c:v>
                </c:pt>
                <c:pt idx="24">
                  <c:v>4.1700583027580923E-2</c:v>
                </c:pt>
                <c:pt idx="25">
                  <c:v>4.397326817564802E-2</c:v>
                </c:pt>
                <c:pt idx="26">
                  <c:v>4.6597130061543403E-2</c:v>
                </c:pt>
                <c:pt idx="27">
                  <c:v>4.9742540520630089E-2</c:v>
                </c:pt>
                <c:pt idx="28">
                  <c:v>5.3485491516574848E-2</c:v>
                </c:pt>
                <c:pt idx="29">
                  <c:v>5.8064513789179838E-2</c:v>
                </c:pt>
                <c:pt idx="30">
                  <c:v>6.1362836059479481E-2</c:v>
                </c:pt>
                <c:pt idx="31">
                  <c:v>7.0276405580824625E-2</c:v>
                </c:pt>
                <c:pt idx="32">
                  <c:v>7.8595954968481943E-2</c:v>
                </c:pt>
                <c:pt idx="33">
                  <c:v>8.9074796260744826E-2</c:v>
                </c:pt>
                <c:pt idx="34">
                  <c:v>0.10224324321278937</c:v>
                </c:pt>
                <c:pt idx="35">
                  <c:v>0.11906670753110361</c:v>
                </c:pt>
                <c:pt idx="36">
                  <c:v>0.12964398572297817</c:v>
                </c:pt>
                <c:pt idx="37">
                  <c:v>0.16959324474935625</c:v>
                </c:pt>
                <c:pt idx="38">
                  <c:v>0.20786805877285452</c:v>
                </c:pt>
                <c:pt idx="39">
                  <c:v>0.25983270977532708</c:v>
                </c:pt>
                <c:pt idx="40">
                  <c:v>0.33121429746695408</c:v>
                </c:pt>
                <c:pt idx="41">
                  <c:v>0.4307392795665681</c:v>
                </c:pt>
                <c:pt idx="42">
                  <c:v>0.57236948376829511</c:v>
                </c:pt>
                <c:pt idx="43">
                  <c:v>0.77590773768922305</c:v>
                </c:pt>
                <c:pt idx="44">
                  <c:v>1.0710464331886631</c:v>
                </c:pt>
                <c:pt idx="45">
                  <c:v>1.5015411096809395</c:v>
                </c:pt>
                <c:pt idx="46">
                  <c:v>2.1295070243000458</c:v>
                </c:pt>
                <c:pt idx="47">
                  <c:v>3.0367685956651558</c:v>
                </c:pt>
                <c:pt idx="48">
                  <c:v>4.3105217915318121</c:v>
                </c:pt>
                <c:pt idx="49">
                  <c:v>6.0113876588317217</c:v>
                </c:pt>
                <c:pt idx="50">
                  <c:v>8.0900336505935542</c:v>
                </c:pt>
                <c:pt idx="51">
                  <c:v>10.255627126789312</c:v>
                </c:pt>
                <c:pt idx="52">
                  <c:v>11.847061274717925</c:v>
                </c:pt>
                <c:pt idx="53">
                  <c:v>11.943887175654881</c:v>
                </c:pt>
                <c:pt idx="54">
                  <c:v>9.9244284388651849</c:v>
                </c:pt>
                <c:pt idx="55">
                  <c:v>6.3093748498993181</c:v>
                </c:pt>
                <c:pt idx="56">
                  <c:v>2.7845713907259233</c:v>
                </c:pt>
                <c:pt idx="57">
                  <c:v>0.75157845598870721</c:v>
                </c:pt>
                <c:pt idx="58">
                  <c:v>0.10543087764412519</c:v>
                </c:pt>
                <c:pt idx="59">
                  <c:v>6.2444527155416252E-3</c:v>
                </c:pt>
                <c:pt idx="60">
                  <c:v>1.1910376585816549E-4</c:v>
                </c:pt>
                <c:pt idx="61">
                  <c:v>5.17948388743078E-7</c:v>
                </c:pt>
                <c:pt idx="62">
                  <c:v>3.3013388702821803E-10</c:v>
                </c:pt>
                <c:pt idx="63">
                  <c:v>1.7566223134640491E-14</c:v>
                </c:pt>
                <c:pt idx="64">
                  <c:v>3.8083230621837714E-20</c:v>
                </c:pt>
                <c:pt idx="65">
                  <c:v>1.3476899075257378E-27</c:v>
                </c:pt>
                <c:pt idx="66">
                  <c:v>2.410142140751566E-37</c:v>
                </c:pt>
                <c:pt idx="67">
                  <c:v>5.0105173856844762E-50</c:v>
                </c:pt>
                <c:pt idx="68">
                  <c:v>1.8311084526916927E-66</c:v>
                </c:pt>
                <c:pt idx="69">
                  <c:v>1.0904307394948149E-87</c:v>
                </c:pt>
                <c:pt idx="70">
                  <c:v>5.1068920273309867E-115</c:v>
                </c:pt>
                <c:pt idx="71">
                  <c:v>4.0782026235333252E-150</c:v>
                </c:pt>
                <c:pt idx="72">
                  <c:v>4.269219799919054E-195</c:v>
                </c:pt>
                <c:pt idx="73">
                  <c:v>1.264340210301605E-252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D5-4ACE-812D-BD60F58A7316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D5-4ACE-812D-BD60F58A7316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D5-4ACE-812D-BD60F58A7316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AP8Q!$I$22:$I$108</c:f>
              <c:numCache>
                <c:formatCode>0.000</c:formatCode>
                <c:ptCount val="87"/>
                <c:pt idx="0">
                  <c:v>6.9098237542463387E-2</c:v>
                </c:pt>
                <c:pt idx="1">
                  <c:v>7.0047912359923331E-2</c:v>
                </c:pt>
                <c:pt idx="2">
                  <c:v>7.0703377741552789E-2</c:v>
                </c:pt>
                <c:pt idx="3">
                  <c:v>7.1721686912071703E-2</c:v>
                </c:pt>
                <c:pt idx="4">
                  <c:v>7.3148445591279476E-2</c:v>
                </c:pt>
                <c:pt idx="5">
                  <c:v>7.4659138863922836E-2</c:v>
                </c:pt>
                <c:pt idx="6">
                  <c:v>7.6259560338562016E-2</c:v>
                </c:pt>
                <c:pt idx="7">
                  <c:v>7.8395567868248556E-2</c:v>
                </c:pt>
                <c:pt idx="8">
                  <c:v>8.1174127494081177E-2</c:v>
                </c:pt>
                <c:pt idx="9">
                  <c:v>8.4209439536413688E-2</c:v>
                </c:pt>
                <c:pt idx="10">
                  <c:v>8.8107973253167993E-2</c:v>
                </c:pt>
                <c:pt idx="11">
                  <c:v>9.3085723027342318E-2</c:v>
                </c:pt>
                <c:pt idx="12">
                  <c:v>9.943101855723549E-2</c:v>
                </c:pt>
                <c:pt idx="13">
                  <c:v>0.10752517352964444</c:v>
                </c:pt>
                <c:pt idx="14">
                  <c:v>0.11786707367888083</c:v>
                </c:pt>
                <c:pt idx="15">
                  <c:v>0.13230334215151332</c:v>
                </c:pt>
                <c:pt idx="16">
                  <c:v>0.15090883370083183</c:v>
                </c:pt>
                <c:pt idx="17">
                  <c:v>0.17658902625393907</c:v>
                </c:pt>
                <c:pt idx="18">
                  <c:v>0.21180437933319196</c:v>
                </c:pt>
                <c:pt idx="19">
                  <c:v>0.25954900203127657</c:v>
                </c:pt>
                <c:pt idx="20">
                  <c:v>0.32621829030918759</c:v>
                </c:pt>
                <c:pt idx="21">
                  <c:v>0.41246198296966591</c:v>
                </c:pt>
                <c:pt idx="22">
                  <c:v>0.52711023892767095</c:v>
                </c:pt>
                <c:pt idx="23">
                  <c:v>0.6625887744234944</c:v>
                </c:pt>
                <c:pt idx="24">
                  <c:v>0.80337732915529958</c:v>
                </c:pt>
                <c:pt idx="25">
                  <c:v>0.92720185057197402</c:v>
                </c:pt>
                <c:pt idx="26">
                  <c:v>0.97667850061299943</c:v>
                </c:pt>
                <c:pt idx="27">
                  <c:v>0.90889219947640398</c:v>
                </c:pt>
                <c:pt idx="28">
                  <c:v>0.72326256684836332</c:v>
                </c:pt>
                <c:pt idx="29">
                  <c:v>0.48926735568412316</c:v>
                </c:pt>
                <c:pt idx="30">
                  <c:v>0.37128652194740452</c:v>
                </c:pt>
                <c:pt idx="31">
                  <c:v>0.25810882877984842</c:v>
                </c:pt>
                <c:pt idx="32">
                  <c:v>0.27006131422129426</c:v>
                </c:pt>
                <c:pt idx="33">
                  <c:v>0.31137304945673011</c:v>
                </c:pt>
                <c:pt idx="34">
                  <c:v>0.36548420777266638</c:v>
                </c:pt>
                <c:pt idx="35">
                  <c:v>0.43178624110669395</c:v>
                </c:pt>
                <c:pt idx="36">
                  <c:v>0.47146926732073902</c:v>
                </c:pt>
                <c:pt idx="37">
                  <c:v>0.60625803895181662</c:v>
                </c:pt>
                <c:pt idx="38">
                  <c:v>0.71352829637564608</c:v>
                </c:pt>
                <c:pt idx="39">
                  <c:v>0.82942731571533512</c:v>
                </c:pt>
                <c:pt idx="40">
                  <c:v>0.94545666586979316</c:v>
                </c:pt>
                <c:pt idx="41">
                  <c:v>1.0521726106485139</c:v>
                </c:pt>
                <c:pt idx="42">
                  <c:v>1.1463745431250938</c:v>
                </c:pt>
                <c:pt idx="43">
                  <c:v>1.2430007977700686</c:v>
                </c:pt>
                <c:pt idx="44">
                  <c:v>1.3909471267836286</c:v>
                </c:pt>
                <c:pt idx="45">
                  <c:v>1.6753123138484185</c:v>
                </c:pt>
                <c:pt idx="46">
                  <c:v>2.198784901974574</c:v>
                </c:pt>
                <c:pt idx="47">
                  <c:v>3.0550816395321747</c:v>
                </c:pt>
                <c:pt idx="48">
                  <c:v>4.3133528053617507</c:v>
                </c:pt>
                <c:pt idx="49">
                  <c:v>6.0116049757088135</c:v>
                </c:pt>
                <c:pt idx="50">
                  <c:v>8.0900403680061626</c:v>
                </c:pt>
                <c:pt idx="51">
                  <c:v>10.255627190401547</c:v>
                </c:pt>
                <c:pt idx="52">
                  <c:v>11.847061274849903</c:v>
                </c:pt>
                <c:pt idx="53">
                  <c:v>11.94388717565492</c:v>
                </c:pt>
                <c:pt idx="54">
                  <c:v>9.9244284388651849</c:v>
                </c:pt>
                <c:pt idx="55">
                  <c:v>6.3093748498993181</c:v>
                </c:pt>
                <c:pt idx="56">
                  <c:v>2.7845713907259233</c:v>
                </c:pt>
                <c:pt idx="57">
                  <c:v>0.75157845598870721</c:v>
                </c:pt>
                <c:pt idx="58">
                  <c:v>0.10543087764412519</c:v>
                </c:pt>
                <c:pt idx="59">
                  <c:v>6.2444527155416252E-3</c:v>
                </c:pt>
                <c:pt idx="60">
                  <c:v>1.1910376585816549E-4</c:v>
                </c:pt>
                <c:pt idx="61">
                  <c:v>5.17948388743078E-7</c:v>
                </c:pt>
                <c:pt idx="62">
                  <c:v>3.3013388702821803E-10</c:v>
                </c:pt>
                <c:pt idx="63">
                  <c:v>1.7566223134640491E-14</c:v>
                </c:pt>
                <c:pt idx="64">
                  <c:v>3.8083230621837714E-20</c:v>
                </c:pt>
                <c:pt idx="65">
                  <c:v>1.3476899075257378E-27</c:v>
                </c:pt>
                <c:pt idx="66">
                  <c:v>2.410142140751566E-37</c:v>
                </c:pt>
                <c:pt idx="67">
                  <c:v>5.0105173856844762E-50</c:v>
                </c:pt>
                <c:pt idx="68">
                  <c:v>1.8311084526916927E-66</c:v>
                </c:pt>
                <c:pt idx="69">
                  <c:v>1.0904307394948149E-87</c:v>
                </c:pt>
                <c:pt idx="70">
                  <c:v>5.1068920273309867E-115</c:v>
                </c:pt>
                <c:pt idx="71">
                  <c:v>4.0782026235333252E-150</c:v>
                </c:pt>
                <c:pt idx="72">
                  <c:v>4.269219799919054E-195</c:v>
                </c:pt>
                <c:pt idx="73">
                  <c:v>1.264340210301605E-252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D5-4ACE-812D-BD60F58A7316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0AD5-4ACE-812D-BD60F58A7316}"/>
              </c:ext>
            </c:extLst>
          </c:dPt>
          <c:xVal>
            <c:numRef>
              <c:f>AP8Q!$A$22:$A$108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AP8Q!$B$22:$B$108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1.7000000000000001E-2</c:v>
                </c:pt>
                <c:pt idx="14">
                  <c:v>2.7E-2</c:v>
                </c:pt>
                <c:pt idx="15">
                  <c:v>3.2000000000000001E-2</c:v>
                </c:pt>
                <c:pt idx="16">
                  <c:v>4.3999999999999997E-2</c:v>
                </c:pt>
                <c:pt idx="17">
                  <c:v>9.5000000000000001E-2</c:v>
                </c:pt>
                <c:pt idx="18">
                  <c:v>0.16800000000000001</c:v>
                </c:pt>
                <c:pt idx="19">
                  <c:v>0.26500000000000001</c:v>
                </c:pt>
                <c:pt idx="20">
                  <c:v>0.41699999999999998</c:v>
                </c:pt>
                <c:pt idx="21">
                  <c:v>0.51200000000000001</c:v>
                </c:pt>
                <c:pt idx="22">
                  <c:v>0.64200000000000002</c:v>
                </c:pt>
                <c:pt idx="23">
                  <c:v>0.80600000000000005</c:v>
                </c:pt>
                <c:pt idx="24">
                  <c:v>0.79500000000000004</c:v>
                </c:pt>
                <c:pt idx="25">
                  <c:v>0.95799999999999996</c:v>
                </c:pt>
                <c:pt idx="26">
                  <c:v>0.753</c:v>
                </c:pt>
                <c:pt idx="27">
                  <c:v>0.78200000000000003</c:v>
                </c:pt>
                <c:pt idx="28">
                  <c:v>0.95899999999999996</c:v>
                </c:pt>
                <c:pt idx="29">
                  <c:v>0.54600000000000004</c:v>
                </c:pt>
                <c:pt idx="30">
                  <c:v>0.24099999999999999</c:v>
                </c:pt>
                <c:pt idx="31">
                  <c:v>0.49099999999999999</c:v>
                </c:pt>
                <c:pt idx="32">
                  <c:v>0.46899999999999997</c:v>
                </c:pt>
                <c:pt idx="33">
                  <c:v>0.53900000000000003</c:v>
                </c:pt>
                <c:pt idx="34">
                  <c:v>0.39600000000000002</c:v>
                </c:pt>
                <c:pt idx="35">
                  <c:v>0.48499999999999999</c:v>
                </c:pt>
                <c:pt idx="36">
                  <c:v>0.27</c:v>
                </c:pt>
                <c:pt idx="37">
                  <c:v>0.84099999999999997</c:v>
                </c:pt>
                <c:pt idx="38">
                  <c:v>0.63800000000000001</c:v>
                </c:pt>
                <c:pt idx="39">
                  <c:v>0.748</c:v>
                </c:pt>
                <c:pt idx="40">
                  <c:v>0.85399999999999998</c:v>
                </c:pt>
                <c:pt idx="41">
                  <c:v>0.96499999999999997</c:v>
                </c:pt>
                <c:pt idx="42">
                  <c:v>1.093</c:v>
                </c:pt>
                <c:pt idx="43">
                  <c:v>1.3240000000000001</c:v>
                </c:pt>
                <c:pt idx="44">
                  <c:v>1.484</c:v>
                </c:pt>
                <c:pt idx="45">
                  <c:v>1.8480000000000001</c:v>
                </c:pt>
                <c:pt idx="46">
                  <c:v>2.19</c:v>
                </c:pt>
                <c:pt idx="47">
                  <c:v>2.6480000000000001</c:v>
                </c:pt>
                <c:pt idx="48">
                  <c:v>3.843</c:v>
                </c:pt>
                <c:pt idx="49">
                  <c:v>5.2430000000000003</c:v>
                </c:pt>
                <c:pt idx="50">
                  <c:v>8.6479999999999997</c:v>
                </c:pt>
                <c:pt idx="51">
                  <c:v>11.33</c:v>
                </c:pt>
                <c:pt idx="52">
                  <c:v>12.747</c:v>
                </c:pt>
                <c:pt idx="53">
                  <c:v>10.567</c:v>
                </c:pt>
                <c:pt idx="54">
                  <c:v>9.5060000000000002</c:v>
                </c:pt>
                <c:pt idx="55">
                  <c:v>5.9279999999999999</c:v>
                </c:pt>
                <c:pt idx="56">
                  <c:v>4.0430000000000001</c:v>
                </c:pt>
                <c:pt idx="57">
                  <c:v>1.804</c:v>
                </c:pt>
                <c:pt idx="58">
                  <c:v>0.98099999999999998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5-4ACE-812D-BD60F58A7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AP8Q!$A$23:$A$108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AP8Q!$J$23:$J$108</c:f>
              <c:numCache>
                <c:formatCode>0.000</c:formatCode>
                <c:ptCount val="86"/>
                <c:pt idx="0">
                  <c:v>-7.0047912359923331E-2</c:v>
                </c:pt>
                <c:pt idx="1">
                  <c:v>-7.0703377741552789E-2</c:v>
                </c:pt>
                <c:pt idx="2">
                  <c:v>-7.1721686912071703E-2</c:v>
                </c:pt>
                <c:pt idx="3">
                  <c:v>-7.3148445591279476E-2</c:v>
                </c:pt>
                <c:pt idx="4">
                  <c:v>-7.4659138863922836E-2</c:v>
                </c:pt>
                <c:pt idx="5">
                  <c:v>-7.6259560338562016E-2</c:v>
                </c:pt>
                <c:pt idx="6">
                  <c:v>-7.7395567868248555E-2</c:v>
                </c:pt>
                <c:pt idx="7">
                  <c:v>-7.9174127494081176E-2</c:v>
                </c:pt>
                <c:pt idx="8">
                  <c:v>-8.2209439536413687E-2</c:v>
                </c:pt>
                <c:pt idx="9">
                  <c:v>-8.6107973253167991E-2</c:v>
                </c:pt>
                <c:pt idx="10">
                  <c:v>-9.1085723027342316E-2</c:v>
                </c:pt>
                <c:pt idx="11">
                  <c:v>-9.6431018557235487E-2</c:v>
                </c:pt>
                <c:pt idx="12">
                  <c:v>-9.052517352964444E-2</c:v>
                </c:pt>
                <c:pt idx="13">
                  <c:v>-9.0867073678880833E-2</c:v>
                </c:pt>
                <c:pt idx="14">
                  <c:v>-0.10030334215151332</c:v>
                </c:pt>
                <c:pt idx="15">
                  <c:v>-0.10690883370083183</c:v>
                </c:pt>
                <c:pt idx="16">
                  <c:v>-8.1589026253939073E-2</c:v>
                </c:pt>
                <c:pt idx="17">
                  <c:v>-4.3804379333191951E-2</c:v>
                </c:pt>
                <c:pt idx="18">
                  <c:v>5.4509979687234478E-3</c:v>
                </c:pt>
                <c:pt idx="19">
                  <c:v>9.0781709690812395E-2</c:v>
                </c:pt>
                <c:pt idx="20">
                  <c:v>9.9538017030334103E-2</c:v>
                </c:pt>
                <c:pt idx="21">
                  <c:v>0.11488976107232907</c:v>
                </c:pt>
                <c:pt idx="22">
                  <c:v>0.14341122557650565</c:v>
                </c:pt>
                <c:pt idx="23">
                  <c:v>-8.3773291552995399E-3</c:v>
                </c:pt>
                <c:pt idx="24">
                  <c:v>3.0798149428025945E-2</c:v>
                </c:pt>
                <c:pt idx="25">
                  <c:v>-0.22367850061299943</c:v>
                </c:pt>
                <c:pt idx="26">
                  <c:v>-0.12689219947640396</c:v>
                </c:pt>
                <c:pt idx="27">
                  <c:v>0.23573743315163664</c:v>
                </c:pt>
                <c:pt idx="28">
                  <c:v>5.6732644315876879E-2</c:v>
                </c:pt>
                <c:pt idx="29">
                  <c:v>-0.13028652194740453</c:v>
                </c:pt>
                <c:pt idx="30">
                  <c:v>0.23289117122015157</c:v>
                </c:pt>
                <c:pt idx="31">
                  <c:v>0.19893868577870572</c:v>
                </c:pt>
                <c:pt idx="32">
                  <c:v>0.22762695054326992</c:v>
                </c:pt>
                <c:pt idx="33">
                  <c:v>3.0515792227333638E-2</c:v>
                </c:pt>
                <c:pt idx="34">
                  <c:v>5.321375889330604E-2</c:v>
                </c:pt>
                <c:pt idx="35">
                  <c:v>-0.201469267320739</c:v>
                </c:pt>
                <c:pt idx="36">
                  <c:v>0.23474196104818335</c:v>
                </c:pt>
                <c:pt idx="37">
                  <c:v>-7.5528296375646065E-2</c:v>
                </c:pt>
                <c:pt idx="38">
                  <c:v>-8.1427315715335125E-2</c:v>
                </c:pt>
                <c:pt idx="39">
                  <c:v>-9.1456665869793174E-2</c:v>
                </c:pt>
                <c:pt idx="40">
                  <c:v>-8.7172610648513893E-2</c:v>
                </c:pt>
                <c:pt idx="41">
                  <c:v>-5.3374543125093821E-2</c:v>
                </c:pt>
                <c:pt idx="42">
                  <c:v>8.0999202229931511E-2</c:v>
                </c:pt>
                <c:pt idx="43">
                  <c:v>9.3052873216371346E-2</c:v>
                </c:pt>
                <c:pt idx="44">
                  <c:v>0.17268768615158159</c:v>
                </c:pt>
                <c:pt idx="45">
                  <c:v>-8.7849019745740442E-3</c:v>
                </c:pt>
                <c:pt idx="46">
                  <c:v>-0.40708163953217458</c:v>
                </c:pt>
                <c:pt idx="47">
                  <c:v>-0.47035280536175073</c:v>
                </c:pt>
                <c:pt idx="48">
                  <c:v>-0.76860497570881314</c:v>
                </c:pt>
                <c:pt idx="49">
                  <c:v>0.55795963199383714</c:v>
                </c:pt>
                <c:pt idx="50">
                  <c:v>1.0743728095984526</c:v>
                </c:pt>
                <c:pt idx="51">
                  <c:v>0.89993872515009699</c:v>
                </c:pt>
                <c:pt idx="52">
                  <c:v>-1.3768871756549199</c:v>
                </c:pt>
                <c:pt idx="53">
                  <c:v>-0.41842843886518466</c:v>
                </c:pt>
                <c:pt idx="54">
                  <c:v>-0.38137484989931814</c:v>
                </c:pt>
                <c:pt idx="55">
                  <c:v>1.2584286092740768</c:v>
                </c:pt>
                <c:pt idx="56">
                  <c:v>1.0524215440112927</c:v>
                </c:pt>
                <c:pt idx="57">
                  <c:v>0.87556912235587481</c:v>
                </c:pt>
                <c:pt idx="58">
                  <c:v>-6.2444527155416252E-3</c:v>
                </c:pt>
                <c:pt idx="59">
                  <c:v>-1.1910376585816549E-4</c:v>
                </c:pt>
                <c:pt idx="60">
                  <c:v>-5.17948388743078E-7</c:v>
                </c:pt>
                <c:pt idx="61">
                  <c:v>-3.3013388702821803E-10</c:v>
                </c:pt>
                <c:pt idx="62">
                  <c:v>-1.7566223134640491E-14</c:v>
                </c:pt>
                <c:pt idx="63">
                  <c:v>-3.8083230621837714E-20</c:v>
                </c:pt>
                <c:pt idx="64">
                  <c:v>-1.3476899075257378E-27</c:v>
                </c:pt>
                <c:pt idx="65">
                  <c:v>-2.410142140751566E-37</c:v>
                </c:pt>
                <c:pt idx="66">
                  <c:v>-5.0105173856844762E-50</c:v>
                </c:pt>
                <c:pt idx="67">
                  <c:v>-1.8311084526916927E-66</c:v>
                </c:pt>
                <c:pt idx="68">
                  <c:v>-1.0904307394948149E-87</c:v>
                </c:pt>
                <c:pt idx="69">
                  <c:v>-5.1068920273309867E-115</c:v>
                </c:pt>
                <c:pt idx="70">
                  <c:v>-4.0782026235333252E-150</c:v>
                </c:pt>
                <c:pt idx="71">
                  <c:v>-4.269219799919054E-195</c:v>
                </c:pt>
                <c:pt idx="72">
                  <c:v>-1.264340210301605E-252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4-4469-9BE4-1D9E51F6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AP9Q!$F$21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AP9Q!$F$22:$F$108</c:f>
              <c:numCache>
                <c:formatCode>0.000</c:formatCode>
                <c:ptCount val="87"/>
                <c:pt idx="0">
                  <c:v>4.0842797503267639E-3</c:v>
                </c:pt>
                <c:pt idx="1">
                  <c:v>4.4295998992966079E-3</c:v>
                </c:pt>
                <c:pt idx="2">
                  <c:v>4.6741950827396978E-3</c:v>
                </c:pt>
                <c:pt idx="3">
                  <c:v>5.0638964394877899E-3</c:v>
                </c:pt>
                <c:pt idx="4">
                  <c:v>5.6288000477561877E-3</c:v>
                </c:pt>
                <c:pt idx="5">
                  <c:v>6.2494872552151404E-3</c:v>
                </c:pt>
                <c:pt idx="6">
                  <c:v>6.9305948455069856E-3</c:v>
                </c:pt>
                <c:pt idx="7">
                  <c:v>7.874475019021495E-3</c:v>
                </c:pt>
                <c:pt idx="8">
                  <c:v>9.1564397811852577E-3</c:v>
                </c:pt>
                <c:pt idx="9">
                  <c:v>1.0619429493648726E-2</c:v>
                </c:pt>
                <c:pt idx="10">
                  <c:v>1.2582762593831953E-2</c:v>
                </c:pt>
                <c:pt idx="11">
                  <c:v>1.5208684140212895E-2</c:v>
                </c:pt>
                <c:pt idx="12">
                  <c:v>1.8719508343898197E-2</c:v>
                </c:pt>
                <c:pt idx="13">
                  <c:v>2.3417284209760632E-2</c:v>
                </c:pt>
                <c:pt idx="14">
                  <c:v>2.970816521239962E-2</c:v>
                </c:pt>
                <c:pt idx="15">
                  <c:v>3.891394860355548E-2</c:v>
                </c:pt>
                <c:pt idx="16">
                  <c:v>5.133544626053424E-2</c:v>
                </c:pt>
                <c:pt idx="17">
                  <c:v>6.9243690354131429E-2</c:v>
                </c:pt>
                <c:pt idx="18">
                  <c:v>9.4837314628677061E-2</c:v>
                </c:pt>
                <c:pt idx="19">
                  <c:v>0.13086484477624249</c:v>
                </c:pt>
                <c:pt idx="20">
                  <c:v>0.18285832744677932</c:v>
                </c:pt>
                <c:pt idx="21">
                  <c:v>0.25188309951052035</c:v>
                </c:pt>
                <c:pt idx="22">
                  <c:v>0.34510289784775333</c:v>
                </c:pt>
                <c:pt idx="23">
                  <c:v>0.45519324199227196</c:v>
                </c:pt>
                <c:pt idx="24">
                  <c:v>0.56610461339405871</c:v>
                </c:pt>
                <c:pt idx="25">
                  <c:v>0.6529904843959059</c:v>
                </c:pt>
                <c:pt idx="26">
                  <c:v>0.66405317058443869</c:v>
                </c:pt>
                <c:pt idx="27">
                  <c:v>0.56701979714137463</c:v>
                </c:pt>
                <c:pt idx="28">
                  <c:v>0.38042181882459075</c:v>
                </c:pt>
                <c:pt idx="29">
                  <c:v>0.18117326195400443</c:v>
                </c:pt>
                <c:pt idx="30">
                  <c:v>9.2194624395409777E-2</c:v>
                </c:pt>
                <c:pt idx="31">
                  <c:v>9.4635073190799963E-3</c:v>
                </c:pt>
                <c:pt idx="32">
                  <c:v>7.3265471070783092E-4</c:v>
                </c:pt>
                <c:pt idx="33">
                  <c:v>1.9655227923105327E-5</c:v>
                </c:pt>
                <c:pt idx="34">
                  <c:v>1.397486730035465E-7</c:v>
                </c:pt>
                <c:pt idx="35">
                  <c:v>1.7437832168180561E-10</c:v>
                </c:pt>
                <c:pt idx="36">
                  <c:v>2.3264548049868534E-12</c:v>
                </c:pt>
                <c:pt idx="37">
                  <c:v>1.5664921705518562E-19</c:v>
                </c:pt>
                <c:pt idx="38">
                  <c:v>2.5647951381149467E-26</c:v>
                </c:pt>
                <c:pt idx="39">
                  <c:v>3.2516342362708205E-35</c:v>
                </c:pt>
                <c:pt idx="40">
                  <c:v>8.9212802935481419E-47</c:v>
                </c:pt>
                <c:pt idx="41">
                  <c:v>9.878454007235153E-62</c:v>
                </c:pt>
                <c:pt idx="42">
                  <c:v>4.0474745059776933E-81</c:v>
                </c:pt>
                <c:pt idx="43">
                  <c:v>4.3294026298974706E-106</c:v>
                </c:pt>
                <c:pt idx="44">
                  <c:v>3.971201394897276E-138</c:v>
                </c:pt>
                <c:pt idx="45">
                  <c:v>3.7957114469411258E-179</c:v>
                </c:pt>
                <c:pt idx="46">
                  <c:v>1.2734995660142099E-231</c:v>
                </c:pt>
                <c:pt idx="47">
                  <c:v>9.7745731854402291E-299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A-4F58-9814-9DE11E5C01A5}"/>
            </c:ext>
          </c:extLst>
        </c:ser>
        <c:ser>
          <c:idx val="1"/>
          <c:order val="1"/>
          <c:tx>
            <c:strRef>
              <c:f>AP9Q!$G$21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AP9Q!$G$22:$G$108</c:f>
              <c:numCache>
                <c:formatCode>0.000</c:formatCode>
                <c:ptCount val="87"/>
                <c:pt idx="0">
                  <c:v>2.5540608061036432E-2</c:v>
                </c:pt>
                <c:pt idx="1">
                  <c:v>2.5727151737605966E-2</c:v>
                </c:pt>
                <c:pt idx="2">
                  <c:v>2.585215201390343E-2</c:v>
                </c:pt>
                <c:pt idx="3">
                  <c:v>2.6040613070031828E-2</c:v>
                </c:pt>
                <c:pt idx="4">
                  <c:v>2.6293695889225178E-2</c:v>
                </c:pt>
                <c:pt idx="5">
                  <c:v>2.6548848959077029E-2</c:v>
                </c:pt>
                <c:pt idx="6">
                  <c:v>2.6806084848128235E-2</c:v>
                </c:pt>
                <c:pt idx="7">
                  <c:v>2.7130577869494864E-2</c:v>
                </c:pt>
                <c:pt idx="8">
                  <c:v>2.7524326037494634E-2</c:v>
                </c:pt>
                <c:pt idx="9">
                  <c:v>2.7922867190698607E-2</c:v>
                </c:pt>
                <c:pt idx="10">
                  <c:v>2.8393946918424125E-2</c:v>
                </c:pt>
                <c:pt idx="11">
                  <c:v>2.8940471291181904E-2</c:v>
                </c:pt>
                <c:pt idx="12">
                  <c:v>2.9565821819027668E-2</c:v>
                </c:pt>
                <c:pt idx="13">
                  <c:v>3.0273879978172519E-2</c:v>
                </c:pt>
                <c:pt idx="14">
                  <c:v>3.1069055027189037E-2</c:v>
                </c:pt>
                <c:pt idx="15">
                  <c:v>3.2031196532345388E-2</c:v>
                </c:pt>
                <c:pt idx="16">
                  <c:v>3.3094962262739815E-2</c:v>
                </c:pt>
                <c:pt idx="17">
                  <c:v>3.434646380785699E-2</c:v>
                </c:pt>
                <c:pt idx="18">
                  <c:v>3.5801016896974187E-2</c:v>
                </c:pt>
                <c:pt idx="19">
                  <c:v>3.7476488394921598E-2</c:v>
                </c:pt>
                <c:pt idx="20">
                  <c:v>3.948253922515417E-2</c:v>
                </c:pt>
                <c:pt idx="21">
                  <c:v>4.1762031969334638E-2</c:v>
                </c:pt>
                <c:pt idx="22">
                  <c:v>4.4539638273387777E-2</c:v>
                </c:pt>
                <c:pt idx="23">
                  <c:v>4.7776696867129112E-2</c:v>
                </c:pt>
                <c:pt idx="24">
                  <c:v>5.1531794670399096E-2</c:v>
                </c:pt>
                <c:pt idx="25">
                  <c:v>5.6227288131018474E-2</c:v>
                </c:pt>
                <c:pt idx="26">
                  <c:v>6.1765144122989675E-2</c:v>
                </c:pt>
                <c:pt idx="27">
                  <c:v>6.8549562641697204E-2</c:v>
                </c:pt>
                <c:pt idx="28">
                  <c:v>7.6800730249145341E-2</c:v>
                </c:pt>
                <c:pt idx="29">
                  <c:v>8.7111455567058571E-2</c:v>
                </c:pt>
                <c:pt idx="30">
                  <c:v>9.4657489719684101E-2</c:v>
                </c:pt>
                <c:pt idx="31">
                  <c:v>0.1154023182886617</c:v>
                </c:pt>
                <c:pt idx="32">
                  <c:v>0.1350328730221127</c:v>
                </c:pt>
                <c:pt idx="33">
                  <c:v>0.15983929281344209</c:v>
                </c:pt>
                <c:pt idx="34">
                  <c:v>0.19075258082655283</c:v>
                </c:pt>
                <c:pt idx="35">
                  <c:v>0.22926598452937313</c:v>
                </c:pt>
                <c:pt idx="36">
                  <c:v>0.25269786590520199</c:v>
                </c:pt>
                <c:pt idx="37">
                  <c:v>0.33438154051034236</c:v>
                </c:pt>
                <c:pt idx="38">
                  <c:v>0.40155016790233417</c:v>
                </c:pt>
                <c:pt idx="39">
                  <c:v>0.47563880716922163</c:v>
                </c:pt>
                <c:pt idx="40">
                  <c:v>0.54909135832324119</c:v>
                </c:pt>
                <c:pt idx="41">
                  <c:v>0.60856756819610591</c:v>
                </c:pt>
                <c:pt idx="42">
                  <c:v>0.63479940600223694</c:v>
                </c:pt>
                <c:pt idx="43">
                  <c:v>0.60637710060207817</c:v>
                </c:pt>
                <c:pt idx="44">
                  <c:v>0.51219809699611007</c:v>
                </c:pt>
                <c:pt idx="45">
                  <c:v>0.36556243352637624</c:v>
                </c:pt>
                <c:pt idx="46">
                  <c:v>0.207679607562923</c:v>
                </c:pt>
                <c:pt idx="47">
                  <c:v>8.6831074788175977E-2</c:v>
                </c:pt>
                <c:pt idx="48">
                  <c:v>2.4225667867680847E-2</c:v>
                </c:pt>
                <c:pt idx="49">
                  <c:v>3.9702456396184665E-3</c:v>
                </c:pt>
                <c:pt idx="50">
                  <c:v>3.244604966467039E-4</c:v>
                </c:pt>
                <c:pt idx="51">
                  <c:v>1.067560716502793E-5</c:v>
                </c:pt>
                <c:pt idx="52">
                  <c:v>1.086440893954916E-7</c:v>
                </c:pt>
                <c:pt idx="53">
                  <c:v>2.4406858787528278E-10</c:v>
                </c:pt>
                <c:pt idx="54">
                  <c:v>7.689380367272824E-14</c:v>
                </c:pt>
                <c:pt idx="55">
                  <c:v>1.9876179253733599E-18</c:v>
                </c:pt>
                <c:pt idx="56">
                  <c:v>2.0671568138204373E-24</c:v>
                </c:pt>
                <c:pt idx="57">
                  <c:v>3.4932503168073688E-32</c:v>
                </c:pt>
                <c:pt idx="58">
                  <c:v>3.0834216628000948E-42</c:v>
                </c:pt>
                <c:pt idx="59">
                  <c:v>3.4182964037902906E-55</c:v>
                </c:pt>
                <c:pt idx="60">
                  <c:v>7.4822991004977973E-72</c:v>
                </c:pt>
                <c:pt idx="61">
                  <c:v>3.1707743680819935E-93</c:v>
                </c:pt>
                <c:pt idx="62">
                  <c:v>1.3721812761316323E-120</c:v>
                </c:pt>
                <c:pt idx="63">
                  <c:v>1.4786515033974516E-155</c:v>
                </c:pt>
                <c:pt idx="64">
                  <c:v>3.6174441625138893E-200</c:v>
                </c:pt>
                <c:pt idx="65">
                  <c:v>5.2193260375117898E-257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A-4F58-9814-9DE11E5C01A5}"/>
            </c:ext>
          </c:extLst>
        </c:ser>
        <c:ser>
          <c:idx val="2"/>
          <c:order val="2"/>
          <c:tx>
            <c:strRef>
              <c:f>AP9Q!$H$21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AP9Q!$H$22:$H$108</c:f>
              <c:numCache>
                <c:formatCode>0.000</c:formatCode>
                <c:ptCount val="87"/>
                <c:pt idx="0">
                  <c:v>2.0886410652730451E-2</c:v>
                </c:pt>
                <c:pt idx="1">
                  <c:v>2.0963000660893256E-2</c:v>
                </c:pt>
                <c:pt idx="2">
                  <c:v>2.1014204410931304E-2</c:v>
                </c:pt>
                <c:pt idx="3">
                  <c:v>2.1091226236068763E-2</c:v>
                </c:pt>
                <c:pt idx="4">
                  <c:v>2.1194326804312536E-2</c:v>
                </c:pt>
                <c:pt idx="5">
                  <c:v>2.1297891722779273E-2</c:v>
                </c:pt>
                <c:pt idx="6">
                  <c:v>2.1401922874056994E-2</c:v>
                </c:pt>
                <c:pt idx="7">
                  <c:v>2.1532620331714322E-2</c:v>
                </c:pt>
                <c:pt idx="8">
                  <c:v>2.1690427999955419E-2</c:v>
                </c:pt>
                <c:pt idx="9">
                  <c:v>2.1849300710263697E-2</c:v>
                </c:pt>
                <c:pt idx="10">
                  <c:v>2.2036006928027214E-2</c:v>
                </c:pt>
                <c:pt idx="11">
                  <c:v>2.2251184558385418E-2</c:v>
                </c:pt>
                <c:pt idx="12">
                  <c:v>2.2495571791010596E-2</c:v>
                </c:pt>
                <c:pt idx="13">
                  <c:v>2.277001087568549E-2</c:v>
                </c:pt>
                <c:pt idx="14">
                  <c:v>2.3075452441930589E-2</c:v>
                </c:pt>
                <c:pt idx="15">
                  <c:v>2.3441290166408991E-2</c:v>
                </c:pt>
                <c:pt idx="16">
                  <c:v>2.3841234111694511E-2</c:v>
                </c:pt>
                <c:pt idx="17">
                  <c:v>2.4305996606220511E-2</c:v>
                </c:pt>
                <c:pt idx="18">
                  <c:v>2.4838808708719937E-2</c:v>
                </c:pt>
                <c:pt idx="19">
                  <c:v>2.544340707166768E-2</c:v>
                </c:pt>
                <c:pt idx="20">
                  <c:v>2.6155405928245255E-2</c:v>
                </c:pt>
                <c:pt idx="21">
                  <c:v>2.6950053446499537E-2</c:v>
                </c:pt>
                <c:pt idx="22">
                  <c:v>2.789959819973931E-2</c:v>
                </c:pt>
                <c:pt idx="23">
                  <c:v>2.8982954175158226E-2</c:v>
                </c:pt>
                <c:pt idx="24">
                  <c:v>3.02119798326029E-2</c:v>
                </c:pt>
                <c:pt idx="25">
                  <c:v>3.1712391484848147E-2</c:v>
                </c:pt>
                <c:pt idx="26">
                  <c:v>3.343756868974964E-2</c:v>
                </c:pt>
                <c:pt idx="27">
                  <c:v>3.5496386910960347E-2</c:v>
                </c:pt>
                <c:pt idx="28">
                  <c:v>3.7934205589294404E-2</c:v>
                </c:pt>
                <c:pt idx="29">
                  <c:v>4.0900274002994647E-2</c:v>
                </c:pt>
                <c:pt idx="30">
                  <c:v>4.3026619826011817E-2</c:v>
                </c:pt>
                <c:pt idx="31">
                  <c:v>4.8735258287539406E-2</c:v>
                </c:pt>
                <c:pt idx="32">
                  <c:v>5.4020010860490013E-2</c:v>
                </c:pt>
                <c:pt idx="33">
                  <c:v>6.0625782176888174E-2</c:v>
                </c:pt>
                <c:pt idx="34">
                  <c:v>6.8859524249850215E-2</c:v>
                </c:pt>
                <c:pt idx="35">
                  <c:v>7.9288212853714277E-2</c:v>
                </c:pt>
                <c:pt idx="36">
                  <c:v>8.5801320191554467E-2</c:v>
                </c:pt>
                <c:pt idx="37">
                  <c:v>0.11016315822039803</c:v>
                </c:pt>
                <c:pt idx="38">
                  <c:v>0.1332382030070039</c:v>
                </c:pt>
                <c:pt idx="39">
                  <c:v>0.16427729907160055</c:v>
                </c:pt>
                <c:pt idx="40">
                  <c:v>0.20654469470555223</c:v>
                </c:pt>
                <c:pt idx="41">
                  <c:v>0.2650317380371654</c:v>
                </c:pt>
                <c:pt idx="42">
                  <c:v>0.34778801768724799</c:v>
                </c:pt>
                <c:pt idx="43">
                  <c:v>0.46638522394213072</c:v>
                </c:pt>
                <c:pt idx="44">
                  <c:v>0.63862483292273986</c:v>
                </c:pt>
                <c:pt idx="45">
                  <c:v>0.89184896639795319</c:v>
                </c:pt>
                <c:pt idx="46">
                  <c:v>1.2675631867868429</c:v>
                </c:pt>
                <c:pt idx="47">
                  <c:v>1.8269739536712928</c:v>
                </c:pt>
                <c:pt idx="48">
                  <c:v>2.651918715726699</c:v>
                </c:pt>
                <c:pt idx="49">
                  <c:v>3.8423413148836603</c:v>
                </c:pt>
                <c:pt idx="50">
                  <c:v>5.487553427754972</c:v>
                </c:pt>
                <c:pt idx="51">
                  <c:v>7.5941097379371021</c:v>
                </c:pt>
                <c:pt idx="52">
                  <c:v>9.9385519905484383</c:v>
                </c:pt>
                <c:pt idx="53">
                  <c:v>11.914723842862424</c:v>
                </c:pt>
                <c:pt idx="54">
                  <c:v>12.545718403234256</c:v>
                </c:pt>
                <c:pt idx="55">
                  <c:v>10.969007138031349</c:v>
                </c:pt>
                <c:pt idx="56">
                  <c:v>7.4021842630190697</c:v>
                </c:pt>
                <c:pt idx="57">
                  <c:v>3.5028938805913907</c:v>
                </c:pt>
                <c:pt idx="58">
                  <c:v>1.0269414764600979</c:v>
                </c:pt>
                <c:pt idx="59">
                  <c:v>0.15910519002281365</c:v>
                </c:pt>
                <c:pt idx="60">
                  <c:v>1.0586953159579783E-2</c:v>
                </c:pt>
                <c:pt idx="61">
                  <c:v>2.3201261875313469E-4</c:v>
                </c:pt>
                <c:pt idx="62">
                  <c:v>1.1913321150791189E-6</c:v>
                </c:pt>
                <c:pt idx="63">
                  <c:v>9.2794773747844614E-10</c:v>
                </c:pt>
                <c:pt idx="64">
                  <c:v>6.2942544412689999E-14</c:v>
                </c:pt>
                <c:pt idx="65">
                  <c:v>1.829968224562124E-19</c:v>
                </c:pt>
                <c:pt idx="66">
                  <c:v>9.1825587139822925E-27</c:v>
                </c:pt>
                <c:pt idx="67">
                  <c:v>2.5380128585852462E-36</c:v>
                </c:pt>
                <c:pt idx="68">
                  <c:v>8.8923286474773572E-49</c:v>
                </c:pt>
                <c:pt idx="69">
                  <c:v>6.1981251049385563E-65</c:v>
                </c:pt>
                <c:pt idx="70">
                  <c:v>8.1011373710271945E-86</c:v>
                </c:pt>
                <c:pt idx="71">
                  <c:v>1.0008244425921455E-112</c:v>
                </c:pt>
                <c:pt idx="72">
                  <c:v>2.6186696977976276E-147</c:v>
                </c:pt>
                <c:pt idx="73">
                  <c:v>1.2030051374058699E-191</c:v>
                </c:pt>
                <c:pt idx="74">
                  <c:v>2.1991813207090251E-248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A-4F58-9814-9DE11E5C01A5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FA-4F58-9814-9DE11E5C01A5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FA-4F58-9814-9DE11E5C01A5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AP9Q!$I$22:$I$108</c:f>
              <c:numCache>
                <c:formatCode>0.000</c:formatCode>
                <c:ptCount val="87"/>
                <c:pt idx="0">
                  <c:v>5.0511298464093649E-2</c:v>
                </c:pt>
                <c:pt idx="1">
                  <c:v>5.1119752297795834E-2</c:v>
                </c:pt>
                <c:pt idx="2">
                  <c:v>5.1540551507574431E-2</c:v>
                </c:pt>
                <c:pt idx="3">
                  <c:v>5.2195735745588376E-2</c:v>
                </c:pt>
                <c:pt idx="4">
                  <c:v>5.3116822741293895E-2</c:v>
                </c:pt>
                <c:pt idx="5">
                  <c:v>5.4096227937071445E-2</c:v>
                </c:pt>
                <c:pt idx="6">
                  <c:v>5.5138602567692221E-2</c:v>
                </c:pt>
                <c:pt idx="7">
                  <c:v>5.6537673220230678E-2</c:v>
                </c:pt>
                <c:pt idx="8">
                  <c:v>5.8371193818635314E-2</c:v>
                </c:pt>
                <c:pt idx="9">
                  <c:v>6.039159739461103E-2</c:v>
                </c:pt>
                <c:pt idx="10">
                  <c:v>6.3012716440283292E-2</c:v>
                </c:pt>
                <c:pt idx="11">
                  <c:v>6.6400339989780219E-2</c:v>
                </c:pt>
                <c:pt idx="12">
                  <c:v>7.0780901953936465E-2</c:v>
                </c:pt>
                <c:pt idx="13">
                  <c:v>7.6461175063618644E-2</c:v>
                </c:pt>
                <c:pt idx="14">
                  <c:v>8.3852672681519247E-2</c:v>
                </c:pt>
                <c:pt idx="15">
                  <c:v>9.4386435302309848E-2</c:v>
                </c:pt>
                <c:pt idx="16">
                  <c:v>0.10827164263496855</c:v>
                </c:pt>
                <c:pt idx="17">
                  <c:v>0.12789615076820893</c:v>
                </c:pt>
                <c:pt idx="18">
                  <c:v>0.15547714023437118</c:v>
                </c:pt>
                <c:pt idx="19">
                  <c:v>0.19378474024283177</c:v>
                </c:pt>
                <c:pt idx="20">
                  <c:v>0.24849627260017873</c:v>
                </c:pt>
                <c:pt idx="21">
                  <c:v>0.32059518492635453</c:v>
                </c:pt>
                <c:pt idx="22">
                  <c:v>0.41754213432088039</c:v>
                </c:pt>
                <c:pt idx="23">
                  <c:v>0.53195289303455939</c:v>
                </c:pt>
                <c:pt idx="24">
                  <c:v>0.64784838789706078</c:v>
                </c:pt>
                <c:pt idx="25">
                  <c:v>0.74093016401177259</c:v>
                </c:pt>
                <c:pt idx="26">
                  <c:v>0.75925588339717809</c:v>
                </c:pt>
                <c:pt idx="27">
                  <c:v>0.67106574669403218</c:v>
                </c:pt>
                <c:pt idx="28">
                  <c:v>0.4951567546630305</c:v>
                </c:pt>
                <c:pt idx="29">
                  <c:v>0.30918499152405765</c:v>
                </c:pt>
                <c:pt idx="30">
                  <c:v>0.2298787339411057</c:v>
                </c:pt>
                <c:pt idx="31">
                  <c:v>0.17360108389528109</c:v>
                </c:pt>
                <c:pt idx="32">
                  <c:v>0.18978553859331054</c:v>
                </c:pt>
                <c:pt idx="33">
                  <c:v>0.22048473021825338</c:v>
                </c:pt>
                <c:pt idx="34">
                  <c:v>0.25961224482507606</c:v>
                </c:pt>
                <c:pt idx="35">
                  <c:v>0.30855419755746571</c:v>
                </c:pt>
                <c:pt idx="36">
                  <c:v>0.33849918609908292</c:v>
                </c:pt>
                <c:pt idx="37">
                  <c:v>0.44454469873074037</c:v>
                </c:pt>
                <c:pt idx="38">
                  <c:v>0.53478837090933806</c:v>
                </c:pt>
                <c:pt idx="39">
                  <c:v>0.63991610624082218</c:v>
                </c:pt>
                <c:pt idx="40">
                  <c:v>0.75563605302879344</c:v>
                </c:pt>
                <c:pt idx="41">
                  <c:v>0.87359930623327131</c:v>
                </c:pt>
                <c:pt idx="42">
                  <c:v>0.98258742368948493</c:v>
                </c:pt>
                <c:pt idx="43">
                  <c:v>1.0727623245442088</c:v>
                </c:pt>
                <c:pt idx="44">
                  <c:v>1.1508229299188499</c:v>
                </c:pt>
                <c:pt idx="45">
                  <c:v>1.2574113999243295</c:v>
                </c:pt>
                <c:pt idx="46">
                  <c:v>1.4752427943497659</c:v>
                </c:pt>
                <c:pt idx="47">
                  <c:v>1.9138050284594688</c:v>
                </c:pt>
                <c:pt idx="48">
                  <c:v>2.6761443835943797</c:v>
                </c:pt>
                <c:pt idx="49">
                  <c:v>3.8463115605232789</c:v>
                </c:pt>
                <c:pt idx="50">
                  <c:v>5.487877888251619</c:v>
                </c:pt>
                <c:pt idx="51">
                  <c:v>7.5941204135442675</c:v>
                </c:pt>
                <c:pt idx="52">
                  <c:v>9.9385520991925276</c:v>
                </c:pt>
                <c:pt idx="53">
                  <c:v>11.914723843106492</c:v>
                </c:pt>
                <c:pt idx="54">
                  <c:v>12.545718403234332</c:v>
                </c:pt>
                <c:pt idx="55">
                  <c:v>10.969007138031349</c:v>
                </c:pt>
                <c:pt idx="56">
                  <c:v>7.4021842630190697</c:v>
                </c:pt>
                <c:pt idx="57">
                  <c:v>3.5028938805913907</c:v>
                </c:pt>
                <c:pt idx="58">
                  <c:v>1.0269414764600979</c:v>
                </c:pt>
                <c:pt idx="59">
                  <c:v>0.15910519002281365</c:v>
                </c:pt>
                <c:pt idx="60">
                  <c:v>1.0586953159579783E-2</c:v>
                </c:pt>
                <c:pt idx="61">
                  <c:v>2.3201261875313469E-4</c:v>
                </c:pt>
                <c:pt idx="62">
                  <c:v>1.1913321150791189E-6</c:v>
                </c:pt>
                <c:pt idx="63">
                  <c:v>9.2794773747844614E-10</c:v>
                </c:pt>
                <c:pt idx="64">
                  <c:v>6.2942544412689999E-14</c:v>
                </c:pt>
                <c:pt idx="65">
                  <c:v>1.829968224562124E-19</c:v>
                </c:pt>
                <c:pt idx="66">
                  <c:v>9.1825587139822925E-27</c:v>
                </c:pt>
                <c:pt idx="67">
                  <c:v>2.5380128585852462E-36</c:v>
                </c:pt>
                <c:pt idx="68">
                  <c:v>8.8923286474773572E-49</c:v>
                </c:pt>
                <c:pt idx="69">
                  <c:v>6.1981251049385563E-65</c:v>
                </c:pt>
                <c:pt idx="70">
                  <c:v>8.1011373710271945E-86</c:v>
                </c:pt>
                <c:pt idx="71">
                  <c:v>1.0008244425921455E-112</c:v>
                </c:pt>
                <c:pt idx="72">
                  <c:v>2.6186696977976276E-147</c:v>
                </c:pt>
                <c:pt idx="73">
                  <c:v>1.2030051374058699E-191</c:v>
                </c:pt>
                <c:pt idx="74">
                  <c:v>2.1991813207090251E-248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FA-4F58-9814-9DE11E5C01A5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3FA-4F58-9814-9DE11E5C01A5}"/>
              </c:ext>
            </c:extLst>
          </c:dPt>
          <c:xVal>
            <c:numRef>
              <c:f>AP9Q!$A$22:$A$108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AP9Q!$B$22:$B$108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4.7E-2</c:v>
                </c:pt>
                <c:pt idx="16">
                  <c:v>5.0999999999999997E-2</c:v>
                </c:pt>
                <c:pt idx="17">
                  <c:v>5.8000000000000003E-2</c:v>
                </c:pt>
                <c:pt idx="18">
                  <c:v>0.115</c:v>
                </c:pt>
                <c:pt idx="19">
                  <c:v>0.182</c:v>
                </c:pt>
                <c:pt idx="20">
                  <c:v>0.28899999999999998</c:v>
                </c:pt>
                <c:pt idx="21">
                  <c:v>0.39500000000000002</c:v>
                </c:pt>
                <c:pt idx="22">
                  <c:v>0.52800000000000002</c:v>
                </c:pt>
                <c:pt idx="23">
                  <c:v>0.63500000000000001</c:v>
                </c:pt>
                <c:pt idx="24">
                  <c:v>0.71399999999999997</c:v>
                </c:pt>
                <c:pt idx="25">
                  <c:v>0.67200000000000004</c:v>
                </c:pt>
                <c:pt idx="26">
                  <c:v>0.629</c:v>
                </c:pt>
                <c:pt idx="27">
                  <c:v>0.61099999999999999</c:v>
                </c:pt>
                <c:pt idx="28">
                  <c:v>0.53800000000000003</c:v>
                </c:pt>
                <c:pt idx="29">
                  <c:v>0.42299999999999999</c:v>
                </c:pt>
                <c:pt idx="30">
                  <c:v>0.26200000000000001</c:v>
                </c:pt>
                <c:pt idx="31">
                  <c:v>0.42799999999999999</c:v>
                </c:pt>
                <c:pt idx="32">
                  <c:v>0.29299999999999998</c:v>
                </c:pt>
                <c:pt idx="33">
                  <c:v>0.34200000000000003</c:v>
                </c:pt>
                <c:pt idx="34">
                  <c:v>0.35299999999999998</c:v>
                </c:pt>
                <c:pt idx="35">
                  <c:v>0.379</c:v>
                </c:pt>
                <c:pt idx="36">
                  <c:v>0.21099999999999999</c:v>
                </c:pt>
                <c:pt idx="37">
                  <c:v>0.67</c:v>
                </c:pt>
                <c:pt idx="38">
                  <c:v>0.51300000000000001</c:v>
                </c:pt>
                <c:pt idx="39">
                  <c:v>0.59799999999999998</c:v>
                </c:pt>
                <c:pt idx="40">
                  <c:v>0.69099999999999995</c:v>
                </c:pt>
                <c:pt idx="41">
                  <c:v>0.78700000000000003</c:v>
                </c:pt>
                <c:pt idx="42">
                  <c:v>0.84699999999999998</c:v>
                </c:pt>
                <c:pt idx="43">
                  <c:v>1.0029999999999999</c:v>
                </c:pt>
                <c:pt idx="44">
                  <c:v>1.264</c:v>
                </c:pt>
                <c:pt idx="45">
                  <c:v>1.4019999999999999</c:v>
                </c:pt>
                <c:pt idx="46">
                  <c:v>1.536</c:v>
                </c:pt>
                <c:pt idx="47">
                  <c:v>1.972</c:v>
                </c:pt>
                <c:pt idx="48">
                  <c:v>2.4289999999999998</c:v>
                </c:pt>
                <c:pt idx="49">
                  <c:v>3.0859999999999999</c:v>
                </c:pt>
                <c:pt idx="50">
                  <c:v>4.6829999999999998</c:v>
                </c:pt>
                <c:pt idx="51">
                  <c:v>8.4540000000000006</c:v>
                </c:pt>
                <c:pt idx="52">
                  <c:v>11.2</c:v>
                </c:pt>
                <c:pt idx="53">
                  <c:v>11.98</c:v>
                </c:pt>
                <c:pt idx="54">
                  <c:v>12.109</c:v>
                </c:pt>
                <c:pt idx="55">
                  <c:v>10.135999999999999</c:v>
                </c:pt>
                <c:pt idx="56">
                  <c:v>7.431</c:v>
                </c:pt>
                <c:pt idx="57">
                  <c:v>3.1850000000000001</c:v>
                </c:pt>
                <c:pt idx="58">
                  <c:v>4.2119999999999997</c:v>
                </c:pt>
                <c:pt idx="59">
                  <c:v>0.72099999999999997</c:v>
                </c:pt>
                <c:pt idx="60">
                  <c:v>0.90100000000000002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A-4F58-9814-9DE11E5C0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AP9Q!$A$23:$A$108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AP9Q!$J$23:$J$108</c:f>
              <c:numCache>
                <c:formatCode>0.000</c:formatCode>
                <c:ptCount val="86"/>
                <c:pt idx="0">
                  <c:v>-5.1119752297795834E-2</c:v>
                </c:pt>
                <c:pt idx="1">
                  <c:v>-5.1540551507574431E-2</c:v>
                </c:pt>
                <c:pt idx="2">
                  <c:v>-5.2195735745588376E-2</c:v>
                </c:pt>
                <c:pt idx="3">
                  <c:v>-5.3116822741293895E-2</c:v>
                </c:pt>
                <c:pt idx="4">
                  <c:v>-5.4096227937071445E-2</c:v>
                </c:pt>
                <c:pt idx="5">
                  <c:v>-5.5138602567692221E-2</c:v>
                </c:pt>
                <c:pt idx="6">
                  <c:v>-5.6537673220230678E-2</c:v>
                </c:pt>
                <c:pt idx="7">
                  <c:v>-5.8371193818635314E-2</c:v>
                </c:pt>
                <c:pt idx="8">
                  <c:v>-5.7391597394611027E-2</c:v>
                </c:pt>
                <c:pt idx="9">
                  <c:v>-5.9012716440283289E-2</c:v>
                </c:pt>
                <c:pt idx="10">
                  <c:v>-6.1400339989780221E-2</c:v>
                </c:pt>
                <c:pt idx="11">
                  <c:v>-6.578090195393646E-2</c:v>
                </c:pt>
                <c:pt idx="12">
                  <c:v>-7.0461175063618639E-2</c:v>
                </c:pt>
                <c:pt idx="13">
                  <c:v>-7.7852672681519242E-2</c:v>
                </c:pt>
                <c:pt idx="14">
                  <c:v>-4.7386435302309848E-2</c:v>
                </c:pt>
                <c:pt idx="15">
                  <c:v>-5.7271642634968555E-2</c:v>
                </c:pt>
                <c:pt idx="16">
                  <c:v>-6.9896150768208931E-2</c:v>
                </c:pt>
                <c:pt idx="17">
                  <c:v>-4.047714023437117E-2</c:v>
                </c:pt>
                <c:pt idx="18">
                  <c:v>-1.178474024283177E-2</c:v>
                </c:pt>
                <c:pt idx="19">
                  <c:v>4.0503727399821249E-2</c:v>
                </c:pt>
                <c:pt idx="20">
                  <c:v>7.4404815073645492E-2</c:v>
                </c:pt>
                <c:pt idx="21">
                  <c:v>0.11045786567911964</c:v>
                </c:pt>
                <c:pt idx="22">
                  <c:v>0.10304710696544062</c:v>
                </c:pt>
                <c:pt idx="23">
                  <c:v>6.6151612102939183E-2</c:v>
                </c:pt>
                <c:pt idx="24">
                  <c:v>-6.8930164011772543E-2</c:v>
                </c:pt>
                <c:pt idx="25">
                  <c:v>-0.13025588339717808</c:v>
                </c:pt>
                <c:pt idx="26">
                  <c:v>-6.0065746694032196E-2</c:v>
                </c:pt>
                <c:pt idx="27">
                  <c:v>4.2843245336969538E-2</c:v>
                </c:pt>
                <c:pt idx="28">
                  <c:v>0.11381500847594234</c:v>
                </c:pt>
                <c:pt idx="29">
                  <c:v>3.2121266058894316E-2</c:v>
                </c:pt>
                <c:pt idx="30">
                  <c:v>0.25439891610471888</c:v>
                </c:pt>
                <c:pt idx="31">
                  <c:v>0.10321446140668944</c:v>
                </c:pt>
                <c:pt idx="32">
                  <c:v>0.12151526978174665</c:v>
                </c:pt>
                <c:pt idx="33">
                  <c:v>9.3387755174923925E-2</c:v>
                </c:pt>
                <c:pt idx="34">
                  <c:v>7.0445802442534289E-2</c:v>
                </c:pt>
                <c:pt idx="35">
                  <c:v>-0.12749918609908292</c:v>
                </c:pt>
                <c:pt idx="36">
                  <c:v>0.22545530126925967</c:v>
                </c:pt>
                <c:pt idx="37">
                  <c:v>-2.1788370909338051E-2</c:v>
                </c:pt>
                <c:pt idx="38">
                  <c:v>-4.1916106240822204E-2</c:v>
                </c:pt>
                <c:pt idx="39">
                  <c:v>-6.4636053028793494E-2</c:v>
                </c:pt>
                <c:pt idx="40">
                  <c:v>-8.6599306233271278E-2</c:v>
                </c:pt>
                <c:pt idx="41">
                  <c:v>-0.13558742368948495</c:v>
                </c:pt>
                <c:pt idx="42">
                  <c:v>-6.9762324544208942E-2</c:v>
                </c:pt>
                <c:pt idx="43">
                  <c:v>0.11317707008115008</c:v>
                </c:pt>
                <c:pt idx="44">
                  <c:v>0.14458860007567043</c:v>
                </c:pt>
                <c:pt idx="45">
                  <c:v>6.0757205650234125E-2</c:v>
                </c:pt>
                <c:pt idx="46">
                  <c:v>5.8194971540531215E-2</c:v>
                </c:pt>
                <c:pt idx="47">
                  <c:v>-0.24714438359437985</c:v>
                </c:pt>
                <c:pt idx="48">
                  <c:v>-0.76031156052327908</c:v>
                </c:pt>
                <c:pt idx="49">
                  <c:v>-0.80487788825161921</c:v>
                </c:pt>
                <c:pt idx="50">
                  <c:v>0.85987958645573315</c:v>
                </c:pt>
                <c:pt idx="51">
                  <c:v>1.2614479008074717</c:v>
                </c:pt>
                <c:pt idx="52">
                  <c:v>6.5276156893508741E-2</c:v>
                </c:pt>
                <c:pt idx="53">
                  <c:v>-0.43671840323433209</c:v>
                </c:pt>
                <c:pt idx="54">
                  <c:v>-0.83300713803135018</c:v>
                </c:pt>
                <c:pt idx="55">
                  <c:v>2.8815736980930318E-2</c:v>
                </c:pt>
                <c:pt idx="56">
                  <c:v>-0.31789388059139068</c:v>
                </c:pt>
                <c:pt idx="57">
                  <c:v>3.1850585235399018</c:v>
                </c:pt>
                <c:pt idx="58">
                  <c:v>0.56189480997718633</c:v>
                </c:pt>
                <c:pt idx="59">
                  <c:v>0.89041304684042022</c:v>
                </c:pt>
                <c:pt idx="60">
                  <c:v>-2.3201261875313469E-4</c:v>
                </c:pt>
                <c:pt idx="61">
                  <c:v>-1.1913321150791189E-6</c:v>
                </c:pt>
                <c:pt idx="62">
                  <c:v>-9.2794773747844614E-10</c:v>
                </c:pt>
                <c:pt idx="63">
                  <c:v>-6.2942544412689999E-14</c:v>
                </c:pt>
                <c:pt idx="64">
                  <c:v>-1.829968224562124E-19</c:v>
                </c:pt>
                <c:pt idx="65">
                  <c:v>-9.1825587139822925E-27</c:v>
                </c:pt>
                <c:pt idx="66">
                  <c:v>-2.5380128585852462E-36</c:v>
                </c:pt>
                <c:pt idx="67">
                  <c:v>-8.8923286474773572E-49</c:v>
                </c:pt>
                <c:pt idx="68">
                  <c:v>-6.1981251049385563E-65</c:v>
                </c:pt>
                <c:pt idx="69">
                  <c:v>-8.1011373710271945E-86</c:v>
                </c:pt>
                <c:pt idx="70">
                  <c:v>-1.0008244425921455E-112</c:v>
                </c:pt>
                <c:pt idx="71">
                  <c:v>-2.6186696977976276E-147</c:v>
                </c:pt>
                <c:pt idx="72">
                  <c:v>-1.2030051374058699E-191</c:v>
                </c:pt>
                <c:pt idx="73">
                  <c:v>-2.1991813207090251E-248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9-4D76-85AB-8310B267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AP10Q!$F$21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AP10Q!$F$22:$F$108</c:f>
              <c:numCache>
                <c:formatCode>0.000</c:formatCode>
                <c:ptCount val="87"/>
                <c:pt idx="0">
                  <c:v>4.0975095966634968E-6</c:v>
                </c:pt>
                <c:pt idx="1">
                  <c:v>5.0800730707416457E-6</c:v>
                </c:pt>
                <c:pt idx="2">
                  <c:v>5.8563216694458729E-6</c:v>
                </c:pt>
                <c:pt idx="3">
                  <c:v>7.2366877738285305E-6</c:v>
                </c:pt>
                <c:pt idx="4">
                  <c:v>9.5665127695712541E-6</c:v>
                </c:pt>
                <c:pt idx="5">
                  <c:v>1.2601920544528593E-5</c:v>
                </c:pt>
                <c:pt idx="6">
                  <c:v>1.6542040506225915E-5</c:v>
                </c:pt>
                <c:pt idx="7">
                  <c:v>2.312740509044059E-5</c:v>
                </c:pt>
                <c:pt idx="8">
                  <c:v>3.4325364045458689E-5</c:v>
                </c:pt>
                <c:pt idx="9">
                  <c:v>5.0542792676735372E-5</c:v>
                </c:pt>
                <c:pt idx="10">
                  <c:v>7.8588251534443462E-5</c:v>
                </c:pt>
                <c:pt idx="11">
                  <c:v>1.28440276895564E-4</c:v>
                </c:pt>
                <c:pt idx="12">
                  <c:v>2.1947949217713622E-4</c:v>
                </c:pt>
                <c:pt idx="13">
                  <c:v>3.8980970338066298E-4</c:v>
                </c:pt>
                <c:pt idx="14">
                  <c:v>7.1483728253220788E-4</c:v>
                </c:pt>
                <c:pt idx="15">
                  <c:v>1.4142288373424467E-3</c:v>
                </c:pt>
                <c:pt idx="16">
                  <c:v>2.8284180559511821E-3</c:v>
                </c:pt>
                <c:pt idx="17">
                  <c:v>5.9239290760920039E-3</c:v>
                </c:pt>
                <c:pt idx="18">
                  <c:v>1.2721373534454053E-2</c:v>
                </c:pt>
                <c:pt idx="19">
                  <c:v>2.7351653064212677E-2</c:v>
                </c:pt>
                <c:pt idx="20">
                  <c:v>5.915496467499419E-2</c:v>
                </c:pt>
                <c:pt idx="21">
                  <c:v>0.11987461329179841</c:v>
                </c:pt>
                <c:pt idx="22">
                  <c:v>0.22889193020778431</c:v>
                </c:pt>
                <c:pt idx="23">
                  <c:v>0.37689263156380037</c:v>
                </c:pt>
                <c:pt idx="24">
                  <c:v>0.5022678966093036</c:v>
                </c:pt>
                <c:pt idx="25">
                  <c:v>0.49885888472444145</c:v>
                </c:pt>
                <c:pt idx="26">
                  <c:v>0.32330151902253257</c:v>
                </c:pt>
                <c:pt idx="27">
                  <c:v>0.11532375536576724</c:v>
                </c:pt>
                <c:pt idx="28">
                  <c:v>1.8496292166193858E-2</c:v>
                </c:pt>
                <c:pt idx="29">
                  <c:v>9.5798509714257205E-4</c:v>
                </c:pt>
                <c:pt idx="30">
                  <c:v>7.6138051029443741E-5</c:v>
                </c:pt>
                <c:pt idx="31">
                  <c:v>2.2879669471181463E-8</c:v>
                </c:pt>
                <c:pt idx="32">
                  <c:v>3.5345158568765465E-12</c:v>
                </c:pt>
                <c:pt idx="33">
                  <c:v>1.9001779871819903E-17</c:v>
                </c:pt>
                <c:pt idx="34">
                  <c:v>1.5707031634768527E-24</c:v>
                </c:pt>
                <c:pt idx="35">
                  <c:v>5.5651827593029569E-34</c:v>
                </c:pt>
                <c:pt idx="36">
                  <c:v>4.9212302051341233E-40</c:v>
                </c:pt>
                <c:pt idx="37">
                  <c:v>5.5302297838712834E-63</c:v>
                </c:pt>
                <c:pt idx="38">
                  <c:v>1.6309003586041006E-84</c:v>
                </c:pt>
                <c:pt idx="39">
                  <c:v>1.3895021443951156E-112</c:v>
                </c:pt>
                <c:pt idx="40">
                  <c:v>6.8854379741741405E-149</c:v>
                </c:pt>
                <c:pt idx="41">
                  <c:v>1.1523727425573808E-195</c:v>
                </c:pt>
                <c:pt idx="42">
                  <c:v>4.2557137878082729E-256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4B-4BD0-BA20-F412B29EA6AA}"/>
            </c:ext>
          </c:extLst>
        </c:ser>
        <c:ser>
          <c:idx val="1"/>
          <c:order val="1"/>
          <c:tx>
            <c:strRef>
              <c:f>AP10Q!$G$21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AP10Q!$G$22:$G$108</c:f>
              <c:numCache>
                <c:formatCode>0.000</c:formatCode>
                <c:ptCount val="87"/>
                <c:pt idx="0">
                  <c:v>5.696463089986524E-3</c:v>
                </c:pt>
                <c:pt idx="1">
                  <c:v>5.7512258968184585E-3</c:v>
                </c:pt>
                <c:pt idx="2">
                  <c:v>5.787995138973441E-3</c:v>
                </c:pt>
                <c:pt idx="3">
                  <c:v>5.8435425927762762E-3</c:v>
                </c:pt>
                <c:pt idx="4">
                  <c:v>5.9183459180829553E-3</c:v>
                </c:pt>
                <c:pt idx="5">
                  <c:v>5.9940025381769067E-3</c:v>
                </c:pt>
                <c:pt idx="6">
                  <c:v>6.0705207122349145E-3</c:v>
                </c:pt>
                <c:pt idx="7">
                  <c:v>6.167392669967217E-3</c:v>
                </c:pt>
                <c:pt idx="8">
                  <c:v>6.2854562149465467E-3</c:v>
                </c:pt>
                <c:pt idx="9">
                  <c:v>6.4055291684323003E-3</c:v>
                </c:pt>
                <c:pt idx="10">
                  <c:v>6.5481925200098637E-3</c:v>
                </c:pt>
                <c:pt idx="11">
                  <c:v>6.714693119957536E-3</c:v>
                </c:pt>
                <c:pt idx="12">
                  <c:v>6.9064976819100295E-3</c:v>
                </c:pt>
                <c:pt idx="13">
                  <c:v>7.1253105187735599E-3</c:v>
                </c:pt>
                <c:pt idx="14">
                  <c:v>7.3730941547824275E-3</c:v>
                </c:pt>
                <c:pt idx="15">
                  <c:v>7.6757598552561366E-3</c:v>
                </c:pt>
                <c:pt idx="16">
                  <c:v>8.0139699717183838E-3</c:v>
                </c:pt>
                <c:pt idx="17">
                  <c:v>8.4165850655594076E-3</c:v>
                </c:pt>
                <c:pt idx="18">
                  <c:v>8.8907965355233438E-3</c:v>
                </c:pt>
                <c:pt idx="19">
                  <c:v>9.4451961629971482E-3</c:v>
                </c:pt>
                <c:pt idx="20">
                  <c:v>1.0120182892152193E-2</c:v>
                </c:pt>
                <c:pt idx="21">
                  <c:v>1.0901573301724107E-2</c:v>
                </c:pt>
                <c:pt idx="22">
                  <c:v>1.1873764620739238E-2</c:v>
                </c:pt>
                <c:pt idx="23">
                  <c:v>1.303361018928011E-2</c:v>
                </c:pt>
                <c:pt idx="24">
                  <c:v>1.4413919018067991E-2</c:v>
                </c:pt>
                <c:pt idx="25">
                  <c:v>1.6190423975799874E-2</c:v>
                </c:pt>
                <c:pt idx="26">
                  <c:v>1.8354614122350368E-2</c:v>
                </c:pt>
                <c:pt idx="27">
                  <c:v>2.110286458434547E-2</c:v>
                </c:pt>
                <c:pt idx="28">
                  <c:v>2.4581775569168185E-2</c:v>
                </c:pt>
                <c:pt idx="29">
                  <c:v>2.9128245399962473E-2</c:v>
                </c:pt>
                <c:pt idx="30">
                  <c:v>3.2589077684806747E-2</c:v>
                </c:pt>
                <c:pt idx="31">
                  <c:v>4.2650220772339216E-2</c:v>
                </c:pt>
                <c:pt idx="32">
                  <c:v>5.2866156615773111E-2</c:v>
                </c:pt>
                <c:pt idx="33">
                  <c:v>6.6682903776462535E-2</c:v>
                </c:pt>
                <c:pt idx="34">
                  <c:v>8.5247342522472014E-2</c:v>
                </c:pt>
                <c:pt idx="35">
                  <c:v>0.11038294511583283</c:v>
                </c:pt>
                <c:pt idx="36">
                  <c:v>0.12674353026170382</c:v>
                </c:pt>
                <c:pt idx="37">
                  <c:v>0.19013675982425413</c:v>
                </c:pt>
                <c:pt idx="38">
                  <c:v>0.25013378725722318</c:v>
                </c:pt>
                <c:pt idx="39">
                  <c:v>0.32608488025049487</c:v>
                </c:pt>
                <c:pt idx="40">
                  <c:v>0.41555973288301812</c:v>
                </c:pt>
                <c:pt idx="41">
                  <c:v>0.50902603341156116</c:v>
                </c:pt>
                <c:pt idx="42">
                  <c:v>0.58625955539891628</c:v>
                </c:pt>
                <c:pt idx="43">
                  <c:v>0.61517038746715402</c:v>
                </c:pt>
                <c:pt idx="44">
                  <c:v>0.56491749758493359</c:v>
                </c:pt>
                <c:pt idx="45">
                  <c:v>0.43082640447555021</c:v>
                </c:pt>
                <c:pt idx="46">
                  <c:v>0.25469590287162291</c:v>
                </c:pt>
                <c:pt idx="47">
                  <c:v>0.10658616076534778</c:v>
                </c:pt>
                <c:pt idx="48">
                  <c:v>2.8165342135891586E-2</c:v>
                </c:pt>
                <c:pt idx="49">
                  <c:v>4.0501819592620846E-3</c:v>
                </c:pt>
                <c:pt idx="50">
                  <c:v>2.6171855033145925E-4</c:v>
                </c:pt>
                <c:pt idx="51">
                  <c:v>5.9168916114943608E-6</c:v>
                </c:pt>
                <c:pt idx="52">
                  <c:v>3.4341076640651795E-8</c:v>
                </c:pt>
                <c:pt idx="53">
                  <c:v>3.4426595291300968E-11</c:v>
                </c:pt>
                <c:pt idx="54">
                  <c:v>3.4993527476603185E-15</c:v>
                </c:pt>
                <c:pt idx="55">
                  <c:v>1.9175972215163674E-20</c:v>
                </c:pt>
                <c:pt idx="56">
                  <c:v>2.4477961791263409E-27</c:v>
                </c:pt>
                <c:pt idx="57">
                  <c:v>2.4996896306090437E-36</c:v>
                </c:pt>
                <c:pt idx="58">
                  <c:v>5.3525468864262796E-48</c:v>
                </c:pt>
                <c:pt idx="59">
                  <c:v>4.4667089737503413E-63</c:v>
                </c:pt>
                <c:pt idx="60">
                  <c:v>1.6341922846247357E-82</c:v>
                </c:pt>
                <c:pt idx="61">
                  <c:v>1.6856740856877937E-107</c:v>
                </c:pt>
                <c:pt idx="62">
                  <c:v>1.5132083883107632E-139</c:v>
                </c:pt>
                <c:pt idx="63">
                  <c:v>1.4631522548781316E-180</c:v>
                </c:pt>
                <c:pt idx="64">
                  <c:v>5.8827218553052698E-233</c:v>
                </c:pt>
                <c:pt idx="65">
                  <c:v>8.5810908762136396E-300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4B-4BD0-BA20-F412B29EA6AA}"/>
            </c:ext>
          </c:extLst>
        </c:ser>
        <c:ser>
          <c:idx val="2"/>
          <c:order val="2"/>
          <c:tx>
            <c:strRef>
              <c:f>AP10Q!$H$21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AP10Q!$H$22:$H$108</c:f>
              <c:numCache>
                <c:formatCode>0.000</c:formatCode>
                <c:ptCount val="87"/>
                <c:pt idx="0">
                  <c:v>1.4924118232810963E-2</c:v>
                </c:pt>
                <c:pt idx="1">
                  <c:v>1.4976284758375823E-2</c:v>
                </c:pt>
                <c:pt idx="2">
                  <c:v>1.5011156181984699E-2</c:v>
                </c:pt>
                <c:pt idx="3">
                  <c:v>1.5063604293930263E-2</c:v>
                </c:pt>
                <c:pt idx="4">
                  <c:v>1.5133799038064739E-2</c:v>
                </c:pt>
                <c:pt idx="5">
                  <c:v>1.5204296495802315E-2</c:v>
                </c:pt>
                <c:pt idx="6">
                  <c:v>1.5275097850599034E-2</c:v>
                </c:pt>
                <c:pt idx="7">
                  <c:v>1.5364028708805853E-2</c:v>
                </c:pt>
                <c:pt idx="8">
                  <c:v>1.5471378254841687E-2</c:v>
                </c:pt>
                <c:pt idx="9">
                  <c:v>1.5579421636917624E-2</c:v>
                </c:pt>
                <c:pt idx="10">
                  <c:v>1.5706354602396215E-2</c:v>
                </c:pt>
                <c:pt idx="11">
                  <c:v>1.5852592338266181E-2</c:v>
                </c:pt>
                <c:pt idx="12">
                  <c:v>1.6018615094467482E-2</c:v>
                </c:pt>
                <c:pt idx="13">
                  <c:v>1.6204970553824652E-2</c:v>
                </c:pt>
                <c:pt idx="14">
                  <c:v>1.6412276542528088E-2</c:v>
                </c:pt>
                <c:pt idx="15">
                  <c:v>1.6660435757294437E-2</c:v>
                </c:pt>
                <c:pt idx="16">
                  <c:v>1.6931561279300011E-2</c:v>
                </c:pt>
                <c:pt idx="17">
                  <c:v>1.7246410947520288E-2</c:v>
                </c:pt>
                <c:pt idx="18">
                  <c:v>1.760708039999536E-2</c:v>
                </c:pt>
                <c:pt idx="19">
                  <c:v>1.8015991003518764E-2</c:v>
                </c:pt>
                <c:pt idx="20">
                  <c:v>1.849707503607164E-2</c:v>
                </c:pt>
                <c:pt idx="21">
                  <c:v>1.9033429510662996E-2</c:v>
                </c:pt>
                <c:pt idx="22">
                  <c:v>1.9673570591327551E-2</c:v>
                </c:pt>
                <c:pt idx="23">
                  <c:v>2.0402951150484339E-2</c:v>
                </c:pt>
                <c:pt idx="24">
                  <c:v>2.1229214017776905E-2</c:v>
                </c:pt>
                <c:pt idx="25">
                  <c:v>2.223630385927685E-2</c:v>
                </c:pt>
                <c:pt idx="26">
                  <c:v>2.3392186511272117E-2</c:v>
                </c:pt>
                <c:pt idx="27">
                  <c:v>2.476890974067724E-2</c:v>
                </c:pt>
                <c:pt idx="28">
                  <c:v>2.6395558293508436E-2</c:v>
                </c:pt>
                <c:pt idx="29">
                  <c:v>2.836999397159563E-2</c:v>
                </c:pt>
                <c:pt idx="30">
                  <c:v>2.9782541581622496E-2</c:v>
                </c:pt>
                <c:pt idx="31">
                  <c:v>3.3564131819436654E-2</c:v>
                </c:pt>
                <c:pt idx="32">
                  <c:v>3.7052712748148108E-2</c:v>
                </c:pt>
                <c:pt idx="33">
                  <c:v>4.1399268034960385E-2</c:v>
                </c:pt>
                <c:pt idx="34">
                  <c:v>4.6798501608877767E-2</c:v>
                </c:pt>
                <c:pt idx="35">
                  <c:v>5.3612662892896998E-2</c:v>
                </c:pt>
                <c:pt idx="36">
                  <c:v>5.7856750704831157E-2</c:v>
                </c:pt>
                <c:pt idx="37">
                  <c:v>7.3669945567034698E-2</c:v>
                </c:pt>
                <c:pt idx="38">
                  <c:v>8.8581210953654954E-2</c:v>
                </c:pt>
                <c:pt idx="39">
                  <c:v>0.10856994919600739</c:v>
                </c:pt>
                <c:pt idx="40">
                  <c:v>0.13570771867987907</c:v>
                </c:pt>
                <c:pt idx="41">
                  <c:v>0.17317363316133608</c:v>
                </c:pt>
                <c:pt idx="42">
                  <c:v>0.22612412066223844</c:v>
                </c:pt>
                <c:pt idx="43">
                  <c:v>0.30204390862194486</c:v>
                </c:pt>
                <c:pt idx="44">
                  <c:v>0.41261979539656307</c:v>
                </c:pt>
                <c:pt idx="45">
                  <c:v>0.57620318626672051</c:v>
                </c:pt>
                <c:pt idx="46">
                  <c:v>0.82158425486474362</c:v>
                </c:pt>
                <c:pt idx="47">
                  <c:v>1.1933957083109992</c:v>
                </c:pt>
                <c:pt idx="48">
                  <c:v>1.7565545743387059</c:v>
                </c:pt>
                <c:pt idx="49">
                  <c:v>2.6022403214331469</c:v>
                </c:pt>
                <c:pt idx="50">
                  <c:v>3.8421299888099485</c:v>
                </c:pt>
                <c:pt idx="51">
                  <c:v>5.5778173920148859</c:v>
                </c:pt>
                <c:pt idx="52">
                  <c:v>7.8055280725372533</c:v>
                </c:pt>
                <c:pt idx="53">
                  <c:v>10.257611772821742</c:v>
                </c:pt>
                <c:pt idx="54">
                  <c:v>12.231528731988734</c:v>
                </c:pt>
                <c:pt idx="55">
                  <c:v>12.62747484802488</c:v>
                </c:pt>
                <c:pt idx="56">
                  <c:v>10.61993768483539</c:v>
                </c:pt>
                <c:pt idx="57">
                  <c:v>6.7146722416239042</c:v>
                </c:pt>
                <c:pt idx="58">
                  <c:v>2.8754611819324718</c:v>
                </c:pt>
                <c:pt idx="59">
                  <c:v>0.72919317470617406</c:v>
                </c:pt>
                <c:pt idx="60">
                  <c:v>9.1888501819816046E-2</c:v>
                </c:pt>
                <c:pt idx="61">
                  <c:v>4.5936197167450107E-3</c:v>
                </c:pt>
                <c:pt idx="62">
                  <c:v>6.8207676732706717E-5</c:v>
                </c:pt>
                <c:pt idx="63">
                  <c:v>2.0773935413076012E-7</c:v>
                </c:pt>
                <c:pt idx="64">
                  <c:v>8.084758592482739E-11</c:v>
                </c:pt>
                <c:pt idx="65">
                  <c:v>2.1950577095108789E-15</c:v>
                </c:pt>
                <c:pt idx="66">
                  <c:v>1.9109861150778653E-21</c:v>
                </c:pt>
                <c:pt idx="67">
                  <c:v>2.0074660572491718E-29</c:v>
                </c:pt>
                <c:pt idx="68">
                  <c:v>7.233774020294128E-40</c:v>
                </c:pt>
                <c:pt idx="69">
                  <c:v>1.8288246143789302E-53</c:v>
                </c:pt>
                <c:pt idx="70">
                  <c:v>4.281563003553247E-71</c:v>
                </c:pt>
                <c:pt idx="71">
                  <c:v>7.1517061952333933E-94</c:v>
                </c:pt>
                <c:pt idx="72">
                  <c:v>3.2703028781035268E-123</c:v>
                </c:pt>
                <c:pt idx="73">
                  <c:v>6.6767112583061579E-161</c:v>
                </c:pt>
                <c:pt idx="74">
                  <c:v>3.2528178632316274E-209</c:v>
                </c:pt>
                <c:pt idx="75">
                  <c:v>5.0572837436345011E-271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4B-4BD0-BA20-F412B29EA6AA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4B-4BD0-BA20-F412B29EA6AA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AP10Q!$A$22:$A$108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4B-4BD0-BA20-F412B29EA6AA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AP10Q!$A$22:$A$108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AP10Q!$I$22:$I$108</c:f>
              <c:numCache>
                <c:formatCode>0.000</c:formatCode>
                <c:ptCount val="87"/>
                <c:pt idx="0">
                  <c:v>2.0624678832394151E-2</c:v>
                </c:pt>
                <c:pt idx="1">
                  <c:v>2.0732590728265023E-2</c:v>
                </c:pt>
                <c:pt idx="2">
                  <c:v>2.0805007642627587E-2</c:v>
                </c:pt>
                <c:pt idx="3">
                  <c:v>2.0914383574480368E-2</c:v>
                </c:pt>
                <c:pt idx="4">
                  <c:v>2.1061711468917266E-2</c:v>
                </c:pt>
                <c:pt idx="5">
                  <c:v>2.121090095452375E-2</c:v>
                </c:pt>
                <c:pt idx="6">
                  <c:v>2.1362160603340175E-2</c:v>
                </c:pt>
                <c:pt idx="7">
                  <c:v>2.1554548783863509E-2</c:v>
                </c:pt>
                <c:pt idx="8">
                  <c:v>2.1791159833833694E-2</c:v>
                </c:pt>
                <c:pt idx="9">
                  <c:v>2.2035493598026659E-2</c:v>
                </c:pt>
                <c:pt idx="10">
                  <c:v>2.2333135373940521E-2</c:v>
                </c:pt>
                <c:pt idx="11">
                  <c:v>2.2695725735119281E-2</c:v>
                </c:pt>
                <c:pt idx="12">
                  <c:v>2.3144592268554649E-2</c:v>
                </c:pt>
                <c:pt idx="13">
                  <c:v>2.3720090775978874E-2</c:v>
                </c:pt>
                <c:pt idx="14">
                  <c:v>2.4500207979842724E-2</c:v>
                </c:pt>
                <c:pt idx="15">
                  <c:v>2.575042444989302E-2</c:v>
                </c:pt>
                <c:pt idx="16">
                  <c:v>2.7773949306969577E-2</c:v>
                </c:pt>
                <c:pt idx="17">
                  <c:v>3.15869250891717E-2</c:v>
                </c:pt>
                <c:pt idx="18">
                  <c:v>3.9219250469972759E-2</c:v>
                </c:pt>
                <c:pt idx="19">
                  <c:v>5.4812840230728591E-2</c:v>
                </c:pt>
                <c:pt idx="20">
                  <c:v>8.7772222603218014E-2</c:v>
                </c:pt>
                <c:pt idx="21">
                  <c:v>0.14980961610418553</c:v>
                </c:pt>
                <c:pt idx="22">
                  <c:v>0.26043926541985113</c:v>
                </c:pt>
                <c:pt idx="23">
                  <c:v>0.41032919290356484</c:v>
                </c:pt>
                <c:pt idx="24">
                  <c:v>0.53791102964514848</c:v>
                </c:pt>
                <c:pt idx="25">
                  <c:v>0.53728561255951823</c:v>
                </c:pt>
                <c:pt idx="26">
                  <c:v>0.36504831965615503</c:v>
                </c:pt>
                <c:pt idx="27">
                  <c:v>0.16119552969078996</c:v>
                </c:pt>
                <c:pt idx="28">
                  <c:v>6.9473626028870486E-2</c:v>
                </c:pt>
                <c:pt idx="29">
                  <c:v>5.8456224468700677E-2</c:v>
                </c:pt>
                <c:pt idx="30">
                  <c:v>6.2447757317458684E-2</c:v>
                </c:pt>
                <c:pt idx="31">
                  <c:v>7.6214375471445342E-2</c:v>
                </c:pt>
                <c:pt idx="32">
                  <c:v>8.9918869367455731E-2</c:v>
                </c:pt>
                <c:pt idx="33">
                  <c:v>0.10808217181142293</c:v>
                </c:pt>
                <c:pt idx="34">
                  <c:v>0.13204584413134979</c:v>
                </c:pt>
                <c:pt idx="35">
                  <c:v>0.16399560800872981</c:v>
                </c:pt>
                <c:pt idx="36">
                  <c:v>0.18460028096653497</c:v>
                </c:pt>
                <c:pt idx="37">
                  <c:v>0.26380670539128881</c:v>
                </c:pt>
                <c:pt idx="38">
                  <c:v>0.33871499821087814</c:v>
                </c:pt>
                <c:pt idx="39">
                  <c:v>0.43465482944650224</c:v>
                </c:pt>
                <c:pt idx="40">
                  <c:v>0.55126745156289725</c:v>
                </c:pt>
                <c:pt idx="41">
                  <c:v>0.68219966657289721</c:v>
                </c:pt>
                <c:pt idx="42">
                  <c:v>0.81238367606115469</c:v>
                </c:pt>
                <c:pt idx="43">
                  <c:v>0.91721429608909888</c:v>
                </c:pt>
                <c:pt idx="44">
                  <c:v>0.97753729298149672</c:v>
                </c:pt>
                <c:pt idx="45">
                  <c:v>1.0070295907422708</c:v>
                </c:pt>
                <c:pt idx="46">
                  <c:v>1.0762801577363665</c:v>
                </c:pt>
                <c:pt idx="47">
                  <c:v>1.2999818690763469</c:v>
                </c:pt>
                <c:pt idx="48">
                  <c:v>1.7847199164745975</c:v>
                </c:pt>
                <c:pt idx="49">
                  <c:v>2.6062905033924091</c:v>
                </c:pt>
                <c:pt idx="50">
                  <c:v>3.8423917073602798</c:v>
                </c:pt>
                <c:pt idx="51">
                  <c:v>5.5778233089064972</c:v>
                </c:pt>
                <c:pt idx="52">
                  <c:v>7.80552810687833</c:v>
                </c:pt>
                <c:pt idx="53">
                  <c:v>10.257611772856167</c:v>
                </c:pt>
                <c:pt idx="54">
                  <c:v>12.231528731988737</c:v>
                </c:pt>
                <c:pt idx="55">
                  <c:v>12.62747484802488</c:v>
                </c:pt>
                <c:pt idx="56">
                  <c:v>10.61993768483539</c:v>
                </c:pt>
                <c:pt idx="57">
                  <c:v>6.7146722416239042</c:v>
                </c:pt>
                <c:pt idx="58">
                  <c:v>2.8754611819324718</c:v>
                </c:pt>
                <c:pt idx="59">
                  <c:v>0.72919317470617406</c:v>
                </c:pt>
                <c:pt idx="60">
                  <c:v>9.1888501819816046E-2</c:v>
                </c:pt>
                <c:pt idx="61">
                  <c:v>4.5936197167450107E-3</c:v>
                </c:pt>
                <c:pt idx="62">
                  <c:v>6.8207676732706717E-5</c:v>
                </c:pt>
                <c:pt idx="63">
                  <c:v>2.0773935413076012E-7</c:v>
                </c:pt>
                <c:pt idx="64">
                  <c:v>8.084758592482739E-11</c:v>
                </c:pt>
                <c:pt idx="65">
                  <c:v>2.1950577095108789E-15</c:v>
                </c:pt>
                <c:pt idx="66">
                  <c:v>1.9109861150778653E-21</c:v>
                </c:pt>
                <c:pt idx="67">
                  <c:v>2.0074660572491718E-29</c:v>
                </c:pt>
                <c:pt idx="68">
                  <c:v>7.233774020294128E-40</c:v>
                </c:pt>
                <c:pt idx="69">
                  <c:v>1.8288246143789302E-53</c:v>
                </c:pt>
                <c:pt idx="70">
                  <c:v>4.281563003553247E-71</c:v>
                </c:pt>
                <c:pt idx="71">
                  <c:v>7.1517061952333933E-94</c:v>
                </c:pt>
                <c:pt idx="72">
                  <c:v>3.2703028781035268E-123</c:v>
                </c:pt>
                <c:pt idx="73">
                  <c:v>6.6767112583061579E-161</c:v>
                </c:pt>
                <c:pt idx="74">
                  <c:v>3.2528178632316274E-209</c:v>
                </c:pt>
                <c:pt idx="75">
                  <c:v>5.0572837436345011E-271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B4B-4BD0-BA20-F412B29EA6AA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B4B-4BD0-BA20-F412B29EA6AA}"/>
              </c:ext>
            </c:extLst>
          </c:dPt>
          <c:xVal>
            <c:numRef>
              <c:f>AP10Q!$A$22:$A$108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AP10Q!$B$22:$B$108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1.4999999999999999E-2</c:v>
                </c:pt>
                <c:pt idx="16">
                  <c:v>4.5999999999999999E-2</c:v>
                </c:pt>
                <c:pt idx="17">
                  <c:v>5.2999999999999999E-2</c:v>
                </c:pt>
                <c:pt idx="18">
                  <c:v>5.8999999999999997E-2</c:v>
                </c:pt>
                <c:pt idx="19">
                  <c:v>0.122</c:v>
                </c:pt>
                <c:pt idx="20">
                  <c:v>0.183</c:v>
                </c:pt>
                <c:pt idx="21">
                  <c:v>0.26300000000000001</c:v>
                </c:pt>
                <c:pt idx="22">
                  <c:v>0.34799999999999998</c:v>
                </c:pt>
                <c:pt idx="23">
                  <c:v>0.435</c:v>
                </c:pt>
                <c:pt idx="24">
                  <c:v>0.47899999999999998</c:v>
                </c:pt>
                <c:pt idx="25">
                  <c:v>0.436</c:v>
                </c:pt>
                <c:pt idx="26">
                  <c:v>0.41099999999999998</c:v>
                </c:pt>
                <c:pt idx="27">
                  <c:v>0.253</c:v>
                </c:pt>
                <c:pt idx="28">
                  <c:v>0.26800000000000002</c:v>
                </c:pt>
                <c:pt idx="29">
                  <c:v>0.29699999999999999</c:v>
                </c:pt>
                <c:pt idx="30">
                  <c:v>0.19400000000000001</c:v>
                </c:pt>
                <c:pt idx="31">
                  <c:v>0.38</c:v>
                </c:pt>
                <c:pt idx="32">
                  <c:v>0.28499999999999998</c:v>
                </c:pt>
                <c:pt idx="33">
                  <c:v>0.35</c:v>
                </c:pt>
                <c:pt idx="34">
                  <c:v>0.26700000000000002</c:v>
                </c:pt>
                <c:pt idx="35">
                  <c:v>0.30599999999999999</c:v>
                </c:pt>
                <c:pt idx="36">
                  <c:v>0.16900000000000001</c:v>
                </c:pt>
                <c:pt idx="37">
                  <c:v>0.53400000000000003</c:v>
                </c:pt>
                <c:pt idx="38">
                  <c:v>0.4</c:v>
                </c:pt>
                <c:pt idx="39">
                  <c:v>0.47699999999999998</c:v>
                </c:pt>
                <c:pt idx="40">
                  <c:v>0.53400000000000003</c:v>
                </c:pt>
                <c:pt idx="41">
                  <c:v>0.58699999999999997</c:v>
                </c:pt>
                <c:pt idx="42">
                  <c:v>0.67600000000000005</c:v>
                </c:pt>
                <c:pt idx="43">
                  <c:v>0.80300000000000005</c:v>
                </c:pt>
                <c:pt idx="44">
                  <c:v>0.90500000000000003</c:v>
                </c:pt>
                <c:pt idx="45">
                  <c:v>1.03</c:v>
                </c:pt>
                <c:pt idx="46">
                  <c:v>1.292</c:v>
                </c:pt>
                <c:pt idx="47">
                  <c:v>1.486</c:v>
                </c:pt>
                <c:pt idx="48">
                  <c:v>1.7529999999999999</c:v>
                </c:pt>
                <c:pt idx="49">
                  <c:v>2.3690000000000002</c:v>
                </c:pt>
                <c:pt idx="50">
                  <c:v>3.093</c:v>
                </c:pt>
                <c:pt idx="51">
                  <c:v>5.3159999999999998</c:v>
                </c:pt>
                <c:pt idx="52">
                  <c:v>8.2710000000000008</c:v>
                </c:pt>
                <c:pt idx="53">
                  <c:v>11.522</c:v>
                </c:pt>
                <c:pt idx="54">
                  <c:v>13.933999999999999</c:v>
                </c:pt>
                <c:pt idx="55">
                  <c:v>10.869</c:v>
                </c:pt>
                <c:pt idx="56">
                  <c:v>8.5760000000000005</c:v>
                </c:pt>
                <c:pt idx="57">
                  <c:v>7.5940000000000003</c:v>
                </c:pt>
                <c:pt idx="58">
                  <c:v>4.1529999999999996</c:v>
                </c:pt>
                <c:pt idx="59">
                  <c:v>2.3170000000000002</c:v>
                </c:pt>
                <c:pt idx="60">
                  <c:v>4.0730000000000004</c:v>
                </c:pt>
                <c:pt idx="61">
                  <c:v>1.7929999999999999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B-4BD0-BA20-F412B29E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AP10Q!$A$23:$A$108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AP10Q!$J$23:$J$108</c:f>
              <c:numCache>
                <c:formatCode>0.000</c:formatCode>
                <c:ptCount val="86"/>
                <c:pt idx="0">
                  <c:v>-2.0732590728265023E-2</c:v>
                </c:pt>
                <c:pt idx="1">
                  <c:v>-2.0805007642627587E-2</c:v>
                </c:pt>
                <c:pt idx="2">
                  <c:v>-2.0914383574480368E-2</c:v>
                </c:pt>
                <c:pt idx="3">
                  <c:v>-2.1061711468917266E-2</c:v>
                </c:pt>
                <c:pt idx="4">
                  <c:v>-2.121090095452375E-2</c:v>
                </c:pt>
                <c:pt idx="5">
                  <c:v>-2.1362160603340175E-2</c:v>
                </c:pt>
                <c:pt idx="6">
                  <c:v>-2.1554548783863509E-2</c:v>
                </c:pt>
                <c:pt idx="7">
                  <c:v>-2.1791159833833694E-2</c:v>
                </c:pt>
                <c:pt idx="8">
                  <c:v>-2.1035493598026658E-2</c:v>
                </c:pt>
                <c:pt idx="9">
                  <c:v>-1.9333135373940522E-2</c:v>
                </c:pt>
                <c:pt idx="10">
                  <c:v>-1.8695725735119281E-2</c:v>
                </c:pt>
                <c:pt idx="11">
                  <c:v>-1.9144592268554649E-2</c:v>
                </c:pt>
                <c:pt idx="12">
                  <c:v>-1.8720090775978873E-2</c:v>
                </c:pt>
                <c:pt idx="13">
                  <c:v>-1.8500207979842725E-2</c:v>
                </c:pt>
                <c:pt idx="14">
                  <c:v>-1.075042444989302E-2</c:v>
                </c:pt>
                <c:pt idx="15">
                  <c:v>1.8226050693030422E-2</c:v>
                </c:pt>
                <c:pt idx="16">
                  <c:v>2.1413074910828299E-2</c:v>
                </c:pt>
                <c:pt idx="17">
                  <c:v>1.9780749530027238E-2</c:v>
                </c:pt>
                <c:pt idx="18">
                  <c:v>6.7187159769271407E-2</c:v>
                </c:pt>
                <c:pt idx="19">
                  <c:v>9.5227777396781982E-2</c:v>
                </c:pt>
                <c:pt idx="20">
                  <c:v>0.11319038389581448</c:v>
                </c:pt>
                <c:pt idx="21">
                  <c:v>8.7560734580148847E-2</c:v>
                </c:pt>
                <c:pt idx="22">
                  <c:v>2.4670807096435154E-2</c:v>
                </c:pt>
                <c:pt idx="23">
                  <c:v>-5.8911029645148494E-2</c:v>
                </c:pt>
                <c:pt idx="24">
                  <c:v>-0.10128561255951823</c:v>
                </c:pt>
                <c:pt idx="25">
                  <c:v>4.5951680343844947E-2</c:v>
                </c:pt>
                <c:pt idx="26">
                  <c:v>9.1804470309210046E-2</c:v>
                </c:pt>
                <c:pt idx="27">
                  <c:v>0.19852637397112954</c:v>
                </c:pt>
                <c:pt idx="28">
                  <c:v>0.2385437755312993</c:v>
                </c:pt>
                <c:pt idx="29">
                  <c:v>0.13155224268254131</c:v>
                </c:pt>
                <c:pt idx="30">
                  <c:v>0.30378562452855468</c:v>
                </c:pt>
                <c:pt idx="31">
                  <c:v>0.19508113063254423</c:v>
                </c:pt>
                <c:pt idx="32">
                  <c:v>0.24191782818857704</c:v>
                </c:pt>
                <c:pt idx="33">
                  <c:v>0.13495415586865023</c:v>
                </c:pt>
                <c:pt idx="34">
                  <c:v>0.14200439199127018</c:v>
                </c:pt>
                <c:pt idx="35">
                  <c:v>-1.5600280966534957E-2</c:v>
                </c:pt>
                <c:pt idx="36">
                  <c:v>0.27019329460871122</c:v>
                </c:pt>
                <c:pt idx="37">
                  <c:v>6.1285001789121885E-2</c:v>
                </c:pt>
                <c:pt idx="38">
                  <c:v>4.2345170553497735E-2</c:v>
                </c:pt>
                <c:pt idx="39">
                  <c:v>-1.7267451562897218E-2</c:v>
                </c:pt>
                <c:pt idx="40">
                  <c:v>-9.5199666572897246E-2</c:v>
                </c:pt>
                <c:pt idx="41">
                  <c:v>-0.13638367606115465</c:v>
                </c:pt>
                <c:pt idx="42">
                  <c:v>-0.11421429608909883</c:v>
                </c:pt>
                <c:pt idx="43">
                  <c:v>-7.2537292981496693E-2</c:v>
                </c:pt>
                <c:pt idx="44">
                  <c:v>2.2970409257729196E-2</c:v>
                </c:pt>
                <c:pt idx="45">
                  <c:v>0.2157198422636335</c:v>
                </c:pt>
                <c:pt idx="46">
                  <c:v>0.18601813092365305</c:v>
                </c:pt>
                <c:pt idx="47">
                  <c:v>-3.1719916474597598E-2</c:v>
                </c:pt>
                <c:pt idx="48">
                  <c:v>-0.23729050339240887</c:v>
                </c:pt>
                <c:pt idx="49">
                  <c:v>-0.74939170736027982</c:v>
                </c:pt>
                <c:pt idx="50">
                  <c:v>-0.26182330890649741</c:v>
                </c:pt>
                <c:pt idx="51">
                  <c:v>0.46547189312167081</c:v>
                </c:pt>
                <c:pt idx="52">
                  <c:v>1.2643882271438329</c:v>
                </c:pt>
                <c:pt idx="53">
                  <c:v>1.7024712680112621</c:v>
                </c:pt>
                <c:pt idx="54">
                  <c:v>-1.7584748480248802</c:v>
                </c:pt>
                <c:pt idx="55">
                  <c:v>-2.0439376848353898</c:v>
                </c:pt>
                <c:pt idx="56">
                  <c:v>0.87932775837609611</c:v>
                </c:pt>
                <c:pt idx="57">
                  <c:v>1.2775388180675278</c:v>
                </c:pt>
                <c:pt idx="58">
                  <c:v>1.5878068252938262</c:v>
                </c:pt>
                <c:pt idx="59">
                  <c:v>3.9811114981801845</c:v>
                </c:pt>
                <c:pt idx="60">
                  <c:v>1.7884063802832548</c:v>
                </c:pt>
                <c:pt idx="61">
                  <c:v>-6.8207676732706717E-5</c:v>
                </c:pt>
                <c:pt idx="62">
                  <c:v>-2.0773935413076012E-7</c:v>
                </c:pt>
                <c:pt idx="63">
                  <c:v>-8.084758592482739E-11</c:v>
                </c:pt>
                <c:pt idx="64">
                  <c:v>-2.1950577095108789E-15</c:v>
                </c:pt>
                <c:pt idx="65">
                  <c:v>-1.9109861150778653E-21</c:v>
                </c:pt>
                <c:pt idx="66">
                  <c:v>-2.0074660572491718E-29</c:v>
                </c:pt>
                <c:pt idx="67">
                  <c:v>-7.233774020294128E-40</c:v>
                </c:pt>
                <c:pt idx="68">
                  <c:v>-1.8288246143789302E-53</c:v>
                </c:pt>
                <c:pt idx="69">
                  <c:v>-4.281563003553247E-71</c:v>
                </c:pt>
                <c:pt idx="70">
                  <c:v>-7.1517061952333933E-94</c:v>
                </c:pt>
                <c:pt idx="71">
                  <c:v>-3.2703028781035268E-123</c:v>
                </c:pt>
                <c:pt idx="72">
                  <c:v>-6.6767112583061579E-161</c:v>
                </c:pt>
                <c:pt idx="73">
                  <c:v>-3.2528178632316274E-209</c:v>
                </c:pt>
                <c:pt idx="74">
                  <c:v>-5.0572837436345011E-271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BC-4BBC-A4F6-E3546DCBE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'M2'!$F$21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'M2'!$F$22:$F$108</c:f>
              <c:numCache>
                <c:formatCode>0.000</c:formatCode>
                <c:ptCount val="87"/>
                <c:pt idx="0">
                  <c:v>5.8101043601541504E-3</c:v>
                </c:pt>
                <c:pt idx="1">
                  <c:v>6.3604014046817897E-3</c:v>
                </c:pt>
                <c:pt idx="2">
                  <c:v>6.7531784641791728E-3</c:v>
                </c:pt>
                <c:pt idx="3">
                  <c:v>7.3837798787751924E-3</c:v>
                </c:pt>
                <c:pt idx="4">
                  <c:v>8.3076467531734491E-3</c:v>
                </c:pt>
                <c:pt idx="5">
                  <c:v>9.3349476451482609E-3</c:v>
                </c:pt>
                <c:pt idx="6">
                  <c:v>1.0475634461413424E-2</c:v>
                </c:pt>
                <c:pt idx="7">
                  <c:v>1.2077325777222189E-2</c:v>
                </c:pt>
                <c:pt idx="8">
                  <c:v>1.4287398103342142E-2</c:v>
                </c:pt>
                <c:pt idx="9">
                  <c:v>1.6852460798197758E-2</c:v>
                </c:pt>
                <c:pt idx="10">
                  <c:v>2.035716519035926E-2</c:v>
                </c:pt>
                <c:pt idx="11">
                  <c:v>2.5140445169786085E-2</c:v>
                </c:pt>
                <c:pt idx="12">
                  <c:v>3.1679782445915523E-2</c:v>
                </c:pt>
                <c:pt idx="13">
                  <c:v>4.0643475901278092E-2</c:v>
                </c:pt>
                <c:pt idx="14">
                  <c:v>5.295887674169833E-2</c:v>
                </c:pt>
                <c:pt idx="15">
                  <c:v>7.1494643852488257E-2</c:v>
                </c:pt>
                <c:pt idx="16">
                  <c:v>9.7264649367991285E-2</c:v>
                </c:pt>
                <c:pt idx="17">
                  <c:v>0.13559780779426708</c:v>
                </c:pt>
                <c:pt idx="18">
                  <c:v>0.19220909833687588</c:v>
                </c:pt>
                <c:pt idx="19">
                  <c:v>0.27460111022066269</c:v>
                </c:pt>
                <c:pt idx="20">
                  <c:v>0.39755297656475164</c:v>
                </c:pt>
                <c:pt idx="21">
                  <c:v>0.5660540756717185</c:v>
                </c:pt>
                <c:pt idx="22">
                  <c:v>0.80021164934185818</c:v>
                </c:pt>
                <c:pt idx="23">
                  <c:v>1.0829654275109493</c:v>
                </c:pt>
                <c:pt idx="24">
                  <c:v>1.3705964677694416</c:v>
                </c:pt>
                <c:pt idx="25">
                  <c:v>1.5910490160287141</c:v>
                </c:pt>
                <c:pt idx="26">
                  <c:v>1.6010207472878519</c:v>
                </c:pt>
                <c:pt idx="27">
                  <c:v>1.3211847318259786</c:v>
                </c:pt>
                <c:pt idx="28">
                  <c:v>0.82974108086525789</c:v>
                </c:pt>
                <c:pt idx="29">
                  <c:v>0.35354992127703949</c:v>
                </c:pt>
                <c:pt idx="30">
                  <c:v>0.16327308031869392</c:v>
                </c:pt>
                <c:pt idx="31">
                  <c:v>1.2218843129494734E-2</c:v>
                </c:pt>
                <c:pt idx="32">
                  <c:v>6.6910041148355323E-4</c:v>
                </c:pt>
                <c:pt idx="33">
                  <c:v>1.1079724944095446E-5</c:v>
                </c:pt>
                <c:pt idx="34">
                  <c:v>4.1030617093938778E-8</c:v>
                </c:pt>
                <c:pt idx="35">
                  <c:v>2.1356547084322447E-11</c:v>
                </c:pt>
                <c:pt idx="36">
                  <c:v>1.624920760205351E-13</c:v>
                </c:pt>
                <c:pt idx="37">
                  <c:v>1.2925985525907659E-21</c:v>
                </c:pt>
                <c:pt idx="38">
                  <c:v>2.8359917408804686E-29</c:v>
                </c:pt>
                <c:pt idx="39">
                  <c:v>2.6029337638544949E-39</c:v>
                </c:pt>
                <c:pt idx="40">
                  <c:v>2.3793185263907188E-52</c:v>
                </c:pt>
                <c:pt idx="41">
                  <c:v>3.270036727613938E-69</c:v>
                </c:pt>
                <c:pt idx="42">
                  <c:v>4.585490939178835E-91</c:v>
                </c:pt>
                <c:pt idx="43">
                  <c:v>3.3172352887818602E-119</c:v>
                </c:pt>
                <c:pt idx="44">
                  <c:v>2.6472676514556041E-155</c:v>
                </c:pt>
                <c:pt idx="45">
                  <c:v>1.6270389782923329E-201</c:v>
                </c:pt>
                <c:pt idx="46">
                  <c:v>1.2688109562462882E-260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1-473B-8EDF-6E87DBD49506}"/>
            </c:ext>
          </c:extLst>
        </c:ser>
        <c:ser>
          <c:idx val="1"/>
          <c:order val="1"/>
          <c:tx>
            <c:strRef>
              <c:f>'M2'!$G$21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'M2'!$G$22:$G$108</c:f>
              <c:numCache>
                <c:formatCode>0.000</c:formatCode>
                <c:ptCount val="87"/>
                <c:pt idx="0">
                  <c:v>0.30459935631136964</c:v>
                </c:pt>
                <c:pt idx="1">
                  <c:v>0.30717333972569216</c:v>
                </c:pt>
                <c:pt idx="2">
                  <c:v>0.3088995470774526</c:v>
                </c:pt>
                <c:pt idx="3">
                  <c:v>0.31150425907032914</c:v>
                </c:pt>
                <c:pt idx="4">
                  <c:v>0.31500611126487998</c:v>
                </c:pt>
                <c:pt idx="5">
                  <c:v>0.31854121152849607</c:v>
                </c:pt>
                <c:pt idx="6">
                  <c:v>0.32210979641058501</c:v>
                </c:pt>
                <c:pt idx="7">
                  <c:v>0.32661797677771709</c:v>
                </c:pt>
                <c:pt idx="8">
                  <c:v>0.33209799941711815</c:v>
                </c:pt>
                <c:pt idx="9">
                  <c:v>0.33765537256624956</c:v>
                </c:pt>
                <c:pt idx="10">
                  <c:v>0.34423781784261487</c:v>
                </c:pt>
                <c:pt idx="11">
                  <c:v>0.35189253773343748</c:v>
                </c:pt>
                <c:pt idx="12">
                  <c:v>0.36067461964976455</c:v>
                </c:pt>
                <c:pt idx="13">
                  <c:v>0.37064750252610312</c:v>
                </c:pt>
                <c:pt idx="14">
                  <c:v>0.38188350714818187</c:v>
                </c:pt>
                <c:pt idx="15">
                  <c:v>0.39552827856239109</c:v>
                </c:pt>
                <c:pt idx="16">
                  <c:v>0.41067517481104626</c:v>
                </c:pt>
                <c:pt idx="17">
                  <c:v>0.42857396655447849</c:v>
                </c:pt>
                <c:pt idx="18">
                  <c:v>0.44947909009076248</c:v>
                </c:pt>
                <c:pt idx="19">
                  <c:v>0.47368895621857388</c:v>
                </c:pt>
                <c:pt idx="20">
                  <c:v>0.50284804023902507</c:v>
                </c:pt>
                <c:pt idx="21">
                  <c:v>0.53619577157740095</c:v>
                </c:pt>
                <c:pt idx="22">
                  <c:v>0.57711666629169445</c:v>
                </c:pt>
                <c:pt idx="23">
                  <c:v>0.62517143967390598</c:v>
                </c:pt>
                <c:pt idx="24">
                  <c:v>0.6813649088807362</c:v>
                </c:pt>
                <c:pt idx="25">
                  <c:v>0.75223956884802445</c:v>
                </c:pt>
                <c:pt idx="26">
                  <c:v>0.83659739760408358</c:v>
                </c:pt>
                <c:pt idx="27">
                  <c:v>0.94092538258216485</c:v>
                </c:pt>
                <c:pt idx="28">
                  <c:v>1.06903902650333</c:v>
                </c:pt>
                <c:pt idx="29">
                  <c:v>1.2306808270085934</c:v>
                </c:pt>
                <c:pt idx="30">
                  <c:v>1.3498647242823945</c:v>
                </c:pt>
                <c:pt idx="31">
                  <c:v>1.6803210170405523</c:v>
                </c:pt>
                <c:pt idx="32">
                  <c:v>1.9954675513285993</c:v>
                </c:pt>
                <c:pt idx="33">
                  <c:v>2.3951466603056324</c:v>
                </c:pt>
                <c:pt idx="34">
                  <c:v>2.8928189667713657</c:v>
                </c:pt>
                <c:pt idx="35">
                  <c:v>3.5082133460291987</c:v>
                </c:pt>
                <c:pt idx="36">
                  <c:v>3.8783188743134009</c:v>
                </c:pt>
                <c:pt idx="37">
                  <c:v>5.1285392781566896</c:v>
                </c:pt>
                <c:pt idx="38">
                  <c:v>6.0890587670171925</c:v>
                </c:pt>
                <c:pt idx="39">
                  <c:v>7.0402236474134892</c:v>
                </c:pt>
                <c:pt idx="40">
                  <c:v>7.7975150705206531</c:v>
                </c:pt>
                <c:pt idx="41">
                  <c:v>8.1025014030133367</c:v>
                </c:pt>
                <c:pt idx="42">
                  <c:v>7.6817656074149099</c:v>
                </c:pt>
                <c:pt idx="43">
                  <c:v>6.4037237203228479</c:v>
                </c:pt>
                <c:pt idx="44">
                  <c:v>4.4770790086715104</c:v>
                </c:pt>
                <c:pt idx="45">
                  <c:v>2.4686587382142164</c:v>
                </c:pt>
                <c:pt idx="46">
                  <c:v>0.99064275662575918</c:v>
                </c:pt>
                <c:pt idx="47">
                  <c:v>0.26039133699622763</c:v>
                </c:pt>
                <c:pt idx="48">
                  <c:v>3.9347937202731685E-2</c:v>
                </c:pt>
                <c:pt idx="49">
                  <c:v>2.8839392940667951E-3</c:v>
                </c:pt>
                <c:pt idx="50">
                  <c:v>8.2451846110400982E-5</c:v>
                </c:pt>
                <c:pt idx="51">
                  <c:v>6.9199275666628573E-7</c:v>
                </c:pt>
                <c:pt idx="52">
                  <c:v>1.2025878290231141E-9</c:v>
                </c:pt>
                <c:pt idx="53">
                  <c:v>2.7698683331567027E-13</c:v>
                </c:pt>
                <c:pt idx="54">
                  <c:v>4.638319269883701E-18</c:v>
                </c:pt>
                <c:pt idx="55">
                  <c:v>2.7849911430300708E-24</c:v>
                </c:pt>
                <c:pt idx="56">
                  <c:v>2.3415130293929791E-32</c:v>
                </c:pt>
                <c:pt idx="57">
                  <c:v>8.3421007472759098E-43</c:v>
                </c:pt>
                <c:pt idx="58">
                  <c:v>2.8257221834086016E-56</c:v>
                </c:pt>
                <c:pt idx="59">
                  <c:v>1.3949351304530784E-73</c:v>
                </c:pt>
                <c:pt idx="60">
                  <c:v>8.7979242763667707E-96</c:v>
                </c:pt>
                <c:pt idx="61">
                  <c:v>3.3467011166866519E-124</c:v>
                </c:pt>
                <c:pt idx="62">
                  <c:v>1.6069931173924045E-160</c:v>
                </c:pt>
                <c:pt idx="63">
                  <c:v>7.4095633766177858E-207</c:v>
                </c:pt>
                <c:pt idx="64">
                  <c:v>6.8685658548415048E-266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C1-473B-8EDF-6E87DBD49506}"/>
            </c:ext>
          </c:extLst>
        </c:ser>
        <c:ser>
          <c:idx val="2"/>
          <c:order val="2"/>
          <c:tx>
            <c:strRef>
              <c:f>'M2'!$H$21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'M2'!$H$22:$H$108</c:f>
              <c:numCache>
                <c:formatCode>0.000</c:formatCode>
                <c:ptCount val="87"/>
                <c:pt idx="0">
                  <c:v>2.0649399312394769E-4</c:v>
                </c:pt>
                <c:pt idx="1">
                  <c:v>2.0745933777547977E-4</c:v>
                </c:pt>
                <c:pt idx="2">
                  <c:v>2.0810523716490128E-4</c:v>
                </c:pt>
                <c:pt idx="3">
                  <c:v>2.0907760312689994E-4</c:v>
                </c:pt>
                <c:pt idx="4">
                  <c:v>2.1038068214315333E-4</c:v>
                </c:pt>
                <c:pt idx="5">
                  <c:v>2.1169133058502988E-4</c:v>
                </c:pt>
                <c:pt idx="6">
                  <c:v>2.1300958875232939E-4</c:v>
                </c:pt>
                <c:pt idx="7">
                  <c:v>2.1466817434175124E-4</c:v>
                </c:pt>
                <c:pt idx="8">
                  <c:v>2.166743676173222E-4</c:v>
                </c:pt>
                <c:pt idx="9">
                  <c:v>2.1869802669760566E-4</c:v>
                </c:pt>
                <c:pt idx="10">
                  <c:v>2.2108122297853413E-4</c:v>
                </c:pt>
                <c:pt idx="11">
                  <c:v>2.238345036641117E-4</c:v>
                </c:pt>
                <c:pt idx="12">
                  <c:v>2.2697012126134705E-4</c:v>
                </c:pt>
                <c:pt idx="13">
                  <c:v>2.3050211634384729E-4</c:v>
                </c:pt>
                <c:pt idx="14">
                  <c:v>2.3444641279884445E-4</c:v>
                </c:pt>
                <c:pt idx="15">
                  <c:v>2.3918887933751341E-4</c:v>
                </c:pt>
                <c:pt idx="16">
                  <c:v>2.4439596323310987E-4</c:v>
                </c:pt>
                <c:pt idx="17">
                  <c:v>2.5047606615804727E-4</c:v>
                </c:pt>
                <c:pt idx="18">
                  <c:v>2.5748433114465276E-4</c:v>
                </c:pt>
                <c:pt idx="19">
                  <c:v>2.6548506797564951E-4</c:v>
                </c:pt>
                <c:pt idx="20">
                  <c:v>2.7497156497257441E-4</c:v>
                </c:pt>
                <c:pt idx="21">
                  <c:v>2.856399100457495E-4</c:v>
                </c:pt>
                <c:pt idx="22">
                  <c:v>2.9849670647741963E-4</c:v>
                </c:pt>
                <c:pt idx="23">
                  <c:v>3.1330629069128751E-4</c:v>
                </c:pt>
                <c:pt idx="24">
                  <c:v>3.3028375708524374E-4</c:v>
                </c:pt>
                <c:pt idx="25">
                  <c:v>3.5125608453127818E-4</c:v>
                </c:pt>
                <c:pt idx="26">
                  <c:v>3.7569203213726464E-4</c:v>
                </c:pt>
                <c:pt idx="27">
                  <c:v>4.0528567608951225E-4</c:v>
                </c:pt>
                <c:pt idx="28">
                  <c:v>4.4090669043756088E-4</c:v>
                </c:pt>
                <c:pt idx="29">
                  <c:v>4.8504973182928411E-4</c:v>
                </c:pt>
                <c:pt idx="30">
                  <c:v>5.1721122359599421E-4</c:v>
                </c:pt>
                <c:pt idx="31">
                  <c:v>6.0554751600908475E-4</c:v>
                </c:pt>
                <c:pt idx="32">
                  <c:v>6.8972461066121556E-4</c:v>
                </c:pt>
                <c:pt idx="33">
                  <c:v>7.9790320055148295E-4</c:v>
                </c:pt>
                <c:pt idx="34">
                  <c:v>9.3693447474385225E-4</c:v>
                </c:pt>
                <c:pt idx="35">
                  <c:v>1.1190427038506126E-3</c:v>
                </c:pt>
                <c:pt idx="36">
                  <c:v>1.2358797080201545E-3</c:v>
                </c:pt>
                <c:pt idx="37">
                  <c:v>1.6914386998239407E-3</c:v>
                </c:pt>
                <c:pt idx="38">
                  <c:v>2.146216469789141E-3</c:v>
                </c:pt>
                <c:pt idx="39">
                  <c:v>2.7877417832413431E-3</c:v>
                </c:pt>
                <c:pt idx="40">
                  <c:v>3.7071724913183965E-3</c:v>
                </c:pt>
                <c:pt idx="41">
                  <c:v>5.0506401537245681E-3</c:v>
                </c:pt>
                <c:pt idx="42">
                  <c:v>7.0642807142141245E-3</c:v>
                </c:pt>
                <c:pt idx="43">
                  <c:v>1.0128799780049073E-2</c:v>
                </c:pt>
                <c:pt idx="44">
                  <c:v>1.4861666203080411E-2</c:v>
                </c:pt>
                <c:pt idx="45">
                  <c:v>2.2259874193323176E-2</c:v>
                </c:pt>
                <c:pt idx="46">
                  <c:v>3.3903351065272244E-2</c:v>
                </c:pt>
                <c:pt idx="47">
                  <c:v>5.2189961969435358E-2</c:v>
                </c:pt>
                <c:pt idx="48">
                  <c:v>8.0338124257526303E-2</c:v>
                </c:pt>
                <c:pt idx="49">
                  <c:v>0.12198434719110152</c:v>
                </c:pt>
                <c:pt idx="50">
                  <c:v>0.17925756899353767</c:v>
                </c:pt>
                <c:pt idx="51">
                  <c:v>0.24847856481786496</c:v>
                </c:pt>
                <c:pt idx="52">
                  <c:v>0.3135159092709216</c:v>
                </c:pt>
                <c:pt idx="53">
                  <c:v>0.34371576044534391</c:v>
                </c:pt>
                <c:pt idx="54">
                  <c:v>0.30787505681868987</c:v>
                </c:pt>
                <c:pt idx="55">
                  <c:v>0.20784306469245514</c:v>
                </c:pt>
                <c:pt idx="56">
                  <c:v>9.5177150635078422E-2</c:v>
                </c:pt>
                <c:pt idx="57">
                  <c:v>2.5763246572273774E-2</c:v>
                </c:pt>
                <c:pt idx="58">
                  <c:v>3.4533864686022474E-3</c:v>
                </c:pt>
                <c:pt idx="59">
                  <c:v>1.8277971836079413E-4</c:v>
                </c:pt>
                <c:pt idx="60">
                  <c:v>2.8433237168004207E-6</c:v>
                </c:pt>
                <c:pt idx="61">
                  <c:v>8.9174915520296895E-9</c:v>
                </c:pt>
                <c:pt idx="62">
                  <c:v>3.4798618401843908E-12</c:v>
                </c:pt>
                <c:pt idx="63">
                  <c:v>9.1314455278412948E-17</c:v>
                </c:pt>
                <c:pt idx="64">
                  <c:v>7.3521523484740238E-23</c:v>
                </c:pt>
                <c:pt idx="65">
                  <c:v>6.674333558051299E-31</c:v>
                </c:pt>
                <c:pt idx="66">
                  <c:v>1.8924019664199288E-41</c:v>
                </c:pt>
                <c:pt idx="67">
                  <c:v>3.350202650816402E-55</c:v>
                </c:pt>
                <c:pt idx="68">
                  <c:v>4.6734668896093172E-73</c:v>
                </c:pt>
                <c:pt idx="69">
                  <c:v>3.7881712960086099E-96</c:v>
                </c:pt>
                <c:pt idx="70">
                  <c:v>6.4285246122384451E-126</c:v>
                </c:pt>
                <c:pt idx="71">
                  <c:v>3.4182241611414297E-164</c:v>
                </c:pt>
                <c:pt idx="72">
                  <c:v>2.7310080910354873E-213</c:v>
                </c:pt>
                <c:pt idx="73">
                  <c:v>3.8961231834393733E-276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C1-473B-8EDF-6E87DBD49506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C1-473B-8EDF-6E87DBD49506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C1-473B-8EDF-6E87DBD49506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'M2'!$I$22:$I$108</c:f>
              <c:numCache>
                <c:formatCode>0.000</c:formatCode>
                <c:ptCount val="87"/>
                <c:pt idx="0">
                  <c:v>0.31061595466464775</c:v>
                </c:pt>
                <c:pt idx="1">
                  <c:v>0.31374120046814946</c:v>
                </c:pt>
                <c:pt idx="2">
                  <c:v>0.31586083077879668</c:v>
                </c:pt>
                <c:pt idx="3">
                  <c:v>0.31909711655223122</c:v>
                </c:pt>
                <c:pt idx="4">
                  <c:v>0.32352413870019658</c:v>
                </c:pt>
                <c:pt idx="5">
                  <c:v>0.32808785050422934</c:v>
                </c:pt>
                <c:pt idx="6">
                  <c:v>0.33279844046075074</c:v>
                </c:pt>
                <c:pt idx="7">
                  <c:v>0.33890997072928103</c:v>
                </c:pt>
                <c:pt idx="8">
                  <c:v>0.34660207188807757</c:v>
                </c:pt>
                <c:pt idx="9">
                  <c:v>0.35472653139114491</c:v>
                </c:pt>
                <c:pt idx="10">
                  <c:v>0.36481606425595264</c:v>
                </c:pt>
                <c:pt idx="11">
                  <c:v>0.37725681740688766</c:v>
                </c:pt>
                <c:pt idx="12">
                  <c:v>0.39258137221694139</c:v>
                </c:pt>
                <c:pt idx="13">
                  <c:v>0.41152148054372506</c:v>
                </c:pt>
                <c:pt idx="14">
                  <c:v>0.43507683030267902</c:v>
                </c:pt>
                <c:pt idx="15">
                  <c:v>0.46726211129421685</c:v>
                </c:pt>
                <c:pt idx="16">
                  <c:v>0.50818422014227072</c:v>
                </c:pt>
                <c:pt idx="17">
                  <c:v>0.56442225041490357</c:v>
                </c:pt>
                <c:pt idx="18">
                  <c:v>0.64194567275878311</c:v>
                </c:pt>
                <c:pt idx="19">
                  <c:v>0.7485555515072122</c:v>
                </c:pt>
                <c:pt idx="20">
                  <c:v>0.90067598836874929</c:v>
                </c:pt>
                <c:pt idx="21">
                  <c:v>1.1025354871591651</c:v>
                </c:pt>
                <c:pt idx="22">
                  <c:v>1.3776268123400299</c:v>
                </c:pt>
                <c:pt idx="23">
                  <c:v>1.7084501734755464</c:v>
                </c:pt>
                <c:pt idx="24">
                  <c:v>2.052291660407263</c:v>
                </c:pt>
                <c:pt idx="25">
                  <c:v>2.3436398409612695</c:v>
                </c:pt>
                <c:pt idx="26">
                  <c:v>2.4379938369240728</c:v>
                </c:pt>
                <c:pt idx="27">
                  <c:v>2.2625154000842329</c:v>
                </c:pt>
                <c:pt idx="28">
                  <c:v>1.8992210140590255</c:v>
                </c:pt>
                <c:pt idx="29">
                  <c:v>1.5847157980174622</c:v>
                </c:pt>
                <c:pt idx="30">
                  <c:v>1.5136550158246844</c:v>
                </c:pt>
                <c:pt idx="31">
                  <c:v>1.6931454076860561</c:v>
                </c:pt>
                <c:pt idx="32">
                  <c:v>1.9968263763507441</c:v>
                </c:pt>
                <c:pt idx="33">
                  <c:v>2.3959556432311282</c:v>
                </c:pt>
                <c:pt idx="34">
                  <c:v>2.8937559422767265</c:v>
                </c:pt>
                <c:pt idx="35">
                  <c:v>3.5093323887544061</c:v>
                </c:pt>
                <c:pt idx="36">
                  <c:v>3.8795547540215836</c:v>
                </c:pt>
                <c:pt idx="37">
                  <c:v>5.1302307168565138</c:v>
                </c:pt>
                <c:pt idx="38">
                  <c:v>6.0912049834869819</c:v>
                </c:pt>
                <c:pt idx="39">
                  <c:v>7.0430113891967308</c:v>
                </c:pt>
                <c:pt idx="40">
                  <c:v>7.8012222430119715</c:v>
                </c:pt>
                <c:pt idx="41">
                  <c:v>8.1075520431670611</c:v>
                </c:pt>
                <c:pt idx="42">
                  <c:v>7.6888298881291242</c:v>
                </c:pt>
                <c:pt idx="43">
                  <c:v>6.4138525201028971</c:v>
                </c:pt>
                <c:pt idx="44">
                  <c:v>4.4919406748745905</c:v>
                </c:pt>
                <c:pt idx="45">
                  <c:v>2.4909186124075395</c:v>
                </c:pt>
                <c:pt idx="46">
                  <c:v>1.0245461076910314</c:v>
                </c:pt>
                <c:pt idx="47">
                  <c:v>0.312581298965663</c:v>
                </c:pt>
                <c:pt idx="48">
                  <c:v>0.11968606146025798</c:v>
                </c:pt>
                <c:pt idx="49">
                  <c:v>0.12486828648516832</c:v>
                </c:pt>
                <c:pt idx="50">
                  <c:v>0.17934002083964806</c:v>
                </c:pt>
                <c:pt idx="51">
                  <c:v>0.24847925681062163</c:v>
                </c:pt>
                <c:pt idx="52">
                  <c:v>0.31351591047350941</c:v>
                </c:pt>
                <c:pt idx="53">
                  <c:v>0.34371576044562091</c:v>
                </c:pt>
                <c:pt idx="54">
                  <c:v>0.30787505681868987</c:v>
                </c:pt>
                <c:pt idx="55">
                  <c:v>0.20784306469245514</c:v>
                </c:pt>
                <c:pt idx="56">
                  <c:v>9.5177150635078422E-2</c:v>
                </c:pt>
                <c:pt idx="57">
                  <c:v>2.5763246572273774E-2</c:v>
                </c:pt>
                <c:pt idx="58">
                  <c:v>3.4533864686022474E-3</c:v>
                </c:pt>
                <c:pt idx="59">
                  <c:v>1.8277971836079413E-4</c:v>
                </c:pt>
                <c:pt idx="60">
                  <c:v>2.8433237168004207E-6</c:v>
                </c:pt>
                <c:pt idx="61">
                  <c:v>8.9174915520296895E-9</c:v>
                </c:pt>
                <c:pt idx="62">
                  <c:v>3.4798618401843908E-12</c:v>
                </c:pt>
                <c:pt idx="63">
                  <c:v>9.1314455278412948E-17</c:v>
                </c:pt>
                <c:pt idx="64">
                  <c:v>7.3521523484740238E-23</c:v>
                </c:pt>
                <c:pt idx="65">
                  <c:v>6.674333558051299E-31</c:v>
                </c:pt>
                <c:pt idx="66">
                  <c:v>1.8924019664199288E-41</c:v>
                </c:pt>
                <c:pt idx="67">
                  <c:v>3.350202650816402E-55</c:v>
                </c:pt>
                <c:pt idx="68">
                  <c:v>4.6734668896093172E-73</c:v>
                </c:pt>
                <c:pt idx="69">
                  <c:v>3.7881712960086099E-96</c:v>
                </c:pt>
                <c:pt idx="70">
                  <c:v>6.4285246122384451E-126</c:v>
                </c:pt>
                <c:pt idx="71">
                  <c:v>3.4182241611414297E-164</c:v>
                </c:pt>
                <c:pt idx="72">
                  <c:v>2.7310080910354873E-213</c:v>
                </c:pt>
                <c:pt idx="73">
                  <c:v>3.8961231834393733E-276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C1-473B-8EDF-6E87DBD49506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8C1-473B-8EDF-6E87DBD49506}"/>
              </c:ext>
            </c:extLst>
          </c:dPt>
          <c:xVal>
            <c:numRef>
              <c:f>'M2'!$A$22:$A$108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1E-3</c:v>
                </c:pt>
                <c:pt idx="14">
                  <c:v>3.0000000000000001E-3</c:v>
                </c:pt>
                <c:pt idx="15">
                  <c:v>3.0000000000000001E-3</c:v>
                </c:pt>
                <c:pt idx="16">
                  <c:v>1.6E-2</c:v>
                </c:pt>
                <c:pt idx="17">
                  <c:v>1.9E-2</c:v>
                </c:pt>
                <c:pt idx="18">
                  <c:v>7.0999999999999994E-2</c:v>
                </c:pt>
                <c:pt idx="19">
                  <c:v>0.11799999999999999</c:v>
                </c:pt>
                <c:pt idx="20">
                  <c:v>0.20399999999999999</c:v>
                </c:pt>
                <c:pt idx="21">
                  <c:v>0.40500000000000003</c:v>
                </c:pt>
                <c:pt idx="22">
                  <c:v>0.745</c:v>
                </c:pt>
                <c:pt idx="23">
                  <c:v>1.216</c:v>
                </c:pt>
                <c:pt idx="24">
                  <c:v>1.7789999999999999</c:v>
                </c:pt>
                <c:pt idx="25">
                  <c:v>2.68</c:v>
                </c:pt>
                <c:pt idx="26">
                  <c:v>2.7250000000000001</c:v>
                </c:pt>
                <c:pt idx="27">
                  <c:v>2.6909999999999998</c:v>
                </c:pt>
                <c:pt idx="28">
                  <c:v>2.7</c:v>
                </c:pt>
                <c:pt idx="29">
                  <c:v>2.641</c:v>
                </c:pt>
                <c:pt idx="30">
                  <c:v>1.542</c:v>
                </c:pt>
                <c:pt idx="31">
                  <c:v>3.4729999999999999</c:v>
                </c:pt>
                <c:pt idx="32">
                  <c:v>2.387</c:v>
                </c:pt>
                <c:pt idx="33">
                  <c:v>2.504</c:v>
                </c:pt>
                <c:pt idx="34">
                  <c:v>2.98</c:v>
                </c:pt>
                <c:pt idx="35">
                  <c:v>3.8740000000000001</c:v>
                </c:pt>
                <c:pt idx="36">
                  <c:v>2.379</c:v>
                </c:pt>
                <c:pt idx="37">
                  <c:v>8.4030000000000005</c:v>
                </c:pt>
                <c:pt idx="38">
                  <c:v>6.9290000000000003</c:v>
                </c:pt>
                <c:pt idx="39">
                  <c:v>7.6280000000000001</c:v>
                </c:pt>
                <c:pt idx="40">
                  <c:v>7.7610000000000001</c:v>
                </c:pt>
                <c:pt idx="41">
                  <c:v>7.2430000000000003</c:v>
                </c:pt>
                <c:pt idx="42">
                  <c:v>6.3609999999999998</c:v>
                </c:pt>
                <c:pt idx="43">
                  <c:v>5.1849999999999996</c:v>
                </c:pt>
                <c:pt idx="44">
                  <c:v>4.1390000000000002</c:v>
                </c:pt>
                <c:pt idx="45">
                  <c:v>2.9079999999999999</c:v>
                </c:pt>
                <c:pt idx="46">
                  <c:v>2.3340000000000001</c:v>
                </c:pt>
                <c:pt idx="47">
                  <c:v>1.4670000000000001</c:v>
                </c:pt>
                <c:pt idx="48">
                  <c:v>0.86899999999999999</c:v>
                </c:pt>
                <c:pt idx="49">
                  <c:v>0.66700000000000004</c:v>
                </c:pt>
                <c:pt idx="50">
                  <c:v>0.26800000000000002</c:v>
                </c:pt>
                <c:pt idx="51">
                  <c:v>0.187</c:v>
                </c:pt>
                <c:pt idx="52">
                  <c:v>0.156</c:v>
                </c:pt>
                <c:pt idx="53">
                  <c:v>0.155</c:v>
                </c:pt>
                <c:pt idx="54">
                  <c:v>7.3999999999999996E-2</c:v>
                </c:pt>
                <c:pt idx="55">
                  <c:v>0.107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1-473B-8EDF-6E87DBD49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'M2'!$J$23:$J$108</c:f>
              <c:numCache>
                <c:formatCode>0.000</c:formatCode>
                <c:ptCount val="86"/>
                <c:pt idx="0">
                  <c:v>-0.31374120046814946</c:v>
                </c:pt>
                <c:pt idx="1">
                  <c:v>-0.31586083077879668</c:v>
                </c:pt>
                <c:pt idx="2">
                  <c:v>-0.31909711655223122</c:v>
                </c:pt>
                <c:pt idx="3">
                  <c:v>-0.32352413870019658</c:v>
                </c:pt>
                <c:pt idx="4">
                  <c:v>-0.32808785050422934</c:v>
                </c:pt>
                <c:pt idx="5">
                  <c:v>-0.33279844046075074</c:v>
                </c:pt>
                <c:pt idx="6">
                  <c:v>-0.33890997072928103</c:v>
                </c:pt>
                <c:pt idx="7">
                  <c:v>-0.34660207188807757</c:v>
                </c:pt>
                <c:pt idx="8">
                  <c:v>-0.35472653139114491</c:v>
                </c:pt>
                <c:pt idx="9">
                  <c:v>-0.36481606425595264</c:v>
                </c:pt>
                <c:pt idx="10">
                  <c:v>-0.37725681740688766</c:v>
                </c:pt>
                <c:pt idx="11">
                  <c:v>-0.39258137221694139</c:v>
                </c:pt>
                <c:pt idx="12">
                  <c:v>-0.41052148054372506</c:v>
                </c:pt>
                <c:pt idx="13">
                  <c:v>-0.43207683030267902</c:v>
                </c:pt>
                <c:pt idx="14">
                  <c:v>-0.46426211129421685</c:v>
                </c:pt>
                <c:pt idx="15">
                  <c:v>-0.4921842201422707</c:v>
                </c:pt>
                <c:pt idx="16">
                  <c:v>-0.54542225041490355</c:v>
                </c:pt>
                <c:pt idx="17">
                  <c:v>-0.57094567275878316</c:v>
                </c:pt>
                <c:pt idx="18">
                  <c:v>-0.63055555150721221</c:v>
                </c:pt>
                <c:pt idx="19">
                  <c:v>-0.69667598836874933</c:v>
                </c:pt>
                <c:pt idx="20">
                  <c:v>-0.69753548715916502</c:v>
                </c:pt>
                <c:pt idx="21">
                  <c:v>-0.63262681234002993</c:v>
                </c:pt>
                <c:pt idx="22">
                  <c:v>-0.49245017347554643</c:v>
                </c:pt>
                <c:pt idx="23">
                  <c:v>-0.27329166040726305</c:v>
                </c:pt>
                <c:pt idx="24">
                  <c:v>0.33636015903873062</c:v>
                </c:pt>
                <c:pt idx="25">
                  <c:v>0.2870061630759273</c:v>
                </c:pt>
                <c:pt idx="26">
                  <c:v>0.42848459991576693</c:v>
                </c:pt>
                <c:pt idx="27">
                  <c:v>0.80077898594097463</c:v>
                </c:pt>
                <c:pt idx="28">
                  <c:v>1.0562842019825378</c:v>
                </c:pt>
                <c:pt idx="29">
                  <c:v>2.8344984175315613E-2</c:v>
                </c:pt>
                <c:pt idx="30">
                  <c:v>1.7798545923139437</c:v>
                </c:pt>
                <c:pt idx="31">
                  <c:v>0.3901736236492559</c:v>
                </c:pt>
                <c:pt idx="32">
                  <c:v>0.10804435676887181</c:v>
                </c:pt>
                <c:pt idx="33">
                  <c:v>8.6244057723273482E-2</c:v>
                </c:pt>
                <c:pt idx="34">
                  <c:v>0.36466761124559399</c:v>
                </c:pt>
                <c:pt idx="35">
                  <c:v>-1.5005547540215836</c:v>
                </c:pt>
                <c:pt idx="36">
                  <c:v>3.2727692831434867</c:v>
                </c:pt>
                <c:pt idx="37">
                  <c:v>0.83779501651301835</c:v>
                </c:pt>
                <c:pt idx="38">
                  <c:v>0.58498861080326936</c:v>
                </c:pt>
                <c:pt idx="39">
                  <c:v>-4.0222243011971415E-2</c:v>
                </c:pt>
                <c:pt idx="40">
                  <c:v>-0.8645520431670608</c:v>
                </c:pt>
                <c:pt idx="41">
                  <c:v>-1.3278298881291244</c:v>
                </c:pt>
                <c:pt idx="42">
                  <c:v>-1.2288525201028975</c:v>
                </c:pt>
                <c:pt idx="43">
                  <c:v>-0.35294067487459024</c:v>
                </c:pt>
                <c:pt idx="44">
                  <c:v>0.41708138759246038</c:v>
                </c:pt>
                <c:pt idx="45">
                  <c:v>1.3094538923089687</c:v>
                </c:pt>
                <c:pt idx="46">
                  <c:v>1.154418701034337</c:v>
                </c:pt>
                <c:pt idx="47">
                  <c:v>0.74931393853974204</c:v>
                </c:pt>
                <c:pt idx="48">
                  <c:v>0.54213171351483169</c:v>
                </c:pt>
                <c:pt idx="49">
                  <c:v>8.8659979160351954E-2</c:v>
                </c:pt>
                <c:pt idx="50">
                  <c:v>-6.1479256810621635E-2</c:v>
                </c:pt>
                <c:pt idx="51">
                  <c:v>-0.15751591047350941</c:v>
                </c:pt>
                <c:pt idx="52">
                  <c:v>-0.18871576044562091</c:v>
                </c:pt>
                <c:pt idx="53">
                  <c:v>-0.23387505681868986</c:v>
                </c:pt>
                <c:pt idx="54">
                  <c:v>-0.10084306469245514</c:v>
                </c:pt>
                <c:pt idx="55">
                  <c:v>-9.5177150635078422E-2</c:v>
                </c:pt>
                <c:pt idx="56">
                  <c:v>-2.5763246572273774E-2</c:v>
                </c:pt>
                <c:pt idx="57">
                  <c:v>-3.4533864686022474E-3</c:v>
                </c:pt>
                <c:pt idx="58">
                  <c:v>-1.8277971836079413E-4</c:v>
                </c:pt>
                <c:pt idx="59">
                  <c:v>-2.8433237168004207E-6</c:v>
                </c:pt>
                <c:pt idx="60">
                  <c:v>-8.9174915520296895E-9</c:v>
                </c:pt>
                <c:pt idx="61">
                  <c:v>-3.4798618401843908E-12</c:v>
                </c:pt>
                <c:pt idx="62">
                  <c:v>-9.1314455278412948E-17</c:v>
                </c:pt>
                <c:pt idx="63">
                  <c:v>-7.3521523484740238E-23</c:v>
                </c:pt>
                <c:pt idx="64">
                  <c:v>-6.674333558051299E-31</c:v>
                </c:pt>
                <c:pt idx="65">
                  <c:v>-1.8924019664199288E-41</c:v>
                </c:pt>
                <c:pt idx="66">
                  <c:v>-3.350202650816402E-55</c:v>
                </c:pt>
                <c:pt idx="67">
                  <c:v>-4.6734668896093172E-73</c:v>
                </c:pt>
                <c:pt idx="68">
                  <c:v>-3.7881712960086099E-96</c:v>
                </c:pt>
                <c:pt idx="69">
                  <c:v>-6.4285246122384451E-126</c:v>
                </c:pt>
                <c:pt idx="70">
                  <c:v>-3.4182241611414297E-164</c:v>
                </c:pt>
                <c:pt idx="71">
                  <c:v>-2.7310080910354873E-213</c:v>
                </c:pt>
                <c:pt idx="72">
                  <c:v>-3.8961231834393733E-276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F-49C5-AF1E-8DC9FB1E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'M4'!$F$21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'M4'!$F$22:$F$108</c:f>
              <c:numCache>
                <c:formatCode>0.000</c:formatCode>
                <c:ptCount val="87"/>
                <c:pt idx="0">
                  <c:v>1.350242234749807E-2</c:v>
                </c:pt>
                <c:pt idx="1">
                  <c:v>1.4562652283803094E-2</c:v>
                </c:pt>
                <c:pt idx="2">
                  <c:v>1.5310340348074675E-2</c:v>
                </c:pt>
                <c:pt idx="3">
                  <c:v>1.6496398887491343E-2</c:v>
                </c:pt>
                <c:pt idx="4">
                  <c:v>1.8205336067494342E-2</c:v>
                </c:pt>
                <c:pt idx="5">
                  <c:v>2.0070373974943857E-2</c:v>
                </c:pt>
                <c:pt idx="6">
                  <c:v>2.2103418314781749E-2</c:v>
                </c:pt>
                <c:pt idx="7">
                  <c:v>2.4900191356824371E-2</c:v>
                </c:pt>
                <c:pt idx="8">
                  <c:v>2.8665577972319636E-2</c:v>
                </c:pt>
                <c:pt idx="9">
                  <c:v>3.2923041642952948E-2</c:v>
                </c:pt>
                <c:pt idx="10">
                  <c:v>3.8581116954355225E-2</c:v>
                </c:pt>
                <c:pt idx="11">
                  <c:v>4.6067108804454866E-2</c:v>
                </c:pt>
                <c:pt idx="12">
                  <c:v>5.5958910634185434E-2</c:v>
                </c:pt>
                <c:pt idx="13">
                  <c:v>6.9031228780382328E-2</c:v>
                </c:pt>
                <c:pt idx="14">
                  <c:v>8.6311972164911099E-2</c:v>
                </c:pt>
                <c:pt idx="15">
                  <c:v>0.11125583480444773</c:v>
                </c:pt>
                <c:pt idx="16">
                  <c:v>0.14444646514007042</c:v>
                </c:pt>
                <c:pt idx="17">
                  <c:v>0.1916447715348891</c:v>
                </c:pt>
                <c:pt idx="18">
                  <c:v>0.25821189747411444</c:v>
                </c:pt>
                <c:pt idx="19">
                  <c:v>0.35082330167481879</c:v>
                </c:pt>
                <c:pt idx="20">
                  <c:v>0.48325183406538463</c:v>
                </c:pt>
                <c:pt idx="21">
                  <c:v>0.65822360763586585</c:v>
                </c:pt>
                <c:pt idx="22">
                  <c:v>0.89513214574054245</c:v>
                </c:pt>
                <c:pt idx="23">
                  <c:v>1.1792140453241715</c:v>
                </c:pt>
                <c:pt idx="24">
                  <c:v>1.4768614959505353</c:v>
                </c:pt>
                <c:pt idx="25">
                  <c:v>1.7368146150013499</c:v>
                </c:pt>
                <c:pt idx="26">
                  <c:v>1.8292705120272283</c:v>
                </c:pt>
                <c:pt idx="27">
                  <c:v>1.6539765302965892</c:v>
                </c:pt>
                <c:pt idx="28">
                  <c:v>1.2092861295040978</c:v>
                </c:pt>
                <c:pt idx="29">
                  <c:v>0.65348392492541851</c:v>
                </c:pt>
                <c:pt idx="30">
                  <c:v>0.36849869766320892</c:v>
                </c:pt>
                <c:pt idx="31">
                  <c:v>5.1775062102600224E-2</c:v>
                </c:pt>
                <c:pt idx="32">
                  <c:v>5.5594566056543331E-3</c:v>
                </c:pt>
                <c:pt idx="33">
                  <c:v>2.3196121790140258E-4</c:v>
                </c:pt>
                <c:pt idx="34">
                  <c:v>2.9534966526021471E-6</c:v>
                </c:pt>
                <c:pt idx="35">
                  <c:v>7.9283038868081575E-9</c:v>
                </c:pt>
                <c:pt idx="36">
                  <c:v>1.7200270646135949E-10</c:v>
                </c:pt>
                <c:pt idx="37">
                  <c:v>7.1749595424546641E-17</c:v>
                </c:pt>
                <c:pt idx="38">
                  <c:v>6.3889251254145938E-23</c:v>
                </c:pt>
                <c:pt idx="39">
                  <c:v>7.2567525380226434E-31</c:v>
                </c:pt>
                <c:pt idx="40">
                  <c:v>3.3384030150965143E-41</c:v>
                </c:pt>
                <c:pt idx="41">
                  <c:v>1.3728345786976548E-54</c:v>
                </c:pt>
                <c:pt idx="42">
                  <c:v>5.8830446155168967E-72</c:v>
                </c:pt>
                <c:pt idx="43">
                  <c:v>2.414716402849258E-94</c:v>
                </c:pt>
                <c:pt idx="44">
                  <c:v>4.3846797070007852E-123</c:v>
                </c:pt>
                <c:pt idx="45">
                  <c:v>6.6451667774770585E-160</c:v>
                </c:pt>
                <c:pt idx="46">
                  <c:v>4.9946595447654353E-207</c:v>
                </c:pt>
                <c:pt idx="47">
                  <c:v>2.5196055057235968E-267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A-4CFE-8BA5-2B45893A2263}"/>
            </c:ext>
          </c:extLst>
        </c:ser>
        <c:ser>
          <c:idx val="1"/>
          <c:order val="1"/>
          <c:tx>
            <c:strRef>
              <c:f>'M4'!$G$21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'M4'!$G$22:$G$108</c:f>
              <c:numCache>
                <c:formatCode>0.000</c:formatCode>
                <c:ptCount val="87"/>
                <c:pt idx="0">
                  <c:v>1.6085371246155035E-2</c:v>
                </c:pt>
                <c:pt idx="1">
                  <c:v>1.6290810225696294E-2</c:v>
                </c:pt>
                <c:pt idx="2">
                  <c:v>1.6429104618329093E-2</c:v>
                </c:pt>
                <c:pt idx="3">
                  <c:v>1.6638567433994663E-2</c:v>
                </c:pt>
                <c:pt idx="4">
                  <c:v>1.6921663589281453E-2</c:v>
                </c:pt>
                <c:pt idx="5">
                  <c:v>1.7209172402134012E-2</c:v>
                </c:pt>
                <c:pt idx="6">
                  <c:v>1.7501155230426783E-2</c:v>
                </c:pt>
                <c:pt idx="7">
                  <c:v>1.787251999724894E-2</c:v>
                </c:pt>
                <c:pt idx="8">
                  <c:v>1.8327686602450693E-2</c:v>
                </c:pt>
                <c:pt idx="9">
                  <c:v>1.879345225005366E-2</c:v>
                </c:pt>
                <c:pt idx="10">
                  <c:v>1.9350534592906973E-2</c:v>
                </c:pt>
                <c:pt idx="11">
                  <c:v>2.0005687232424883E-2</c:v>
                </c:pt>
                <c:pt idx="12">
                  <c:v>2.0766953506751899E-2</c:v>
                </c:pt>
                <c:pt idx="13">
                  <c:v>2.1643809737900206E-2</c:v>
                </c:pt>
                <c:pt idx="14">
                  <c:v>2.2647335102685393E-2</c:v>
                </c:pt>
                <c:pt idx="15">
                  <c:v>2.3888005108512762E-2</c:v>
                </c:pt>
                <c:pt idx="16">
                  <c:v>2.5293210570604255E-2</c:v>
                </c:pt>
                <c:pt idx="17">
                  <c:v>2.6991149251517167E-2</c:v>
                </c:pt>
                <c:pt idx="18">
                  <c:v>2.9024914704094018E-2</c:v>
                </c:pt>
                <c:pt idx="19">
                  <c:v>3.14473356285946E-2</c:v>
                </c:pt>
                <c:pt idx="20">
                  <c:v>3.4459069191624482E-2</c:v>
                </c:pt>
                <c:pt idx="21">
                  <c:v>3.8027232887946613E-2</c:v>
                </c:pt>
                <c:pt idx="22">
                  <c:v>4.258272769316334E-2</c:v>
                </c:pt>
                <c:pt idx="23">
                  <c:v>4.8176309560732579E-2</c:v>
                </c:pt>
                <c:pt idx="24">
                  <c:v>5.5044170543503343E-2</c:v>
                </c:pt>
                <c:pt idx="25">
                  <c:v>6.4197498394988672E-2</c:v>
                </c:pt>
                <c:pt idx="26">
                  <c:v>7.5789563442454147E-2</c:v>
                </c:pt>
                <c:pt idx="27">
                  <c:v>9.1149172247784099E-2</c:v>
                </c:pt>
                <c:pt idx="28">
                  <c:v>0.11152263431575722</c:v>
                </c:pt>
                <c:pt idx="29">
                  <c:v>0.13955407809713061</c:v>
                </c:pt>
                <c:pt idx="30">
                  <c:v>0.16185744741708363</c:v>
                </c:pt>
                <c:pt idx="31">
                  <c:v>0.23085027708963898</c:v>
                </c:pt>
                <c:pt idx="32">
                  <c:v>0.30638302013013247</c:v>
                </c:pt>
                <c:pt idx="33">
                  <c:v>0.41595148043729135</c:v>
                </c:pt>
                <c:pt idx="34">
                  <c:v>0.57451474053480034</c:v>
                </c:pt>
                <c:pt idx="35">
                  <c:v>0.80650031713878712</c:v>
                </c:pt>
                <c:pt idx="36">
                  <c:v>0.96663680892050174</c:v>
                </c:pt>
                <c:pt idx="37">
                  <c:v>1.6421600944857937</c:v>
                </c:pt>
                <c:pt idx="38">
                  <c:v>2.345659326842525</c:v>
                </c:pt>
                <c:pt idx="39">
                  <c:v>3.3040071762017118</c:v>
                </c:pt>
                <c:pt idx="40">
                  <c:v>4.5051036750062625</c:v>
                </c:pt>
                <c:pt idx="41">
                  <c:v>5.8109960534854279</c:v>
                </c:pt>
                <c:pt idx="42">
                  <c:v>6.8803703042799809</c:v>
                </c:pt>
                <c:pt idx="43">
                  <c:v>7.1649846417716576</c:v>
                </c:pt>
                <c:pt idx="44">
                  <c:v>6.2136703394302755</c:v>
                </c:pt>
                <c:pt idx="45">
                  <c:v>4.1795714438655036</c:v>
                </c:pt>
                <c:pt idx="46">
                  <c:v>1.9859940592195628</c:v>
                </c:pt>
                <c:pt idx="47">
                  <c:v>0.58941220157924867</c:v>
                </c:pt>
                <c:pt idx="48">
                  <c:v>9.3600433379518511E-2</c:v>
                </c:pt>
                <c:pt idx="49">
                  <c:v>6.5029489539209107E-3</c:v>
                </c:pt>
                <c:pt idx="50">
                  <c:v>1.5254389246567086E-4</c:v>
                </c:pt>
                <c:pt idx="51">
                  <c:v>8.6108921827674161E-7</c:v>
                </c:pt>
                <c:pt idx="52">
                  <c:v>7.6962605112012015E-10</c:v>
                </c:pt>
                <c:pt idx="53">
                  <c:v>6.3737588328305399E-14</c:v>
                </c:pt>
                <c:pt idx="54">
                  <c:v>2.3799605730408296E-19</c:v>
                </c:pt>
                <c:pt idx="55">
                  <c:v>1.7063788395667661E-26</c:v>
                </c:pt>
                <c:pt idx="56">
                  <c:v>7.5576384382788035E-36</c:v>
                </c:pt>
                <c:pt idx="57">
                  <c:v>4.8786139147190716E-48</c:v>
                </c:pt>
                <c:pt idx="58">
                  <c:v>7.5185635865411861E-64</c:v>
                </c:pt>
                <c:pt idx="59">
                  <c:v>2.8488017570886104E-84</c:v>
                </c:pt>
                <c:pt idx="60">
                  <c:v>1.3871137899964487E-110</c:v>
                </c:pt>
                <c:pt idx="61">
                  <c:v>2.1321816369771635E-144</c:v>
                </c:pt>
                <c:pt idx="62">
                  <c:v>9.4347658418828648E-188</c:v>
                </c:pt>
                <c:pt idx="63">
                  <c:v>3.1908612694348693E-243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EA-4CFE-8BA5-2B45893A2263}"/>
            </c:ext>
          </c:extLst>
        </c:ser>
        <c:ser>
          <c:idx val="2"/>
          <c:order val="2"/>
          <c:tx>
            <c:strRef>
              <c:f>'M4'!$H$21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'M4'!$H$22:$H$108</c:f>
              <c:numCache>
                <c:formatCode>0.000</c:formatCode>
                <c:ptCount val="87"/>
                <c:pt idx="0">
                  <c:v>6.1151841936000345E-2</c:v>
                </c:pt>
                <c:pt idx="1">
                  <c:v>6.149607380949481E-2</c:v>
                </c:pt>
                <c:pt idx="2">
                  <c:v>6.172650763234068E-2</c:v>
                </c:pt>
                <c:pt idx="3">
                  <c:v>6.2073582375562375E-2</c:v>
                </c:pt>
                <c:pt idx="4">
                  <c:v>6.253901769157344E-2</c:v>
                </c:pt>
                <c:pt idx="5">
                  <c:v>6.3007518473908619E-2</c:v>
                </c:pt>
                <c:pt idx="6">
                  <c:v>6.347910135167488E-2</c:v>
                </c:pt>
                <c:pt idx="7">
                  <c:v>6.407293957934776E-2</c:v>
                </c:pt>
                <c:pt idx="8">
                  <c:v>6.4791982808857299E-2</c:v>
                </c:pt>
                <c:pt idx="9">
                  <c:v>6.5518102318382537E-2</c:v>
                </c:pt>
                <c:pt idx="10">
                  <c:v>6.6374261665913759E-2</c:v>
                </c:pt>
                <c:pt idx="11">
                  <c:v>6.736473576752007E-2</c:v>
                </c:pt>
                <c:pt idx="12">
                  <c:v>6.8494491265592858E-2</c:v>
                </c:pt>
                <c:pt idx="13">
                  <c:v>6.9769219976562047E-2</c:v>
                </c:pt>
                <c:pt idx="14">
                  <c:v>7.119537716773483E-2</c:v>
                </c:pt>
                <c:pt idx="15">
                  <c:v>7.2913677766674304E-2</c:v>
                </c:pt>
                <c:pt idx="16">
                  <c:v>7.480461047125668E-2</c:v>
                </c:pt>
                <c:pt idx="17">
                  <c:v>7.7018015757716107E-2</c:v>
                </c:pt>
                <c:pt idx="18">
                  <c:v>7.9576224701008655E-2</c:v>
                </c:pt>
                <c:pt idx="19">
                  <c:v>8.2505259806147313E-2</c:v>
                </c:pt>
                <c:pt idx="20">
                  <c:v>8.5989272079019866E-2</c:v>
                </c:pt>
                <c:pt idx="21">
                  <c:v>8.992059528343016E-2</c:v>
                </c:pt>
                <c:pt idx="22">
                  <c:v>9.4675431792636017E-2</c:v>
                </c:pt>
                <c:pt idx="23">
                  <c:v>0.10017329101860092</c:v>
                </c:pt>
                <c:pt idx="24">
                  <c:v>0.10650020846051701</c:v>
                </c:pt>
                <c:pt idx="25">
                  <c:v>0.11434675768764342</c:v>
                </c:pt>
                <c:pt idx="26">
                  <c:v>0.12352517985410495</c:v>
                </c:pt>
                <c:pt idx="27">
                  <c:v>0.13468227023282769</c:v>
                </c:pt>
                <c:pt idx="28">
                  <c:v>0.14815653345882987</c:v>
                </c:pt>
                <c:pt idx="29">
                  <c:v>0.16489907148545591</c:v>
                </c:pt>
                <c:pt idx="30">
                  <c:v>0.17711482921572635</c:v>
                </c:pt>
                <c:pt idx="31">
                  <c:v>0.21067680339808098</c:v>
                </c:pt>
                <c:pt idx="32">
                  <c:v>0.24258816259451216</c:v>
                </c:pt>
                <c:pt idx="33">
                  <c:v>0.28338250805551762</c:v>
                </c:pt>
                <c:pt idx="34">
                  <c:v>0.33531196710662731</c:v>
                </c:pt>
                <c:pt idx="35">
                  <c:v>0.40229417350053237</c:v>
                </c:pt>
                <c:pt idx="36">
                  <c:v>0.44458486502889993</c:v>
                </c:pt>
                <c:pt idx="37">
                  <c:v>0.60406714492265456</c:v>
                </c:pt>
                <c:pt idx="38">
                  <c:v>0.75468202198060874</c:v>
                </c:pt>
                <c:pt idx="39">
                  <c:v>0.95338393989502468</c:v>
                </c:pt>
                <c:pt idx="40">
                  <c:v>1.2130019898235853</c:v>
                </c:pt>
                <c:pt idx="41">
                  <c:v>1.5471453219707685</c:v>
                </c:pt>
                <c:pt idx="42">
                  <c:v>1.9676853657763458</c:v>
                </c:pt>
                <c:pt idx="43">
                  <c:v>2.4698085922176367</c:v>
                </c:pt>
                <c:pt idx="44">
                  <c:v>3.0199047282788807</c:v>
                </c:pt>
                <c:pt idx="45">
                  <c:v>3.5360169261560821</c:v>
                </c:pt>
                <c:pt idx="46">
                  <c:v>3.8752125299402214</c:v>
                </c:pt>
                <c:pt idx="47">
                  <c:v>3.8547501878667725</c:v>
                </c:pt>
                <c:pt idx="48">
                  <c:v>3.3423902597623365</c:v>
                </c:pt>
                <c:pt idx="49">
                  <c:v>2.3970429445665324</c:v>
                </c:pt>
                <c:pt idx="50">
                  <c:v>1.3278244567109774</c:v>
                </c:pt>
                <c:pt idx="51">
                  <c:v>0.51927319423641127</c:v>
                </c:pt>
                <c:pt idx="52">
                  <c:v>0.12798025452277817</c:v>
                </c:pt>
                <c:pt idx="53">
                  <c:v>1.7181087897924129E-2</c:v>
                </c:pt>
                <c:pt idx="54">
                  <c:v>1.033299890241717E-3</c:v>
                </c:pt>
                <c:pt idx="55">
                  <c:v>2.1979824635714918E-5</c:v>
                </c:pt>
                <c:pt idx="56">
                  <c:v>1.2093953197109883E-7</c:v>
                </c:pt>
                <c:pt idx="57">
                  <c:v>1.1532294550527512E-10</c:v>
                </c:pt>
                <c:pt idx="58">
                  <c:v>1.1506593791022055E-14</c:v>
                </c:pt>
                <c:pt idx="59">
                  <c:v>6.3574793007473003E-20</c:v>
                </c:pt>
                <c:pt idx="60">
                  <c:v>8.5068728853525025E-27</c:v>
                </c:pt>
                <c:pt idx="61">
                  <c:v>9.7217157472276521E-36</c:v>
                </c:pt>
                <c:pt idx="62">
                  <c:v>2.5246868275704161E-47</c:v>
                </c:pt>
                <c:pt idx="63">
                  <c:v>2.7898260796117383E-62</c:v>
                </c:pt>
                <c:pt idx="64">
                  <c:v>1.5693004882932351E-81</c:v>
                </c:pt>
                <c:pt idx="65">
                  <c:v>3.0338831040142984E-106</c:v>
                </c:pt>
                <c:pt idx="66">
                  <c:v>6.447439285855281E-138</c:v>
                </c:pt>
                <c:pt idx="67">
                  <c:v>2.0611027984959671E-178</c:v>
                </c:pt>
                <c:pt idx="68">
                  <c:v>4.0283214701140001E-230</c:v>
                </c:pt>
                <c:pt idx="69">
                  <c:v>4.8205489300562468E-296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A-4CFE-8BA5-2B45893A2263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A-4CFE-8BA5-2B45893A2263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EA-4CFE-8BA5-2B45893A2263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'M4'!$I$22:$I$108</c:f>
              <c:numCache>
                <c:formatCode>0.000</c:formatCode>
                <c:ptCount val="87"/>
                <c:pt idx="0">
                  <c:v>9.0739635529653445E-2</c:v>
                </c:pt>
                <c:pt idx="1">
                  <c:v>9.2349536318994202E-2</c:v>
                </c:pt>
                <c:pt idx="2">
                  <c:v>9.3465952598744448E-2</c:v>
                </c:pt>
                <c:pt idx="3">
                  <c:v>9.5208548697048381E-2</c:v>
                </c:pt>
                <c:pt idx="4">
                  <c:v>9.7666017348349232E-2</c:v>
                </c:pt>
                <c:pt idx="5">
                  <c:v>0.10028706485098648</c:v>
                </c:pt>
                <c:pt idx="6">
                  <c:v>0.10308367489688341</c:v>
                </c:pt>
                <c:pt idx="7">
                  <c:v>0.10684565093342108</c:v>
                </c:pt>
                <c:pt idx="8">
                  <c:v>0.11178524738362763</c:v>
                </c:pt>
                <c:pt idx="9">
                  <c:v>0.11723459621138915</c:v>
                </c:pt>
                <c:pt idx="10">
                  <c:v>0.12430591321317595</c:v>
                </c:pt>
                <c:pt idx="11">
                  <c:v>0.13343753180439982</c:v>
                </c:pt>
                <c:pt idx="12">
                  <c:v>0.14522035540653019</c:v>
                </c:pt>
                <c:pt idx="13">
                  <c:v>0.16044425849484459</c:v>
                </c:pt>
                <c:pt idx="14">
                  <c:v>0.18015468443533134</c:v>
                </c:pt>
                <c:pt idx="15">
                  <c:v>0.20805751767963482</c:v>
                </c:pt>
                <c:pt idx="16">
                  <c:v>0.24454428618193136</c:v>
                </c:pt>
                <c:pt idx="17">
                  <c:v>0.29565393654412236</c:v>
                </c:pt>
                <c:pt idx="18">
                  <c:v>0.36681303687921712</c:v>
                </c:pt>
                <c:pt idx="19">
                  <c:v>0.46477589710956069</c:v>
                </c:pt>
                <c:pt idx="20">
                  <c:v>0.60370017533602893</c:v>
                </c:pt>
                <c:pt idx="21">
                  <c:v>0.78617143580724269</c:v>
                </c:pt>
                <c:pt idx="22">
                  <c:v>1.0323903052263417</c:v>
                </c:pt>
                <c:pt idx="23">
                  <c:v>1.327563645903505</c:v>
                </c:pt>
                <c:pt idx="24">
                  <c:v>1.6384058749545558</c:v>
                </c:pt>
                <c:pt idx="25">
                  <c:v>1.915358871083982</c:v>
                </c:pt>
                <c:pt idx="26">
                  <c:v>2.0285852553237875</c:v>
                </c:pt>
                <c:pt idx="27">
                  <c:v>1.879807972777201</c:v>
                </c:pt>
                <c:pt idx="28">
                  <c:v>1.4689652972786849</c:v>
                </c:pt>
                <c:pt idx="29">
                  <c:v>0.95793707450800503</c:v>
                </c:pt>
                <c:pt idx="30">
                  <c:v>0.7074709742960188</c:v>
                </c:pt>
                <c:pt idx="31">
                  <c:v>0.49330214259032018</c:v>
                </c:pt>
                <c:pt idx="32">
                  <c:v>0.55453063933029889</c:v>
                </c:pt>
                <c:pt idx="33">
                  <c:v>0.6995659497107104</c:v>
                </c:pt>
                <c:pt idx="34">
                  <c:v>0.90982966113808028</c:v>
                </c:pt>
                <c:pt idx="35">
                  <c:v>1.2087944985676233</c:v>
                </c:pt>
                <c:pt idx="36">
                  <c:v>1.4112216741214043</c:v>
                </c:pt>
                <c:pt idx="37">
                  <c:v>2.2462272394084484</c:v>
                </c:pt>
                <c:pt idx="38">
                  <c:v>3.1003413488231337</c:v>
                </c:pt>
                <c:pt idx="39">
                  <c:v>4.2573911160967368</c:v>
                </c:pt>
                <c:pt idx="40">
                  <c:v>5.7181056648298476</c:v>
                </c:pt>
                <c:pt idx="41">
                  <c:v>7.3581413754561966</c:v>
                </c:pt>
                <c:pt idx="42">
                  <c:v>8.8480556700563273</c:v>
                </c:pt>
                <c:pt idx="43">
                  <c:v>9.6347932339892939</c:v>
                </c:pt>
                <c:pt idx="44">
                  <c:v>9.2335750677091557</c:v>
                </c:pt>
                <c:pt idx="45">
                  <c:v>7.7155883700215853</c:v>
                </c:pt>
                <c:pt idx="46">
                  <c:v>5.8612065891597842</c:v>
                </c:pt>
                <c:pt idx="47">
                  <c:v>4.4441623894460207</c:v>
                </c:pt>
                <c:pt idx="48">
                  <c:v>3.4359906931418549</c:v>
                </c:pt>
                <c:pt idx="49">
                  <c:v>2.4035458935204534</c:v>
                </c:pt>
                <c:pt idx="50">
                  <c:v>1.327977000603443</c:v>
                </c:pt>
                <c:pt idx="51">
                  <c:v>0.51927405532562954</c:v>
                </c:pt>
                <c:pt idx="52">
                  <c:v>0.12798025529240423</c:v>
                </c:pt>
                <c:pt idx="53">
                  <c:v>1.7181087897987866E-2</c:v>
                </c:pt>
                <c:pt idx="54">
                  <c:v>1.0332998902417173E-3</c:v>
                </c:pt>
                <c:pt idx="55">
                  <c:v>2.1979824635714918E-5</c:v>
                </c:pt>
                <c:pt idx="56">
                  <c:v>1.2093953197109883E-7</c:v>
                </c:pt>
                <c:pt idx="57">
                  <c:v>1.1532294550527512E-10</c:v>
                </c:pt>
                <c:pt idx="58">
                  <c:v>1.1506593791022055E-14</c:v>
                </c:pt>
                <c:pt idx="59">
                  <c:v>6.3574793007473003E-20</c:v>
                </c:pt>
                <c:pt idx="60">
                  <c:v>8.5068728853525025E-27</c:v>
                </c:pt>
                <c:pt idx="61">
                  <c:v>9.7217157472276521E-36</c:v>
                </c:pt>
                <c:pt idx="62">
                  <c:v>2.5246868275704161E-47</c:v>
                </c:pt>
                <c:pt idx="63">
                  <c:v>2.7898260796117383E-62</c:v>
                </c:pt>
                <c:pt idx="64">
                  <c:v>1.5693004882932351E-81</c:v>
                </c:pt>
                <c:pt idx="65">
                  <c:v>3.0338831040142984E-106</c:v>
                </c:pt>
                <c:pt idx="66">
                  <c:v>6.447439285855281E-138</c:v>
                </c:pt>
                <c:pt idx="67">
                  <c:v>2.0611027984959671E-178</c:v>
                </c:pt>
                <c:pt idx="68">
                  <c:v>4.0283214701140001E-230</c:v>
                </c:pt>
                <c:pt idx="69">
                  <c:v>4.8205489300562468E-296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EA-4CFE-8BA5-2B45893A2263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2EA-4CFE-8BA5-2B45893A2263}"/>
              </c:ext>
            </c:extLst>
          </c:dPt>
          <c:xVal>
            <c:numRef>
              <c:f>'M4'!$A$22:$A$108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'M4'!$B$22:$B$108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6.0000000000000001E-3</c:v>
                </c:pt>
                <c:pt idx="13">
                  <c:v>1.7000000000000001E-2</c:v>
                </c:pt>
                <c:pt idx="14">
                  <c:v>1.7999999999999999E-2</c:v>
                </c:pt>
                <c:pt idx="15">
                  <c:v>2.1999999999999999E-2</c:v>
                </c:pt>
                <c:pt idx="16">
                  <c:v>6.5000000000000002E-2</c:v>
                </c:pt>
                <c:pt idx="17">
                  <c:v>0.11799999999999999</c:v>
                </c:pt>
                <c:pt idx="18">
                  <c:v>0.186</c:v>
                </c:pt>
                <c:pt idx="19">
                  <c:v>0.318</c:v>
                </c:pt>
                <c:pt idx="20">
                  <c:v>0.57799999999999996</c:v>
                </c:pt>
                <c:pt idx="21">
                  <c:v>0.79900000000000004</c:v>
                </c:pt>
                <c:pt idx="22">
                  <c:v>1.202</c:v>
                </c:pt>
                <c:pt idx="23">
                  <c:v>1.6439999999999999</c:v>
                </c:pt>
                <c:pt idx="24">
                  <c:v>1.8680000000000001</c:v>
                </c:pt>
                <c:pt idx="25">
                  <c:v>1.9390000000000001</c:v>
                </c:pt>
                <c:pt idx="26">
                  <c:v>1.718</c:v>
                </c:pt>
                <c:pt idx="27">
                  <c:v>1.716</c:v>
                </c:pt>
                <c:pt idx="28">
                  <c:v>1.4470000000000001</c:v>
                </c:pt>
                <c:pt idx="29">
                  <c:v>1.196</c:v>
                </c:pt>
                <c:pt idx="30">
                  <c:v>0.69699999999999995</c:v>
                </c:pt>
                <c:pt idx="31">
                  <c:v>1.514</c:v>
                </c:pt>
                <c:pt idx="32">
                  <c:v>1.0189999999999999</c:v>
                </c:pt>
                <c:pt idx="33">
                  <c:v>0.88100000000000001</c:v>
                </c:pt>
                <c:pt idx="34">
                  <c:v>0.875</c:v>
                </c:pt>
                <c:pt idx="35">
                  <c:v>1.1870000000000001</c:v>
                </c:pt>
                <c:pt idx="36">
                  <c:v>0.70099999999999996</c:v>
                </c:pt>
                <c:pt idx="37">
                  <c:v>2.625</c:v>
                </c:pt>
                <c:pt idx="38">
                  <c:v>2.6989999999999998</c:v>
                </c:pt>
                <c:pt idx="39">
                  <c:v>4.0579999999999998</c:v>
                </c:pt>
                <c:pt idx="40">
                  <c:v>5.9349999999999996</c:v>
                </c:pt>
                <c:pt idx="41">
                  <c:v>7.7359999999999998</c:v>
                </c:pt>
                <c:pt idx="42">
                  <c:v>9.0139999999999993</c:v>
                </c:pt>
                <c:pt idx="43">
                  <c:v>9.407</c:v>
                </c:pt>
                <c:pt idx="44">
                  <c:v>8.8460000000000001</c:v>
                </c:pt>
                <c:pt idx="45">
                  <c:v>7.7889999999999997</c:v>
                </c:pt>
                <c:pt idx="46">
                  <c:v>6.1619999999999999</c:v>
                </c:pt>
                <c:pt idx="47">
                  <c:v>4.6639999999999997</c:v>
                </c:pt>
                <c:pt idx="48">
                  <c:v>3.1339999999999999</c:v>
                </c:pt>
                <c:pt idx="49">
                  <c:v>2.101</c:v>
                </c:pt>
                <c:pt idx="50">
                  <c:v>1.38</c:v>
                </c:pt>
                <c:pt idx="51">
                  <c:v>1.0009999999999999</c:v>
                </c:pt>
                <c:pt idx="52">
                  <c:v>0.47099999999999997</c:v>
                </c:pt>
                <c:pt idx="53">
                  <c:v>0.59899999999999998</c:v>
                </c:pt>
                <c:pt idx="54">
                  <c:v>8.4000000000000005E-2</c:v>
                </c:pt>
                <c:pt idx="55">
                  <c:v>0</c:v>
                </c:pt>
                <c:pt idx="56">
                  <c:v>0.29699999999999999</c:v>
                </c:pt>
                <c:pt idx="57">
                  <c:v>0</c:v>
                </c:pt>
                <c:pt idx="58">
                  <c:v>0.26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A-4CFE-8BA5-2B45893A2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'M4'!$A$23:$A$108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'M4'!$J$23:$J$108</c:f>
              <c:numCache>
                <c:formatCode>0.000</c:formatCode>
                <c:ptCount val="86"/>
                <c:pt idx="0">
                  <c:v>-9.2349536318994202E-2</c:v>
                </c:pt>
                <c:pt idx="1">
                  <c:v>-9.3465952598744448E-2</c:v>
                </c:pt>
                <c:pt idx="2">
                  <c:v>-9.5208548697048381E-2</c:v>
                </c:pt>
                <c:pt idx="3">
                  <c:v>-9.7666017348349232E-2</c:v>
                </c:pt>
                <c:pt idx="4">
                  <c:v>-0.10028706485098648</c:v>
                </c:pt>
                <c:pt idx="5">
                  <c:v>-0.10308367489688341</c:v>
                </c:pt>
                <c:pt idx="6">
                  <c:v>-0.10584565093342108</c:v>
                </c:pt>
                <c:pt idx="7">
                  <c:v>-0.11078524738362763</c:v>
                </c:pt>
                <c:pt idx="8">
                  <c:v>-0.11623459621138915</c:v>
                </c:pt>
                <c:pt idx="9">
                  <c:v>-0.12330591321317595</c:v>
                </c:pt>
                <c:pt idx="10">
                  <c:v>-0.13243753180439982</c:v>
                </c:pt>
                <c:pt idx="11">
                  <c:v>-0.13922035540653019</c:v>
                </c:pt>
                <c:pt idx="12">
                  <c:v>-0.1434442584948446</c:v>
                </c:pt>
                <c:pt idx="13">
                  <c:v>-0.16215468443533135</c:v>
                </c:pt>
                <c:pt idx="14">
                  <c:v>-0.18605751767963483</c:v>
                </c:pt>
                <c:pt idx="15">
                  <c:v>-0.17954428618193136</c:v>
                </c:pt>
                <c:pt idx="16">
                  <c:v>-0.17765393654412237</c:v>
                </c:pt>
                <c:pt idx="17">
                  <c:v>-0.18081303687921713</c:v>
                </c:pt>
                <c:pt idx="18">
                  <c:v>-0.14677589710956068</c:v>
                </c:pt>
                <c:pt idx="19">
                  <c:v>-2.5700175336028974E-2</c:v>
                </c:pt>
                <c:pt idx="20">
                  <c:v>1.2828564192757352E-2</c:v>
                </c:pt>
                <c:pt idx="21">
                  <c:v>0.16960969477365828</c:v>
                </c:pt>
                <c:pt idx="22">
                  <c:v>0.31643635409649495</c:v>
                </c:pt>
                <c:pt idx="23">
                  <c:v>0.2295941250454443</c:v>
                </c:pt>
                <c:pt idx="24">
                  <c:v>2.3641128916018106E-2</c:v>
                </c:pt>
                <c:pt idx="25">
                  <c:v>-0.31058525532378756</c:v>
                </c:pt>
                <c:pt idx="26">
                  <c:v>-0.16380797277720105</c:v>
                </c:pt>
                <c:pt idx="27">
                  <c:v>-2.1965297278684792E-2</c:v>
                </c:pt>
                <c:pt idx="28">
                  <c:v>0.23806292549199493</c:v>
                </c:pt>
                <c:pt idx="29">
                  <c:v>-1.0470974296018842E-2</c:v>
                </c:pt>
                <c:pt idx="30">
                  <c:v>1.0206978574096799</c:v>
                </c:pt>
                <c:pt idx="31">
                  <c:v>0.46446936066970101</c:v>
                </c:pt>
                <c:pt idx="32">
                  <c:v>0.18143405028928961</c:v>
                </c:pt>
                <c:pt idx="33">
                  <c:v>-3.4829661138080281E-2</c:v>
                </c:pt>
                <c:pt idx="34">
                  <c:v>-2.1794498567623277E-2</c:v>
                </c:pt>
                <c:pt idx="35">
                  <c:v>-0.71022167412140436</c:v>
                </c:pt>
                <c:pt idx="36">
                  <c:v>0.37877276059155163</c:v>
                </c:pt>
                <c:pt idx="37">
                  <c:v>-0.40134134882313388</c:v>
                </c:pt>
                <c:pt idx="38">
                  <c:v>-0.19939111609673699</c:v>
                </c:pt>
                <c:pt idx="39">
                  <c:v>0.216894335170152</c:v>
                </c:pt>
                <c:pt idx="40">
                  <c:v>0.37785862454380315</c:v>
                </c:pt>
                <c:pt idx="41">
                  <c:v>0.16594432994367203</c:v>
                </c:pt>
                <c:pt idx="42">
                  <c:v>-0.22779323398929385</c:v>
                </c:pt>
                <c:pt idx="43">
                  <c:v>-0.38757506770915562</c:v>
                </c:pt>
                <c:pt idx="44">
                  <c:v>7.3411629978414439E-2</c:v>
                </c:pt>
                <c:pt idx="45">
                  <c:v>0.30079341084021571</c:v>
                </c:pt>
                <c:pt idx="46">
                  <c:v>0.21983761055397899</c:v>
                </c:pt>
                <c:pt idx="47">
                  <c:v>-0.301990693141855</c:v>
                </c:pt>
                <c:pt idx="48">
                  <c:v>-0.30254589352045347</c:v>
                </c:pt>
                <c:pt idx="49">
                  <c:v>5.2022999396556857E-2</c:v>
                </c:pt>
                <c:pt idx="50">
                  <c:v>0.48172594467437035</c:v>
                </c:pt>
                <c:pt idx="51">
                  <c:v>0.34301974470759578</c:v>
                </c:pt>
                <c:pt idx="52">
                  <c:v>0.58181891210201209</c:v>
                </c:pt>
                <c:pt idx="53">
                  <c:v>8.296670010975829E-2</c:v>
                </c:pt>
                <c:pt idx="54">
                  <c:v>-2.1979824635714918E-5</c:v>
                </c:pt>
                <c:pt idx="55">
                  <c:v>0.29699987906046804</c:v>
                </c:pt>
                <c:pt idx="56">
                  <c:v>-1.1532294550527512E-10</c:v>
                </c:pt>
                <c:pt idx="57">
                  <c:v>0.25999999999998852</c:v>
                </c:pt>
                <c:pt idx="58">
                  <c:v>-6.3574793007473003E-20</c:v>
                </c:pt>
                <c:pt idx="59">
                  <c:v>-8.5068728853525025E-27</c:v>
                </c:pt>
                <c:pt idx="60">
                  <c:v>-9.7217157472276521E-36</c:v>
                </c:pt>
                <c:pt idx="61">
                  <c:v>-2.5246868275704161E-47</c:v>
                </c:pt>
                <c:pt idx="62">
                  <c:v>-2.7898260796117383E-62</c:v>
                </c:pt>
                <c:pt idx="63">
                  <c:v>-1.5693004882932351E-81</c:v>
                </c:pt>
                <c:pt idx="64">
                  <c:v>-3.0338831040142984E-106</c:v>
                </c:pt>
                <c:pt idx="65">
                  <c:v>-6.447439285855281E-138</c:v>
                </c:pt>
                <c:pt idx="66">
                  <c:v>-2.0611027984959671E-178</c:v>
                </c:pt>
                <c:pt idx="67">
                  <c:v>-4.0283214701140001E-230</c:v>
                </c:pt>
                <c:pt idx="68">
                  <c:v>-4.8205489300562468E-296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B-47AF-9885-9E605D87A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'M6'!$F$21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'M6'!$F$22:$F$108</c:f>
              <c:numCache>
                <c:formatCode>0.000</c:formatCode>
                <c:ptCount val="87"/>
                <c:pt idx="0">
                  <c:v>3.6334439308686834E-3</c:v>
                </c:pt>
                <c:pt idx="1">
                  <c:v>4.0062107444537171E-3</c:v>
                </c:pt>
                <c:pt idx="2">
                  <c:v>4.2738927010390147E-3</c:v>
                </c:pt>
                <c:pt idx="3">
                  <c:v>4.7062799371380163E-3</c:v>
                </c:pt>
                <c:pt idx="4">
                  <c:v>5.3451451528019958E-3</c:v>
                </c:pt>
                <c:pt idx="5">
                  <c:v>6.0623729630246374E-3</c:v>
                </c:pt>
                <c:pt idx="6">
                  <c:v>6.8663699539578066E-3</c:v>
                </c:pt>
                <c:pt idx="7">
                  <c:v>8.007392252375024E-3</c:v>
                </c:pt>
                <c:pt idx="8">
                  <c:v>9.6022537186081329E-3</c:v>
                </c:pt>
                <c:pt idx="9">
                  <c:v>1.1479114861942032E-2</c:v>
                </c:pt>
                <c:pt idx="10">
                  <c:v>1.4081985596627796E-2</c:v>
                </c:pt>
                <c:pt idx="11">
                  <c:v>1.7695139788199716E-2</c:v>
                </c:pt>
                <c:pt idx="12">
                  <c:v>2.2729025102417363E-2</c:v>
                </c:pt>
                <c:pt idx="13">
                  <c:v>2.9773794759443098E-2</c:v>
                </c:pt>
                <c:pt idx="14">
                  <c:v>3.9672701045030873E-2</c:v>
                </c:pt>
                <c:pt idx="15">
                  <c:v>5.495130583920773E-2</c:v>
                </c:pt>
                <c:pt idx="16">
                  <c:v>7.6785084154733479E-2</c:v>
                </c:pt>
                <c:pt idx="17">
                  <c:v>0.11024367853080604</c:v>
                </c:pt>
                <c:pt idx="18">
                  <c:v>0.16129351781213092</c:v>
                </c:pt>
                <c:pt idx="19">
                  <c:v>0.23824619379841738</c:v>
                </c:pt>
                <c:pt idx="20">
                  <c:v>0.35755752118447071</c:v>
                </c:pt>
                <c:pt idx="21">
                  <c:v>0.52789864667866782</c:v>
                </c:pt>
                <c:pt idx="22">
                  <c:v>0.77541456139607512</c:v>
                </c:pt>
                <c:pt idx="23">
                  <c:v>1.0896246646398327</c:v>
                </c:pt>
                <c:pt idx="24">
                  <c:v>1.4289093395882764</c:v>
                </c:pt>
                <c:pt idx="25">
                  <c:v>1.7164283847535005</c:v>
                </c:pt>
                <c:pt idx="26">
                  <c:v>1.776730121098492</c:v>
                </c:pt>
                <c:pt idx="27">
                  <c:v>1.4963422539107667</c:v>
                </c:pt>
                <c:pt idx="28">
                  <c:v>0.947347819411549</c:v>
                </c:pt>
                <c:pt idx="29">
                  <c:v>0.39974666725288649</c:v>
                </c:pt>
                <c:pt idx="30">
                  <c:v>0.18130509189564306</c:v>
                </c:pt>
                <c:pt idx="31">
                  <c:v>1.2468463103591189E-2</c:v>
                </c:pt>
                <c:pt idx="32">
                  <c:v>6.0918728632337025E-4</c:v>
                </c:pt>
                <c:pt idx="33">
                  <c:v>8.4530490407383284E-6</c:v>
                </c:pt>
                <c:pt idx="34">
                  <c:v>2.4203330920242108E-8</c:v>
                </c:pt>
                <c:pt idx="35">
                  <c:v>8.756688774150309E-12</c:v>
                </c:pt>
                <c:pt idx="36">
                  <c:v>5.2355498324665519E-14</c:v>
                </c:pt>
                <c:pt idx="37">
                  <c:v>1.6127101747473428E-22</c:v>
                </c:pt>
                <c:pt idx="38">
                  <c:v>1.4080249557736038E-30</c:v>
                </c:pt>
                <c:pt idx="39">
                  <c:v>3.7825592716058022E-41</c:v>
                </c:pt>
                <c:pt idx="40">
                  <c:v>6.8510241504615314E-55</c:v>
                </c:pt>
                <c:pt idx="41">
                  <c:v>1.1324420911232312E-72</c:v>
                </c:pt>
                <c:pt idx="42">
                  <c:v>9.9303712417563655E-96</c:v>
                </c:pt>
                <c:pt idx="43">
                  <c:v>1.9641037288682498E-125</c:v>
                </c:pt>
                <c:pt idx="44">
                  <c:v>1.4988472062261122E-163</c:v>
                </c:pt>
                <c:pt idx="45">
                  <c:v>2.3094112169779636E-212</c:v>
                </c:pt>
                <c:pt idx="46">
                  <c:v>8.1562350303619812E-275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0-4A27-9FFD-422AFAF50173}"/>
            </c:ext>
          </c:extLst>
        </c:ser>
        <c:ser>
          <c:idx val="1"/>
          <c:order val="1"/>
          <c:tx>
            <c:strRef>
              <c:f>'M6'!$G$21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'M6'!$G$22:$G$108</c:f>
              <c:numCache>
                <c:formatCode>0.000</c:formatCode>
                <c:ptCount val="87"/>
                <c:pt idx="0">
                  <c:v>4.2224042194035064E-5</c:v>
                </c:pt>
                <c:pt idx="1">
                  <c:v>4.2987824870361313E-5</c:v>
                </c:pt>
                <c:pt idx="2">
                  <c:v>4.3504345411173265E-5</c:v>
                </c:pt>
                <c:pt idx="3">
                  <c:v>4.4290285200662319E-5</c:v>
                </c:pt>
                <c:pt idx="4">
                  <c:v>4.5359378033335041E-5</c:v>
                </c:pt>
                <c:pt idx="5">
                  <c:v>4.6453155916195764E-5</c:v>
                </c:pt>
                <c:pt idx="6">
                  <c:v>4.7572160667409333E-5</c:v>
                </c:pt>
                <c:pt idx="7">
                  <c:v>4.9007235478933594E-5</c:v>
                </c:pt>
                <c:pt idx="8">
                  <c:v>5.0784055660283078E-5</c:v>
                </c:pt>
                <c:pt idx="9">
                  <c:v>5.2622439347493911E-5</c:v>
                </c:pt>
                <c:pt idx="10">
                  <c:v>5.4847735245425705E-5</c:v>
                </c:pt>
                <c:pt idx="11">
                  <c:v>5.7501185042476259E-5</c:v>
                </c:pt>
                <c:pt idx="12">
                  <c:v>6.0633067756976286E-5</c:v>
                </c:pt>
                <c:pt idx="13">
                  <c:v>6.4304187368380535E-5</c:v>
                </c:pt>
                <c:pt idx="14">
                  <c:v>6.8587706453998828E-5</c:v>
                </c:pt>
                <c:pt idx="15">
                  <c:v>7.4001974369332355E-5</c:v>
                </c:pt>
                <c:pt idx="16">
                  <c:v>8.0288762345021584E-5</c:v>
                </c:pt>
                <c:pt idx="17">
                  <c:v>8.8098353019116742E-5</c:v>
                </c:pt>
                <c:pt idx="18">
                  <c:v>9.7750615652690968E-5</c:v>
                </c:pt>
                <c:pt idx="19">
                  <c:v>1.0965770555897967E-4</c:v>
                </c:pt>
                <c:pt idx="20">
                  <c:v>1.2506127101376418E-4</c:v>
                </c:pt>
                <c:pt idx="21">
                  <c:v>1.441376030891567E-4</c:v>
                </c:pt>
                <c:pt idx="22">
                  <c:v>1.697397544533163E-4</c:v>
                </c:pt>
                <c:pt idx="23">
                  <c:v>2.0299998234481502E-4</c:v>
                </c:pt>
                <c:pt idx="24">
                  <c:v>2.4644836180734122E-4</c:v>
                </c:pt>
                <c:pt idx="25">
                  <c:v>3.0858494557275138E-4</c:v>
                </c:pt>
                <c:pt idx="26">
                  <c:v>3.938063751785271E-4</c:v>
                </c:pt>
                <c:pt idx="27">
                  <c:v>5.1725926406186813E-4</c:v>
                </c:pt>
                <c:pt idx="28">
                  <c:v>6.983128162767275E-4</c:v>
                </c:pt>
                <c:pt idx="29">
                  <c:v>9.7743545400925469E-4</c:v>
                </c:pt>
                <c:pt idx="30">
                  <c:v>1.2228518448658991E-3</c:v>
                </c:pt>
                <c:pt idx="31">
                  <c:v>2.1033673730191872E-3</c:v>
                </c:pt>
                <c:pt idx="32">
                  <c:v>3.2628628879946128E-3</c:v>
                </c:pt>
                <c:pt idx="33">
                  <c:v>5.2830303361855024E-3</c:v>
                </c:pt>
                <c:pt idx="34">
                  <c:v>8.8784894341255704E-3</c:v>
                </c:pt>
                <c:pt idx="35">
                  <c:v>1.5521469704673295E-2</c:v>
                </c:pt>
                <c:pt idx="36">
                  <c:v>2.1056440871733816E-2</c:v>
                </c:pt>
                <c:pt idx="37">
                  <c:v>5.3218914201188995E-2</c:v>
                </c:pt>
                <c:pt idx="38">
                  <c:v>0.10341649528895386</c:v>
                </c:pt>
                <c:pt idx="39">
                  <c:v>0.20565091907539387</c:v>
                </c:pt>
                <c:pt idx="40">
                  <c:v>0.41194569950479709</c:v>
                </c:pt>
                <c:pt idx="41">
                  <c:v>0.81574515116943846</c:v>
                </c:pt>
                <c:pt idx="42">
                  <c:v>1.5609138629066317</c:v>
                </c:pt>
                <c:pt idx="43">
                  <c:v>2.775519600407137</c:v>
                </c:pt>
                <c:pt idx="44">
                  <c:v>4.3642144991350218</c:v>
                </c:pt>
                <c:pt idx="45">
                  <c:v>5.6867124501298614</c:v>
                </c:pt>
                <c:pt idx="46">
                  <c:v>5.6329338408682661</c:v>
                </c:pt>
                <c:pt idx="47">
                  <c:v>3.7802459838242459</c:v>
                </c:pt>
                <c:pt idx="48">
                  <c:v>1.4805168315518376</c:v>
                </c:pt>
                <c:pt idx="49">
                  <c:v>0.27873672856314963</c:v>
                </c:pt>
                <c:pt idx="50">
                  <c:v>1.9614345802959933E-2</c:v>
                </c:pt>
                <c:pt idx="51">
                  <c:v>3.7081280391464073E-4</c:v>
                </c:pt>
                <c:pt idx="52">
                  <c:v>1.2449724956263053E-6</c:v>
                </c:pt>
                <c:pt idx="53">
                  <c:v>4.3642188328778804E-10</c:v>
                </c:pt>
                <c:pt idx="54">
                  <c:v>7.8322526658405807E-15</c:v>
                </c:pt>
                <c:pt idx="55">
                  <c:v>3.0567028535820384E-21</c:v>
                </c:pt>
                <c:pt idx="56">
                  <c:v>8.3409081117778465E-30</c:v>
                </c:pt>
                <c:pt idx="57">
                  <c:v>3.7321908066137606E-41</c:v>
                </c:pt>
                <c:pt idx="58">
                  <c:v>4.4211472974681504E-56</c:v>
                </c:pt>
                <c:pt idx="59">
                  <c:v>1.3937903705126259E-75</c:v>
                </c:pt>
                <c:pt idx="60">
                  <c:v>5.9121449873419329E-101</c:v>
                </c:pt>
                <c:pt idx="61">
                  <c:v>7.8772113131856593E-134</c:v>
                </c:pt>
                <c:pt idx="62">
                  <c:v>2.7972078235151848E-176</c:v>
                </c:pt>
                <c:pt idx="63">
                  <c:v>6.3608345180461746E-231</c:v>
                </c:pt>
                <c:pt idx="64">
                  <c:v>4.4549925230084927E-301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0-4A27-9FFD-422AFAF50173}"/>
            </c:ext>
          </c:extLst>
        </c:ser>
        <c:ser>
          <c:idx val="2"/>
          <c:order val="2"/>
          <c:tx>
            <c:strRef>
              <c:f>'M6'!$H$21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'M6'!$H$22:$H$108</c:f>
              <c:numCache>
                <c:formatCode>0.000</c:formatCode>
                <c:ptCount val="87"/>
                <c:pt idx="0">
                  <c:v>0.18325509286573788</c:v>
                </c:pt>
                <c:pt idx="1">
                  <c:v>0.1840496845595237</c:v>
                </c:pt>
                <c:pt idx="2">
                  <c:v>0.18458104630578856</c:v>
                </c:pt>
                <c:pt idx="3">
                  <c:v>0.18538054606870941</c:v>
                </c:pt>
                <c:pt idx="4">
                  <c:v>0.18645114549714376</c:v>
                </c:pt>
                <c:pt idx="5">
                  <c:v>0.18752702007092817</c:v>
                </c:pt>
                <c:pt idx="6">
                  <c:v>0.18860818978360641</c:v>
                </c:pt>
                <c:pt idx="7">
                  <c:v>0.18996712873426613</c:v>
                </c:pt>
                <c:pt idx="8">
                  <c:v>0.19160887322961509</c:v>
                </c:pt>
                <c:pt idx="9">
                  <c:v>0.19326270125429243</c:v>
                </c:pt>
                <c:pt idx="10">
                  <c:v>0.19520753040737421</c:v>
                </c:pt>
                <c:pt idx="11">
                  <c:v>0.19745058423944484</c:v>
                </c:pt>
                <c:pt idx="12">
                  <c:v>0.20000021381191541</c:v>
                </c:pt>
                <c:pt idx="13">
                  <c:v>0.20286593653474289</c:v>
                </c:pt>
                <c:pt idx="14">
                  <c:v>0.2060584802265478</c:v>
                </c:pt>
                <c:pt idx="15">
                  <c:v>0.20988641671525476</c:v>
                </c:pt>
                <c:pt idx="16">
                  <c:v>0.21407613367255901</c:v>
                </c:pt>
                <c:pt idx="17">
                  <c:v>0.21895099008752639</c:v>
                </c:pt>
                <c:pt idx="18">
                  <c:v>0.22454723023277562</c:v>
                </c:pt>
                <c:pt idx="19">
                  <c:v>0.23090664436609926</c:v>
                </c:pt>
                <c:pt idx="20">
                  <c:v>0.23840727064495992</c:v>
                </c:pt>
                <c:pt idx="21">
                  <c:v>0.24679192908837216</c:v>
                </c:pt>
                <c:pt idx="22">
                  <c:v>0.2568274068865245</c:v>
                </c:pt>
                <c:pt idx="23">
                  <c:v>0.26829605069131024</c:v>
                </c:pt>
                <c:pt idx="24">
                  <c:v>0.28132728341994112</c:v>
                </c:pt>
                <c:pt idx="25">
                  <c:v>0.29725949589834821</c:v>
                </c:pt>
                <c:pt idx="26">
                  <c:v>0.31560176649892713</c:v>
                </c:pt>
                <c:pt idx="27">
                  <c:v>0.33751154837696018</c:v>
                </c:pt>
                <c:pt idx="28">
                  <c:v>0.36346513647173151</c:v>
                </c:pt>
                <c:pt idx="29">
                  <c:v>0.39503138339462979</c:v>
                </c:pt>
                <c:pt idx="30">
                  <c:v>0.41763804727356912</c:v>
                </c:pt>
                <c:pt idx="31">
                  <c:v>0.47816341712662264</c:v>
                </c:pt>
                <c:pt idx="32">
                  <c:v>0.53388883662900422</c:v>
                </c:pt>
                <c:pt idx="33">
                  <c:v>0.60301174069293439</c:v>
                </c:pt>
                <c:pt idx="34">
                  <c:v>0.6881988584490617</c:v>
                </c:pt>
                <c:pt idx="35">
                  <c:v>0.79436618606965015</c:v>
                </c:pt>
                <c:pt idx="36">
                  <c:v>0.85962872986239813</c:v>
                </c:pt>
                <c:pt idx="37">
                  <c:v>1.0963322878496846</c:v>
                </c:pt>
                <c:pt idx="38">
                  <c:v>1.3097083765497084</c:v>
                </c:pt>
                <c:pt idx="39">
                  <c:v>1.5807002954592781</c:v>
                </c:pt>
                <c:pt idx="40">
                  <c:v>1.9222280800397993</c:v>
                </c:pt>
                <c:pt idx="41">
                  <c:v>2.3481226156576467</c:v>
                </c:pt>
                <c:pt idx="42">
                  <c:v>2.8717147737519717</c:v>
                </c:pt>
                <c:pt idx="43">
                  <c:v>3.4912447482869942</c:v>
                </c:pt>
                <c:pt idx="44">
                  <c:v>4.1815720619912637</c:v>
                </c:pt>
                <c:pt idx="45">
                  <c:v>4.8763093327574136</c:v>
                </c:pt>
                <c:pt idx="46">
                  <c:v>5.4494586738563378</c:v>
                </c:pt>
                <c:pt idx="47">
                  <c:v>5.7126336195133982</c:v>
                </c:pt>
                <c:pt idx="48">
                  <c:v>5.4598003700078168</c:v>
                </c:pt>
                <c:pt idx="49">
                  <c:v>4.5848820673042896</c:v>
                </c:pt>
                <c:pt idx="50">
                  <c:v>3.2234566244518095</c:v>
                </c:pt>
                <c:pt idx="51">
                  <c:v>1.7805702840790729</c:v>
                </c:pt>
                <c:pt idx="52">
                  <c:v>0.7129164995347852</c:v>
                </c:pt>
                <c:pt idx="53">
                  <c:v>0.18653494366847648</c:v>
                </c:pt>
                <c:pt idx="54">
                  <c:v>2.7761421379923001E-2</c:v>
                </c:pt>
                <c:pt idx="55">
                  <c:v>1.9855195386920465E-3</c:v>
                </c:pt>
                <c:pt idx="56">
                  <c:v>5.4603983768726331E-5</c:v>
                </c:pt>
                <c:pt idx="57">
                  <c:v>4.3389957988222451E-7</c:v>
                </c:pt>
                <c:pt idx="58">
                  <c:v>6.9477575349431815E-10</c:v>
                </c:pt>
                <c:pt idx="59">
                  <c:v>1.4223521338320695E-13</c:v>
                </c:pt>
                <c:pt idx="60">
                  <c:v>2.0609148708028981E-18</c:v>
                </c:pt>
                <c:pt idx="61">
                  <c:v>1.0025004972448478E-24</c:v>
                </c:pt>
                <c:pt idx="62">
                  <c:v>6.3448462963894442E-33</c:v>
                </c:pt>
                <c:pt idx="63">
                  <c:v>1.573728606175662E-43</c:v>
                </c:pt>
                <c:pt idx="64">
                  <c:v>3.3409888663967787E-57</c:v>
                </c:pt>
                <c:pt idx="65">
                  <c:v>8.7951218201826673E-75</c:v>
                </c:pt>
                <c:pt idx="66">
                  <c:v>2.4332813426761608E-97</c:v>
                </c:pt>
                <c:pt idx="67">
                  <c:v>3.2588858969392968E-126</c:v>
                </c:pt>
                <c:pt idx="68">
                  <c:v>4.0724408225565136E-163</c:v>
                </c:pt>
                <c:pt idx="69">
                  <c:v>3.3468068876890156E-210</c:v>
                </c:pt>
                <c:pt idx="70">
                  <c:v>3.315844383461024E-270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0-4A27-9FFD-422AFAF50173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0-4A27-9FFD-422AFAF50173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D0-4A27-9FFD-422AFAF50173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'M6'!$I$22:$I$108</c:f>
              <c:numCache>
                <c:formatCode>0.000</c:formatCode>
                <c:ptCount val="87"/>
                <c:pt idx="0">
                  <c:v>0.18693076083880059</c:v>
                </c:pt>
                <c:pt idx="1">
                  <c:v>0.18809888312884779</c:v>
                </c:pt>
                <c:pt idx="2">
                  <c:v>0.18889844335223874</c:v>
                </c:pt>
                <c:pt idx="3">
                  <c:v>0.19013111629104809</c:v>
                </c:pt>
                <c:pt idx="4">
                  <c:v>0.19184165002797909</c:v>
                </c:pt>
                <c:pt idx="5">
                  <c:v>0.19363584618986901</c:v>
                </c:pt>
                <c:pt idx="6">
                  <c:v>0.19552213189823162</c:v>
                </c:pt>
                <c:pt idx="7">
                  <c:v>0.1980235282221201</c:v>
                </c:pt>
                <c:pt idx="8">
                  <c:v>0.20126191100388352</c:v>
                </c:pt>
                <c:pt idx="9">
                  <c:v>0.20479443855558196</c:v>
                </c:pt>
                <c:pt idx="10">
                  <c:v>0.20934436373924742</c:v>
                </c:pt>
                <c:pt idx="11">
                  <c:v>0.21520322521268703</c:v>
                </c:pt>
                <c:pt idx="12">
                  <c:v>0.22278987198208974</c:v>
                </c:pt>
                <c:pt idx="13">
                  <c:v>0.23270403548155436</c:v>
                </c:pt>
                <c:pt idx="14">
                  <c:v>0.24579976897803268</c:v>
                </c:pt>
                <c:pt idx="15">
                  <c:v>0.26491172452883183</c:v>
                </c:pt>
                <c:pt idx="16">
                  <c:v>0.29094150658963752</c:v>
                </c:pt>
                <c:pt idx="17">
                  <c:v>0.32928276697135156</c:v>
                </c:pt>
                <c:pt idx="18">
                  <c:v>0.38593849866055924</c:v>
                </c:pt>
                <c:pt idx="19">
                  <c:v>0.46926249587007562</c:v>
                </c:pt>
                <c:pt idx="20">
                  <c:v>0.59608985310044438</c:v>
                </c:pt>
                <c:pt idx="21">
                  <c:v>0.77483471337012921</c:v>
                </c:pt>
                <c:pt idx="22">
                  <c:v>1.032411708037053</c:v>
                </c:pt>
                <c:pt idx="23">
                  <c:v>1.3581237153134875</c:v>
                </c:pt>
                <c:pt idx="24">
                  <c:v>1.710483071370025</c:v>
                </c:pt>
                <c:pt idx="25">
                  <c:v>2.0139964655974216</c:v>
                </c:pt>
                <c:pt idx="26">
                  <c:v>2.0927256939725978</c:v>
                </c:pt>
                <c:pt idx="27">
                  <c:v>1.8343710615517888</c:v>
                </c:pt>
                <c:pt idx="28">
                  <c:v>1.3115112686995571</c:v>
                </c:pt>
                <c:pt idx="29">
                  <c:v>0.79575548610152547</c:v>
                </c:pt>
                <c:pt idx="30">
                  <c:v>0.60016599101407808</c:v>
                </c:pt>
                <c:pt idx="31">
                  <c:v>0.49273524760323301</c:v>
                </c:pt>
                <c:pt idx="32">
                  <c:v>0.53776088680332224</c:v>
                </c:pt>
                <c:pt idx="33">
                  <c:v>0.60830322407816062</c:v>
                </c:pt>
                <c:pt idx="34">
                  <c:v>0.69707737208651821</c:v>
                </c:pt>
                <c:pt idx="35">
                  <c:v>0.80988765578308008</c:v>
                </c:pt>
                <c:pt idx="36">
                  <c:v>0.88068517073418429</c:v>
                </c:pt>
                <c:pt idx="37">
                  <c:v>1.1495512020508736</c:v>
                </c:pt>
                <c:pt idx="38">
                  <c:v>1.4131248718386622</c:v>
                </c:pt>
                <c:pt idx="39">
                  <c:v>1.786351214534672</c:v>
                </c:pt>
                <c:pt idx="40">
                  <c:v>2.3341737795445963</c:v>
                </c:pt>
                <c:pt idx="41">
                  <c:v>3.1638677668270851</c:v>
                </c:pt>
                <c:pt idx="42">
                  <c:v>4.4326286366586034</c:v>
                </c:pt>
                <c:pt idx="43">
                  <c:v>6.2667643486941316</c:v>
                </c:pt>
                <c:pt idx="44">
                  <c:v>8.5457865611262847</c:v>
                </c:pt>
                <c:pt idx="45">
                  <c:v>10.563021782887276</c:v>
                </c:pt>
                <c:pt idx="46">
                  <c:v>11.082392514724603</c:v>
                </c:pt>
                <c:pt idx="47">
                  <c:v>9.492879603337645</c:v>
                </c:pt>
                <c:pt idx="48">
                  <c:v>6.9403172015596546</c:v>
                </c:pt>
                <c:pt idx="49">
                  <c:v>4.8636187958674393</c:v>
                </c:pt>
                <c:pt idx="50">
                  <c:v>3.2430709702547693</c:v>
                </c:pt>
                <c:pt idx="51">
                  <c:v>1.7809410968829875</c:v>
                </c:pt>
                <c:pt idx="52">
                  <c:v>0.71291774450728085</c:v>
                </c:pt>
                <c:pt idx="53">
                  <c:v>0.18653494410489835</c:v>
                </c:pt>
                <c:pt idx="54">
                  <c:v>2.7761421379930831E-2</c:v>
                </c:pt>
                <c:pt idx="55">
                  <c:v>1.9855195386920465E-3</c:v>
                </c:pt>
                <c:pt idx="56">
                  <c:v>5.4603983768726331E-5</c:v>
                </c:pt>
                <c:pt idx="57">
                  <c:v>4.3389957988222451E-7</c:v>
                </c:pt>
                <c:pt idx="58">
                  <c:v>6.9477575349431815E-10</c:v>
                </c:pt>
                <c:pt idx="59">
                  <c:v>1.4223521338320695E-13</c:v>
                </c:pt>
                <c:pt idx="60">
                  <c:v>2.0609148708028981E-18</c:v>
                </c:pt>
                <c:pt idx="61">
                  <c:v>1.0025004972448478E-24</c:v>
                </c:pt>
                <c:pt idx="62">
                  <c:v>6.3448462963894442E-33</c:v>
                </c:pt>
                <c:pt idx="63">
                  <c:v>1.573728606175662E-43</c:v>
                </c:pt>
                <c:pt idx="64">
                  <c:v>3.3409888663967787E-57</c:v>
                </c:pt>
                <c:pt idx="65">
                  <c:v>8.7951218201826673E-75</c:v>
                </c:pt>
                <c:pt idx="66">
                  <c:v>2.4332813426761608E-97</c:v>
                </c:pt>
                <c:pt idx="67">
                  <c:v>3.2588858969392968E-126</c:v>
                </c:pt>
                <c:pt idx="68">
                  <c:v>4.0724408225565136E-163</c:v>
                </c:pt>
                <c:pt idx="69">
                  <c:v>3.3468068876890156E-210</c:v>
                </c:pt>
                <c:pt idx="70">
                  <c:v>3.315844383461024E-270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D0-4A27-9FFD-422AFAF50173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8D0-4A27-9FFD-422AFAF50173}"/>
              </c:ext>
            </c:extLst>
          </c:dPt>
          <c:xVal>
            <c:numRef>
              <c:f>'M6'!$A$22:$A$108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'M6'!$B$22:$B$108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1.2E-2</c:v>
                </c:pt>
                <c:pt idx="14">
                  <c:v>1.7000000000000001E-2</c:v>
                </c:pt>
                <c:pt idx="15">
                  <c:v>3.1E-2</c:v>
                </c:pt>
                <c:pt idx="16">
                  <c:v>6.8000000000000005E-2</c:v>
                </c:pt>
                <c:pt idx="17">
                  <c:v>9.4E-2</c:v>
                </c:pt>
                <c:pt idx="18">
                  <c:v>0.17499999999999999</c:v>
                </c:pt>
                <c:pt idx="19">
                  <c:v>0.31</c:v>
                </c:pt>
                <c:pt idx="20">
                  <c:v>0.55800000000000005</c:v>
                </c:pt>
                <c:pt idx="21">
                  <c:v>0.79500000000000004</c:v>
                </c:pt>
                <c:pt idx="22">
                  <c:v>1.1299999999999999</c:v>
                </c:pt>
                <c:pt idx="23">
                  <c:v>1.589</c:v>
                </c:pt>
                <c:pt idx="24">
                  <c:v>1.7470000000000001</c:v>
                </c:pt>
                <c:pt idx="25">
                  <c:v>2.1240000000000001</c:v>
                </c:pt>
                <c:pt idx="26">
                  <c:v>2.0720000000000001</c:v>
                </c:pt>
                <c:pt idx="27">
                  <c:v>1.4590000000000001</c:v>
                </c:pt>
                <c:pt idx="28">
                  <c:v>1.306</c:v>
                </c:pt>
                <c:pt idx="29">
                  <c:v>1.196</c:v>
                </c:pt>
                <c:pt idx="30">
                  <c:v>0.78900000000000003</c:v>
                </c:pt>
                <c:pt idx="31">
                  <c:v>1.4359999999999999</c:v>
                </c:pt>
                <c:pt idx="32">
                  <c:v>0.93400000000000005</c:v>
                </c:pt>
                <c:pt idx="33">
                  <c:v>0.86299999999999999</c:v>
                </c:pt>
                <c:pt idx="34">
                  <c:v>0.89300000000000002</c:v>
                </c:pt>
                <c:pt idx="35">
                  <c:v>0.96699999999999997</c:v>
                </c:pt>
                <c:pt idx="36">
                  <c:v>0.52900000000000003</c:v>
                </c:pt>
                <c:pt idx="37">
                  <c:v>1.704</c:v>
                </c:pt>
                <c:pt idx="38">
                  <c:v>1.335</c:v>
                </c:pt>
                <c:pt idx="39">
                  <c:v>1.653</c:v>
                </c:pt>
                <c:pt idx="40">
                  <c:v>2.1509999999999998</c:v>
                </c:pt>
                <c:pt idx="41">
                  <c:v>2.903</c:v>
                </c:pt>
                <c:pt idx="42">
                  <c:v>4.274</c:v>
                </c:pt>
                <c:pt idx="43">
                  <c:v>6.4210000000000003</c:v>
                </c:pt>
                <c:pt idx="44">
                  <c:v>8.9220000000000006</c:v>
                </c:pt>
                <c:pt idx="45">
                  <c:v>10.598000000000001</c:v>
                </c:pt>
                <c:pt idx="46">
                  <c:v>10.648999999999999</c:v>
                </c:pt>
                <c:pt idx="47">
                  <c:v>9.6140000000000008</c:v>
                </c:pt>
                <c:pt idx="48">
                  <c:v>7.1210000000000004</c:v>
                </c:pt>
                <c:pt idx="49">
                  <c:v>4.8280000000000003</c:v>
                </c:pt>
                <c:pt idx="50">
                  <c:v>3.101</c:v>
                </c:pt>
                <c:pt idx="51">
                  <c:v>1.625</c:v>
                </c:pt>
                <c:pt idx="52">
                  <c:v>0.91400000000000003</c:v>
                </c:pt>
                <c:pt idx="53">
                  <c:v>0.65200000000000002</c:v>
                </c:pt>
                <c:pt idx="54">
                  <c:v>0.33400000000000002</c:v>
                </c:pt>
                <c:pt idx="55">
                  <c:v>9.7000000000000003E-2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0-4A27-9FFD-422AFAF50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'M6'!$A$23:$A$108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'M6'!$J$23:$J$108</c:f>
              <c:numCache>
                <c:formatCode>0.000</c:formatCode>
                <c:ptCount val="86"/>
                <c:pt idx="0">
                  <c:v>-0.18809888312884779</c:v>
                </c:pt>
                <c:pt idx="1">
                  <c:v>-0.18889844335223874</c:v>
                </c:pt>
                <c:pt idx="2">
                  <c:v>-0.19013111629104809</c:v>
                </c:pt>
                <c:pt idx="3">
                  <c:v>-0.19184165002797909</c:v>
                </c:pt>
                <c:pt idx="4">
                  <c:v>-0.19363584618986901</c:v>
                </c:pt>
                <c:pt idx="5">
                  <c:v>-0.19552213189823162</c:v>
                </c:pt>
                <c:pt idx="6">
                  <c:v>-0.1980235282221201</c:v>
                </c:pt>
                <c:pt idx="7">
                  <c:v>-0.20126191100388352</c:v>
                </c:pt>
                <c:pt idx="8">
                  <c:v>-0.20379443855558196</c:v>
                </c:pt>
                <c:pt idx="9">
                  <c:v>-0.20734436373924742</c:v>
                </c:pt>
                <c:pt idx="10">
                  <c:v>-0.21320322521268703</c:v>
                </c:pt>
                <c:pt idx="11">
                  <c:v>-0.22078987198208974</c:v>
                </c:pt>
                <c:pt idx="12">
                  <c:v>-0.22070403548155434</c:v>
                </c:pt>
                <c:pt idx="13">
                  <c:v>-0.22879976897803267</c:v>
                </c:pt>
                <c:pt idx="14">
                  <c:v>-0.23391172452883183</c:v>
                </c:pt>
                <c:pt idx="15">
                  <c:v>-0.22294150658963752</c:v>
                </c:pt>
                <c:pt idx="16">
                  <c:v>-0.23528276697135156</c:v>
                </c:pt>
                <c:pt idx="17">
                  <c:v>-0.21093849866055925</c:v>
                </c:pt>
                <c:pt idx="18">
                  <c:v>-0.15926249587007563</c:v>
                </c:pt>
                <c:pt idx="19">
                  <c:v>-3.8089853100444326E-2</c:v>
                </c:pt>
                <c:pt idx="20">
                  <c:v>2.0165286629870827E-2</c:v>
                </c:pt>
                <c:pt idx="21">
                  <c:v>9.7588291962946938E-2</c:v>
                </c:pt>
                <c:pt idx="22">
                  <c:v>0.23087628468651245</c:v>
                </c:pt>
                <c:pt idx="23">
                  <c:v>3.6516928629975132E-2</c:v>
                </c:pt>
                <c:pt idx="24">
                  <c:v>0.11000353440257848</c:v>
                </c:pt>
                <c:pt idx="25">
                  <c:v>-2.0725693972597714E-2</c:v>
                </c:pt>
                <c:pt idx="26">
                  <c:v>-0.37537106155178868</c:v>
                </c:pt>
                <c:pt idx="27">
                  <c:v>-5.5112686995570925E-3</c:v>
                </c:pt>
                <c:pt idx="28">
                  <c:v>0.40024451389847449</c:v>
                </c:pt>
                <c:pt idx="29">
                  <c:v>0.18883400898592195</c:v>
                </c:pt>
                <c:pt idx="30">
                  <c:v>0.94326475239676699</c:v>
                </c:pt>
                <c:pt idx="31">
                  <c:v>0.39623911319667782</c:v>
                </c:pt>
                <c:pt idx="32">
                  <c:v>0.25469677592183937</c:v>
                </c:pt>
                <c:pt idx="33">
                  <c:v>0.19592262791348181</c:v>
                </c:pt>
                <c:pt idx="34">
                  <c:v>0.15711234421691989</c:v>
                </c:pt>
                <c:pt idx="35">
                  <c:v>-0.35168517073418426</c:v>
                </c:pt>
                <c:pt idx="36">
                  <c:v>0.55444879794912638</c:v>
                </c:pt>
                <c:pt idx="37">
                  <c:v>-7.8124871838662235E-2</c:v>
                </c:pt>
                <c:pt idx="38">
                  <c:v>-0.13335121453467202</c:v>
                </c:pt>
                <c:pt idx="39">
                  <c:v>-0.18317377954459646</c:v>
                </c:pt>
                <c:pt idx="40">
                  <c:v>-0.26086776682708512</c:v>
                </c:pt>
                <c:pt idx="41">
                  <c:v>-0.15862863665860338</c:v>
                </c:pt>
                <c:pt idx="42">
                  <c:v>0.15423565130586869</c:v>
                </c:pt>
                <c:pt idx="43">
                  <c:v>0.37621343887371594</c:v>
                </c:pt>
                <c:pt idx="44">
                  <c:v>3.4978217112724863E-2</c:v>
                </c:pt>
                <c:pt idx="45">
                  <c:v>-0.43339251472460383</c:v>
                </c:pt>
                <c:pt idx="46">
                  <c:v>0.12112039666235574</c:v>
                </c:pt>
                <c:pt idx="47">
                  <c:v>0.18068279844034585</c:v>
                </c:pt>
                <c:pt idx="48">
                  <c:v>-3.561879586743899E-2</c:v>
                </c:pt>
                <c:pt idx="49">
                  <c:v>-0.14207097025476934</c:v>
                </c:pt>
                <c:pt idx="50">
                  <c:v>-0.15594109688298752</c:v>
                </c:pt>
                <c:pt idx="51">
                  <c:v>0.20108225549271919</c:v>
                </c:pt>
                <c:pt idx="52">
                  <c:v>0.46546505589510168</c:v>
                </c:pt>
                <c:pt idx="53">
                  <c:v>0.3062385786200692</c:v>
                </c:pt>
                <c:pt idx="54">
                  <c:v>9.5014480461307962E-2</c:v>
                </c:pt>
                <c:pt idx="55">
                  <c:v>-5.4603983768726331E-5</c:v>
                </c:pt>
                <c:pt idx="56">
                  <c:v>-4.3389957988222451E-7</c:v>
                </c:pt>
                <c:pt idx="57">
                  <c:v>-6.9477575349431815E-10</c:v>
                </c:pt>
                <c:pt idx="58">
                  <c:v>-1.4223521338320695E-13</c:v>
                </c:pt>
                <c:pt idx="59">
                  <c:v>-2.0609148708028981E-18</c:v>
                </c:pt>
                <c:pt idx="60">
                  <c:v>-1.0025004972448478E-24</c:v>
                </c:pt>
                <c:pt idx="61">
                  <c:v>-6.3448462963894442E-33</c:v>
                </c:pt>
                <c:pt idx="62">
                  <c:v>-1.573728606175662E-43</c:v>
                </c:pt>
                <c:pt idx="63">
                  <c:v>-3.3409888663967787E-57</c:v>
                </c:pt>
                <c:pt idx="64">
                  <c:v>-8.7951218201826673E-75</c:v>
                </c:pt>
                <c:pt idx="65">
                  <c:v>-2.4332813426761608E-97</c:v>
                </c:pt>
                <c:pt idx="66">
                  <c:v>-3.2588858969392968E-126</c:v>
                </c:pt>
                <c:pt idx="67">
                  <c:v>-4.0724408225565136E-163</c:v>
                </c:pt>
                <c:pt idx="68">
                  <c:v>-3.3468068876890156E-210</c:v>
                </c:pt>
                <c:pt idx="69">
                  <c:v>-3.315844383461024E-270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1-4024-A316-5DAB02B10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'M8'!$F$21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'M8'!$F$22:$F$108</c:f>
              <c:numCache>
                <c:formatCode>0.000</c:formatCode>
                <c:ptCount val="87"/>
                <c:pt idx="0">
                  <c:v>2.2345244369674534E-2</c:v>
                </c:pt>
                <c:pt idx="1">
                  <c:v>2.3802448958436501E-2</c:v>
                </c:pt>
                <c:pt idx="2">
                  <c:v>2.4819507613814105E-2</c:v>
                </c:pt>
                <c:pt idx="3">
                  <c:v>2.641625109474173E-2</c:v>
                </c:pt>
                <c:pt idx="4">
                  <c:v>2.8684058764515706E-2</c:v>
                </c:pt>
                <c:pt idx="5">
                  <c:v>3.1119141753626917E-2</c:v>
                </c:pt>
                <c:pt idx="6">
                  <c:v>3.3731232189730155E-2</c:v>
                </c:pt>
                <c:pt idx="7">
                  <c:v>3.7260629084645114E-2</c:v>
                </c:pt>
                <c:pt idx="8">
                  <c:v>4.1910518147187562E-2</c:v>
                </c:pt>
                <c:pt idx="9">
                  <c:v>4.7047380725459498E-2</c:v>
                </c:pt>
                <c:pt idx="10">
                  <c:v>5.3706780837094154E-2</c:v>
                </c:pt>
                <c:pt idx="11">
                  <c:v>6.2273335709244829E-2</c:v>
                </c:pt>
                <c:pt idx="12">
                  <c:v>7.3245484362861324E-2</c:v>
                </c:pt>
                <c:pt idx="13">
                  <c:v>8.7260958330944161E-2</c:v>
                </c:pt>
                <c:pt idx="14">
                  <c:v>0.10512414478154043</c:v>
                </c:pt>
                <c:pt idx="15">
                  <c:v>0.12988600621206442</c:v>
                </c:pt>
                <c:pt idx="16">
                  <c:v>0.1614251326884199</c:v>
                </c:pt>
                <c:pt idx="17">
                  <c:v>0.20423526270411949</c:v>
                </c:pt>
                <c:pt idx="18">
                  <c:v>0.26166559234542591</c:v>
                </c:pt>
                <c:pt idx="19">
                  <c:v>0.33747184184927453</c:v>
                </c:pt>
                <c:pt idx="20">
                  <c:v>0.44003090234226111</c:v>
                </c:pt>
                <c:pt idx="21">
                  <c:v>0.56808028254431797</c:v>
                </c:pt>
                <c:pt idx="22">
                  <c:v>0.73176259304227875</c:v>
                </c:pt>
                <c:pt idx="23">
                  <c:v>0.9170199317116684</c:v>
                </c:pt>
                <c:pt idx="24">
                  <c:v>1.1004036125030003</c:v>
                </c:pt>
                <c:pt idx="25">
                  <c:v>1.2504329494338171</c:v>
                </c:pt>
                <c:pt idx="26">
                  <c:v>1.2934102341108871</c:v>
                </c:pt>
                <c:pt idx="27">
                  <c:v>1.1745186033817527</c:v>
                </c:pt>
                <c:pt idx="28">
                  <c:v>0.89020562075878629</c:v>
                </c:pt>
                <c:pt idx="29">
                  <c:v>0.52174737738519816</c:v>
                </c:pt>
                <c:pt idx="30">
                  <c:v>0.3184782299920072</c:v>
                </c:pt>
                <c:pt idx="31">
                  <c:v>5.9252166615300549E-2</c:v>
                </c:pt>
                <c:pt idx="32">
                  <c:v>8.819506216418721E-3</c:v>
                </c:pt>
                <c:pt idx="33">
                  <c:v>5.8925405885842518E-4</c:v>
                </c:pt>
                <c:pt idx="34">
                  <c:v>1.4409707055388773E-5</c:v>
                </c:pt>
                <c:pt idx="35">
                  <c:v>9.4331555742770273E-8</c:v>
                </c:pt>
                <c:pt idx="36">
                  <c:v>3.6519999085585906E-9</c:v>
                </c:pt>
                <c:pt idx="37">
                  <c:v>1.4180005560209649E-14</c:v>
                </c:pt>
                <c:pt idx="38">
                  <c:v>1.056781235904367E-19</c:v>
                </c:pt>
                <c:pt idx="39">
                  <c:v>1.9687840567857824E-26</c:v>
                </c:pt>
                <c:pt idx="40">
                  <c:v>3.4780379756858842E-35</c:v>
                </c:pt>
                <c:pt idx="41">
                  <c:v>1.6251543725622706E-46</c:v>
                </c:pt>
                <c:pt idx="42">
                  <c:v>3.266537088005623E-61</c:v>
                </c:pt>
                <c:pt idx="43">
                  <c:v>3.7593792137048282E-80</c:v>
                </c:pt>
                <c:pt idx="44">
                  <c:v>1.8436863168520474E-104</c:v>
                </c:pt>
                <c:pt idx="45">
                  <c:v>1.3458806145203514E-135</c:v>
                </c:pt>
                <c:pt idx="46">
                  <c:v>1.9249362043471184E-175</c:v>
                </c:pt>
                <c:pt idx="47">
                  <c:v>2.0346386171269263E-226</c:v>
                </c:pt>
                <c:pt idx="48">
                  <c:v>2.1057045187797244E-291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4-45C9-B549-9E666392327B}"/>
            </c:ext>
          </c:extLst>
        </c:ser>
        <c:ser>
          <c:idx val="1"/>
          <c:order val="1"/>
          <c:tx>
            <c:strRef>
              <c:f>'M8'!$G$21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'M8'!$G$22:$G$108</c:f>
              <c:numCache>
                <c:formatCode>0.000</c:formatCode>
                <c:ptCount val="87"/>
                <c:pt idx="0">
                  <c:v>-1.2250631904442215E-8</c:v>
                </c:pt>
                <c:pt idx="1">
                  <c:v>-1.2356625900978615E-8</c:v>
                </c:pt>
                <c:pt idx="2">
                  <c:v>-1.2427721882868968E-8</c:v>
                </c:pt>
                <c:pt idx="3">
                  <c:v>-1.2535019084706961E-8</c:v>
                </c:pt>
                <c:pt idx="4">
                  <c:v>-1.2679308230684804E-8</c:v>
                </c:pt>
                <c:pt idx="5">
                  <c:v>-1.2825008355231845E-8</c:v>
                </c:pt>
                <c:pt idx="6">
                  <c:v>-1.2972129961205155E-8</c:v>
                </c:pt>
                <c:pt idx="7">
                  <c:v>-1.3158046987250544E-8</c:v>
                </c:pt>
                <c:pt idx="8">
                  <c:v>-1.3384130069927628E-8</c:v>
                </c:pt>
                <c:pt idx="9">
                  <c:v>-1.3613500846219263E-8</c:v>
                </c:pt>
                <c:pt idx="10">
                  <c:v>-1.3885303479176655E-8</c:v>
                </c:pt>
                <c:pt idx="11">
                  <c:v>-1.4201548507703808E-8</c:v>
                </c:pt>
                <c:pt idx="12">
                  <c:v>-1.4564584663470415E-8</c:v>
                </c:pt>
                <c:pt idx="13">
                  <c:v>-1.4977119801006782E-8</c:v>
                </c:pt>
                <c:pt idx="14">
                  <c:v>-1.5442244750554186E-8</c:v>
                </c:pt>
                <c:pt idx="15">
                  <c:v>-1.6007554109216941E-8</c:v>
                </c:pt>
                <c:pt idx="16">
                  <c:v>-1.6635684557430552E-8</c:v>
                </c:pt>
                <c:pt idx="17">
                  <c:v>-1.7378704098715679E-8</c:v>
                </c:pt>
                <c:pt idx="18">
                  <c:v>-1.8247540533485975E-8</c:v>
                </c:pt>
                <c:pt idx="19">
                  <c:v>-1.9255038765507292E-8</c:v>
                </c:pt>
                <c:pt idx="20">
                  <c:v>-2.0470286013639255E-8</c:v>
                </c:pt>
                <c:pt idx="21">
                  <c:v>-2.1862374434913948E-8</c:v>
                </c:pt>
                <c:pt idx="22">
                  <c:v>-2.3573731903975098E-8</c:v>
                </c:pt>
                <c:pt idx="23">
                  <c:v>-2.5587572320605173E-8</c:v>
                </c:pt>
                <c:pt idx="24">
                  <c:v>-2.7947774173133098E-8</c:v>
                </c:pt>
                <c:pt idx="25">
                  <c:v>-3.0932150810408285E-8</c:v>
                </c:pt>
                <c:pt idx="26">
                  <c:v>-3.4494380664363906E-8</c:v>
                </c:pt>
                <c:pt idx="27">
                  <c:v>-3.8913789756770399E-8</c:v>
                </c:pt>
                <c:pt idx="28">
                  <c:v>-4.4359852195501008E-8</c:v>
                </c:pt>
                <c:pt idx="29">
                  <c:v>-5.1258220383338967E-8</c:v>
                </c:pt>
                <c:pt idx="30">
                  <c:v>-5.6362199848515784E-8</c:v>
                </c:pt>
                <c:pt idx="31">
                  <c:v>-7.0583235568399709E-8</c:v>
                </c:pt>
                <c:pt idx="32">
                  <c:v>-8.4229792579098235E-8</c:v>
                </c:pt>
                <c:pt idx="33">
                  <c:v>-1.0164080759021584E-7</c:v>
                </c:pt>
                <c:pt idx="34">
                  <c:v>-1.2346601122281992E-7</c:v>
                </c:pt>
                <c:pt idx="35">
                  <c:v>-1.5065615009827402E-7</c:v>
                </c:pt>
                <c:pt idx="36">
                  <c:v>-1.6710998882273552E-7</c:v>
                </c:pt>
                <c:pt idx="37">
                  <c:v>-2.2324075753695152E-7</c:v>
                </c:pt>
                <c:pt idx="38">
                  <c:v>-2.6698347512294083E-7</c:v>
                </c:pt>
                <c:pt idx="39">
                  <c:v>-3.1100658071602359E-7</c:v>
                </c:pt>
                <c:pt idx="40">
                  <c:v>-3.4705806794978272E-7</c:v>
                </c:pt>
                <c:pt idx="41">
                  <c:v>-3.6328302005874656E-7</c:v>
                </c:pt>
                <c:pt idx="42">
                  <c:v>-3.4678954846687948E-7</c:v>
                </c:pt>
                <c:pt idx="43">
                  <c:v>-2.9081543971426956E-7</c:v>
                </c:pt>
                <c:pt idx="44">
                  <c:v>-2.0422505870114117E-7</c:v>
                </c:pt>
                <c:pt idx="45">
                  <c:v>-1.1285614237961521E-7</c:v>
                </c:pt>
                <c:pt idx="46">
                  <c:v>-4.523920637132882E-8</c:v>
                </c:pt>
                <c:pt idx="47">
                  <c:v>-1.1823891727269606E-8</c:v>
                </c:pt>
                <c:pt idx="48">
                  <c:v>-1.7653999635785299E-9</c:v>
                </c:pt>
                <c:pt idx="49">
                  <c:v>-1.2675628769363059E-10</c:v>
                </c:pt>
                <c:pt idx="50">
                  <c:v>-3.5095830816670998E-12</c:v>
                </c:pt>
                <c:pt idx="51">
                  <c:v>-2.8091709250313108E-14</c:v>
                </c:pt>
                <c:pt idx="52">
                  <c:v>-4.5633858678069731E-17</c:v>
                </c:pt>
                <c:pt idx="53">
                  <c:v>-9.5704128505987169E-21</c:v>
                </c:pt>
                <c:pt idx="54">
                  <c:v>-1.4098223286994214E-25</c:v>
                </c:pt>
                <c:pt idx="55">
                  <c:v>-7.1236214668454457E-32</c:v>
                </c:pt>
                <c:pt idx="56">
                  <c:v>-4.7588392087347782E-40</c:v>
                </c:pt>
                <c:pt idx="57">
                  <c:v>-1.2508246210146011E-50</c:v>
                </c:pt>
                <c:pt idx="58">
                  <c:v>-2.8420017415277634E-64</c:v>
                </c:pt>
                <c:pt idx="59">
                  <c:v>-8.332575030128425E-82</c:v>
                </c:pt>
                <c:pt idx="60">
                  <c:v>-2.6702495090051912E-104</c:v>
                </c:pt>
                <c:pt idx="61">
                  <c:v>-4.2281231519306068E-133</c:v>
                </c:pt>
                <c:pt idx="62">
                  <c:v>-6.5531829053382798E-170</c:v>
                </c:pt>
                <c:pt idx="63">
                  <c:v>-7.0552923183862311E-217</c:v>
                </c:pt>
                <c:pt idx="64">
                  <c:v>-1.0116608880341599E-276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E4-45C9-B549-9E666392327B}"/>
            </c:ext>
          </c:extLst>
        </c:ser>
        <c:ser>
          <c:idx val="2"/>
          <c:order val="2"/>
          <c:tx>
            <c:strRef>
              <c:f>'M8'!$H$21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'M8'!$H$22:$H$108</c:f>
              <c:numCache>
                <c:formatCode>0.000</c:formatCode>
                <c:ptCount val="87"/>
                <c:pt idx="0">
                  <c:v>2.3642173225050103E-2</c:v>
                </c:pt>
                <c:pt idx="1">
                  <c:v>2.3820880243637203E-2</c:v>
                </c:pt>
                <c:pt idx="2">
                  <c:v>2.3940707734929925E-2</c:v>
                </c:pt>
                <c:pt idx="3">
                  <c:v>2.4121488920475217E-2</c:v>
                </c:pt>
                <c:pt idx="4">
                  <c:v>2.4364483836498179E-2</c:v>
                </c:pt>
                <c:pt idx="5">
                  <c:v>2.4609728132192199E-2</c:v>
                </c:pt>
                <c:pt idx="6">
                  <c:v>2.4857240472878048E-2</c:v>
                </c:pt>
                <c:pt idx="7">
                  <c:v>2.5169848987219814E-2</c:v>
                </c:pt>
                <c:pt idx="8">
                  <c:v>2.5549747961278006E-2</c:v>
                </c:pt>
                <c:pt idx="9">
                  <c:v>2.5934910228347572E-2</c:v>
                </c:pt>
                <c:pt idx="10">
                  <c:v>2.6391005524519496E-2</c:v>
                </c:pt>
                <c:pt idx="11">
                  <c:v>2.6921272765050453E-2</c:v>
                </c:pt>
                <c:pt idx="12">
                  <c:v>2.7529507798345183E-2</c:v>
                </c:pt>
                <c:pt idx="13">
                  <c:v>2.8220103448640451E-2</c:v>
                </c:pt>
                <c:pt idx="14">
                  <c:v>2.8998096080504607E-2</c:v>
                </c:pt>
                <c:pt idx="15">
                  <c:v>2.9942885298822351E-2</c:v>
                </c:pt>
                <c:pt idx="16">
                  <c:v>3.0991851270662747E-2</c:v>
                </c:pt>
                <c:pt idx="17">
                  <c:v>3.2231841179326294E-2</c:v>
                </c:pt>
                <c:pt idx="18">
                  <c:v>3.3681033892500788E-2</c:v>
                </c:pt>
                <c:pt idx="19">
                  <c:v>3.5361019189364212E-2</c:v>
                </c:pt>
                <c:pt idx="20">
                  <c:v>3.7387529883852411E-2</c:v>
                </c:pt>
                <c:pt idx="21">
                  <c:v>3.9710186982637057E-2</c:v>
                </c:pt>
                <c:pt idx="22">
                  <c:v>4.256902358661957E-2</c:v>
                </c:pt>
                <c:pt idx="23">
                  <c:v>4.5940429219539551E-2</c:v>
                </c:pt>
                <c:pt idx="24">
                  <c:v>4.9904873291542029E-2</c:v>
                </c:pt>
                <c:pt idx="25">
                  <c:v>5.4942986348592848E-2</c:v>
                </c:pt>
                <c:pt idx="26">
                  <c:v>6.1000441250822164E-2</c:v>
                </c:pt>
                <c:pt idx="27">
                  <c:v>6.8592057465670472E-2</c:v>
                </c:pt>
                <c:pt idx="28">
                  <c:v>7.8078927235334578E-2</c:v>
                </c:pt>
                <c:pt idx="29">
                  <c:v>9.0327897702700596E-2</c:v>
                </c:pt>
                <c:pt idx="30">
                  <c:v>9.9572186472050711E-2</c:v>
                </c:pt>
                <c:pt idx="31">
                  <c:v>0.12622374519960658</c:v>
                </c:pt>
                <c:pt idx="32">
                  <c:v>0.15315884512748104</c:v>
                </c:pt>
                <c:pt idx="33">
                  <c:v>0.18968490190183007</c:v>
                </c:pt>
                <c:pt idx="34">
                  <c:v>0.23933228572876525</c:v>
                </c:pt>
                <c:pt idx="35">
                  <c:v>0.30818819993473989</c:v>
                </c:pt>
                <c:pt idx="36">
                  <c:v>0.35427866356798121</c:v>
                </c:pt>
                <c:pt idx="37">
                  <c:v>0.54484789688099056</c:v>
                </c:pt>
                <c:pt idx="38">
                  <c:v>0.74725458603741257</c:v>
                </c:pt>
                <c:pt idx="39">
                  <c:v>1.0450393284057791</c:v>
                </c:pt>
                <c:pt idx="40">
                  <c:v>1.4839656586252321</c:v>
                </c:pt>
                <c:pt idx="41">
                  <c:v>2.1295212364015841</c:v>
                </c:pt>
                <c:pt idx="42">
                  <c:v>3.0726514389503281</c:v>
                </c:pt>
                <c:pt idx="43">
                  <c:v>4.4067091378151906</c:v>
                </c:pt>
                <c:pt idx="44">
                  <c:v>6.19120594540406</c:v>
                </c:pt>
                <c:pt idx="45">
                  <c:v>8.359554143023308</c:v>
                </c:pt>
                <c:pt idx="46">
                  <c:v>10.571798156010329</c:v>
                </c:pt>
                <c:pt idx="47">
                  <c:v>12.092548189519212</c:v>
                </c:pt>
                <c:pt idx="48">
                  <c:v>11.938963651264469</c:v>
                </c:pt>
                <c:pt idx="49">
                  <c:v>9.5747580685796692</c:v>
                </c:pt>
                <c:pt idx="50">
                  <c:v>5.7607350369429424</c:v>
                </c:pt>
                <c:pt idx="51">
                  <c:v>2.3417396104456634</c:v>
                </c:pt>
                <c:pt idx="52">
                  <c:v>0.562923776515031</c:v>
                </c:pt>
                <c:pt idx="53">
                  <c:v>6.7418911443901067E-2</c:v>
                </c:pt>
                <c:pt idx="54">
                  <c:v>3.1979616364089889E-3</c:v>
                </c:pt>
                <c:pt idx="55">
                  <c:v>4.5429267862497294E-5</c:v>
                </c:pt>
                <c:pt idx="56">
                  <c:v>1.3356510646377029E-7</c:v>
                </c:pt>
                <c:pt idx="57">
                  <c:v>5.0596542568975318E-11</c:v>
                </c:pt>
                <c:pt idx="58">
                  <c:v>1.357738608945369E-15</c:v>
                </c:pt>
                <c:pt idx="59">
                  <c:v>1.2124102608764454E-21</c:v>
                </c:pt>
                <c:pt idx="60">
                  <c:v>1.3491712062723748E-29</c:v>
                </c:pt>
                <c:pt idx="61">
                  <c:v>5.4174056127714946E-40</c:v>
                </c:pt>
                <c:pt idx="62">
                  <c:v>1.6237675080697565E-53</c:v>
                </c:pt>
                <c:pt idx="63">
                  <c:v>4.9399120191787694E-71</c:v>
                </c:pt>
                <c:pt idx="64">
                  <c:v>1.2146413835239414E-93</c:v>
                </c:pt>
                <c:pt idx="65">
                  <c:v>9.7047393408464648E-123</c:v>
                </c:pt>
                <c:pt idx="66">
                  <c:v>4.1495975750006656E-160</c:v>
                </c:pt>
                <c:pt idx="67">
                  <c:v>5.6630547932818434E-208</c:v>
                </c:pt>
                <c:pt idx="68">
                  <c:v>3.4492931681955079E-269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E4-45C9-B549-9E666392327B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E4-45C9-B549-9E666392327B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E4-45C9-B549-9E666392327B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'M8'!$I$22:$I$108</c:f>
              <c:numCache>
                <c:formatCode>0.000</c:formatCode>
                <c:ptCount val="87"/>
                <c:pt idx="0">
                  <c:v>4.5987405344092736E-2</c:v>
                </c:pt>
                <c:pt idx="1">
                  <c:v>4.7623316845447808E-2</c:v>
                </c:pt>
                <c:pt idx="2">
                  <c:v>4.876020292102215E-2</c:v>
                </c:pt>
                <c:pt idx="3">
                  <c:v>5.0537727480197858E-2</c:v>
                </c:pt>
                <c:pt idx="4">
                  <c:v>5.3048529921705653E-2</c:v>
                </c:pt>
                <c:pt idx="5">
                  <c:v>5.5728857060810766E-2</c:v>
                </c:pt>
                <c:pt idx="6">
                  <c:v>5.858845969047824E-2</c:v>
                </c:pt>
                <c:pt idx="7">
                  <c:v>6.2430464913817943E-2</c:v>
                </c:pt>
                <c:pt idx="8">
                  <c:v>6.7460252724335507E-2</c:v>
                </c:pt>
                <c:pt idx="9">
                  <c:v>7.2982277340306226E-2</c:v>
                </c:pt>
                <c:pt idx="10">
                  <c:v>8.0097772476310169E-2</c:v>
                </c:pt>
                <c:pt idx="11">
                  <c:v>8.9194594272746772E-2</c:v>
                </c:pt>
                <c:pt idx="12">
                  <c:v>0.10077497759662185</c:v>
                </c:pt>
                <c:pt idx="13">
                  <c:v>0.11548104680246482</c:v>
                </c:pt>
                <c:pt idx="14">
                  <c:v>0.13412222541980029</c:v>
                </c:pt>
                <c:pt idx="15">
                  <c:v>0.15982887550333266</c:v>
                </c:pt>
                <c:pt idx="16">
                  <c:v>0.19241696732339811</c:v>
                </c:pt>
                <c:pt idx="17">
                  <c:v>0.23646708650474169</c:v>
                </c:pt>
                <c:pt idx="18">
                  <c:v>0.29534660799038615</c:v>
                </c:pt>
                <c:pt idx="19">
                  <c:v>0.37283284178359999</c:v>
                </c:pt>
                <c:pt idx="20">
                  <c:v>0.4774184117558275</c:v>
                </c:pt>
                <c:pt idx="21">
                  <c:v>0.60779044766458057</c:v>
                </c:pt>
                <c:pt idx="22">
                  <c:v>0.77433159305516641</c:v>
                </c:pt>
                <c:pt idx="23">
                  <c:v>0.96296033534363568</c:v>
                </c:pt>
                <c:pt idx="24">
                  <c:v>1.1503084578467684</c:v>
                </c:pt>
                <c:pt idx="25">
                  <c:v>1.3053759048502591</c:v>
                </c:pt>
                <c:pt idx="26">
                  <c:v>1.3544106408673287</c:v>
                </c:pt>
                <c:pt idx="27">
                  <c:v>1.2431106219336334</c:v>
                </c:pt>
                <c:pt idx="28">
                  <c:v>0.96828450363426866</c:v>
                </c:pt>
                <c:pt idx="29">
                  <c:v>0.61207522382967838</c:v>
                </c:pt>
                <c:pt idx="30">
                  <c:v>0.41805036010185803</c:v>
                </c:pt>
                <c:pt idx="31">
                  <c:v>0.18547584123167155</c:v>
                </c:pt>
                <c:pt idx="32">
                  <c:v>0.16197826711410718</c:v>
                </c:pt>
                <c:pt idx="33">
                  <c:v>0.1902740543198809</c:v>
                </c:pt>
                <c:pt idx="34">
                  <c:v>0.23934657196980941</c:v>
                </c:pt>
                <c:pt idx="35">
                  <c:v>0.30818814361014552</c:v>
                </c:pt>
                <c:pt idx="36">
                  <c:v>0.35427850010999229</c:v>
                </c:pt>
                <c:pt idx="37">
                  <c:v>0.54484767364024722</c:v>
                </c:pt>
                <c:pt idx="38">
                  <c:v>0.74725431905393747</c:v>
                </c:pt>
                <c:pt idx="39">
                  <c:v>1.0450390173991984</c:v>
                </c:pt>
                <c:pt idx="40">
                  <c:v>1.4839653115671643</c:v>
                </c:pt>
                <c:pt idx="41">
                  <c:v>2.129520873118564</c:v>
                </c:pt>
                <c:pt idx="42">
                  <c:v>3.0726510921607795</c:v>
                </c:pt>
                <c:pt idx="43">
                  <c:v>4.4067088469997513</c:v>
                </c:pt>
                <c:pt idx="44">
                  <c:v>6.1912057411790009</c:v>
                </c:pt>
                <c:pt idx="45">
                  <c:v>8.3595540301671658</c:v>
                </c:pt>
                <c:pt idx="46">
                  <c:v>10.571798110771123</c:v>
                </c:pt>
                <c:pt idx="47">
                  <c:v>12.092548177695321</c:v>
                </c:pt>
                <c:pt idx="48">
                  <c:v>11.938963649499069</c:v>
                </c:pt>
                <c:pt idx="49">
                  <c:v>9.5747580684529137</c:v>
                </c:pt>
                <c:pt idx="50">
                  <c:v>5.7607350369394332</c:v>
                </c:pt>
                <c:pt idx="51">
                  <c:v>2.3417396104456354</c:v>
                </c:pt>
                <c:pt idx="52">
                  <c:v>0.562923776515031</c:v>
                </c:pt>
                <c:pt idx="53">
                  <c:v>6.7418911443901067E-2</c:v>
                </c:pt>
                <c:pt idx="54">
                  <c:v>3.1979616364089889E-3</c:v>
                </c:pt>
                <c:pt idx="55">
                  <c:v>4.5429267862497294E-5</c:v>
                </c:pt>
                <c:pt idx="56">
                  <c:v>1.3356510646377029E-7</c:v>
                </c:pt>
                <c:pt idx="57">
                  <c:v>5.0596542568975318E-11</c:v>
                </c:pt>
                <c:pt idx="58">
                  <c:v>1.357738608945369E-15</c:v>
                </c:pt>
                <c:pt idx="59">
                  <c:v>1.2124102608764454E-21</c:v>
                </c:pt>
                <c:pt idx="60">
                  <c:v>1.3491712062723748E-29</c:v>
                </c:pt>
                <c:pt idx="61">
                  <c:v>5.4174056127714946E-40</c:v>
                </c:pt>
                <c:pt idx="62">
                  <c:v>1.6237675080697565E-53</c:v>
                </c:pt>
                <c:pt idx="63">
                  <c:v>4.9399120191787694E-71</c:v>
                </c:pt>
                <c:pt idx="64">
                  <c:v>1.2146413835239414E-93</c:v>
                </c:pt>
                <c:pt idx="65">
                  <c:v>9.7047393408464648E-123</c:v>
                </c:pt>
                <c:pt idx="66">
                  <c:v>4.1495975750006656E-160</c:v>
                </c:pt>
                <c:pt idx="67">
                  <c:v>5.6630547932818434E-208</c:v>
                </c:pt>
                <c:pt idx="68">
                  <c:v>3.4492931681955079E-269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E4-45C9-B549-9E666392327B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1E4-45C9-B549-9E666392327B}"/>
              </c:ext>
            </c:extLst>
          </c:dPt>
          <c:xVal>
            <c:numRef>
              <c:f>'M8'!$A$22:$A$108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'M8'!$B$22:$B$108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2.1999999999999999E-2</c:v>
                </c:pt>
                <c:pt idx="14">
                  <c:v>2.5999999999999999E-2</c:v>
                </c:pt>
                <c:pt idx="15">
                  <c:v>5.1999999999999998E-2</c:v>
                </c:pt>
                <c:pt idx="16">
                  <c:v>8.6999999999999994E-2</c:v>
                </c:pt>
                <c:pt idx="17">
                  <c:v>0.13800000000000001</c:v>
                </c:pt>
                <c:pt idx="18">
                  <c:v>0.25700000000000001</c:v>
                </c:pt>
                <c:pt idx="19">
                  <c:v>0.39700000000000002</c:v>
                </c:pt>
                <c:pt idx="20">
                  <c:v>0.57899999999999996</c:v>
                </c:pt>
                <c:pt idx="21">
                  <c:v>0.79100000000000004</c:v>
                </c:pt>
                <c:pt idx="22">
                  <c:v>1.0089999999999999</c:v>
                </c:pt>
                <c:pt idx="23">
                  <c:v>1.2210000000000001</c:v>
                </c:pt>
                <c:pt idx="24">
                  <c:v>1.157</c:v>
                </c:pt>
                <c:pt idx="25">
                  <c:v>1.208</c:v>
                </c:pt>
                <c:pt idx="26">
                  <c:v>1.1599999999999999</c:v>
                </c:pt>
                <c:pt idx="27">
                  <c:v>1.071</c:v>
                </c:pt>
                <c:pt idx="28">
                  <c:v>0.93600000000000005</c:v>
                </c:pt>
                <c:pt idx="29">
                  <c:v>0.77400000000000002</c:v>
                </c:pt>
                <c:pt idx="30">
                  <c:v>0.439</c:v>
                </c:pt>
                <c:pt idx="31">
                  <c:v>1.048</c:v>
                </c:pt>
                <c:pt idx="32">
                  <c:v>0.65600000000000003</c:v>
                </c:pt>
                <c:pt idx="33">
                  <c:v>0.53400000000000003</c:v>
                </c:pt>
                <c:pt idx="34">
                  <c:v>0.67700000000000005</c:v>
                </c:pt>
                <c:pt idx="35">
                  <c:v>0.71899999999999997</c:v>
                </c:pt>
                <c:pt idx="36">
                  <c:v>0.40300000000000002</c:v>
                </c:pt>
                <c:pt idx="37">
                  <c:v>1.3069999999999999</c:v>
                </c:pt>
                <c:pt idx="38">
                  <c:v>1.036</c:v>
                </c:pt>
                <c:pt idx="39">
                  <c:v>1.1839999999999999</c:v>
                </c:pt>
                <c:pt idx="40">
                  <c:v>1.4490000000000001</c:v>
                </c:pt>
                <c:pt idx="41">
                  <c:v>1.915</c:v>
                </c:pt>
                <c:pt idx="42">
                  <c:v>2.4300000000000002</c:v>
                </c:pt>
                <c:pt idx="43">
                  <c:v>3.5459999999999998</c:v>
                </c:pt>
                <c:pt idx="44">
                  <c:v>5.6360000000000001</c:v>
                </c:pt>
                <c:pt idx="45">
                  <c:v>9.1310000000000002</c:v>
                </c:pt>
                <c:pt idx="46">
                  <c:v>11.576000000000001</c:v>
                </c:pt>
                <c:pt idx="47">
                  <c:v>12.308999999999999</c:v>
                </c:pt>
                <c:pt idx="48">
                  <c:v>11.409000000000001</c:v>
                </c:pt>
                <c:pt idx="49">
                  <c:v>8.5289999999999999</c:v>
                </c:pt>
                <c:pt idx="50">
                  <c:v>5.9359999999999999</c:v>
                </c:pt>
                <c:pt idx="51">
                  <c:v>3.7029999999999998</c:v>
                </c:pt>
                <c:pt idx="52">
                  <c:v>2.1030000000000002</c:v>
                </c:pt>
                <c:pt idx="53">
                  <c:v>0.79400000000000004</c:v>
                </c:pt>
                <c:pt idx="54">
                  <c:v>0.44</c:v>
                </c:pt>
                <c:pt idx="55">
                  <c:v>0.183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4-45C9-B549-9E6663923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'M8'!$A$23:$A$108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'M8'!$J$23:$J$108</c:f>
              <c:numCache>
                <c:formatCode>0.000</c:formatCode>
                <c:ptCount val="86"/>
                <c:pt idx="0">
                  <c:v>-4.7623316845447808E-2</c:v>
                </c:pt>
                <c:pt idx="1">
                  <c:v>-4.876020292102215E-2</c:v>
                </c:pt>
                <c:pt idx="2">
                  <c:v>-5.0537727480197858E-2</c:v>
                </c:pt>
                <c:pt idx="3">
                  <c:v>-5.3048529921705653E-2</c:v>
                </c:pt>
                <c:pt idx="4">
                  <c:v>-5.5728857060810766E-2</c:v>
                </c:pt>
                <c:pt idx="5">
                  <c:v>-5.858845969047824E-2</c:v>
                </c:pt>
                <c:pt idx="6">
                  <c:v>-6.2430464913817943E-2</c:v>
                </c:pt>
                <c:pt idx="7">
                  <c:v>-6.7460252724335507E-2</c:v>
                </c:pt>
                <c:pt idx="8">
                  <c:v>-7.0982277340306224E-2</c:v>
                </c:pt>
                <c:pt idx="9">
                  <c:v>-7.6097772476310166E-2</c:v>
                </c:pt>
                <c:pt idx="10">
                  <c:v>-8.4194594272746767E-2</c:v>
                </c:pt>
                <c:pt idx="11">
                  <c:v>-9.4774977596621846E-2</c:v>
                </c:pt>
                <c:pt idx="12">
                  <c:v>-9.3481046802464829E-2</c:v>
                </c:pt>
                <c:pt idx="13">
                  <c:v>-0.10812222541980029</c:v>
                </c:pt>
                <c:pt idx="14">
                  <c:v>-0.10782887550333267</c:v>
                </c:pt>
                <c:pt idx="15">
                  <c:v>-0.10541696732339811</c:v>
                </c:pt>
                <c:pt idx="16">
                  <c:v>-9.8467086504741674E-2</c:v>
                </c:pt>
                <c:pt idx="17">
                  <c:v>-3.8346607990386139E-2</c:v>
                </c:pt>
                <c:pt idx="18">
                  <c:v>2.4167158216400031E-2</c:v>
                </c:pt>
                <c:pt idx="19">
                  <c:v>0.10158158824417246</c:v>
                </c:pt>
                <c:pt idx="20">
                  <c:v>0.18320955233541947</c:v>
                </c:pt>
                <c:pt idx="21">
                  <c:v>0.23466840694483349</c:v>
                </c:pt>
                <c:pt idx="22">
                  <c:v>0.25803966465636441</c:v>
                </c:pt>
                <c:pt idx="23">
                  <c:v>6.6915421532316444E-3</c:v>
                </c:pt>
                <c:pt idx="24">
                  <c:v>-9.7375904850259154E-2</c:v>
                </c:pt>
                <c:pt idx="25">
                  <c:v>-0.19441064086732873</c:v>
                </c:pt>
                <c:pt idx="26">
                  <c:v>-0.17211062193363347</c:v>
                </c:pt>
                <c:pt idx="27">
                  <c:v>-3.2284503634268602E-2</c:v>
                </c:pt>
                <c:pt idx="28">
                  <c:v>0.16192477617032164</c:v>
                </c:pt>
                <c:pt idx="29">
                  <c:v>2.094963989814197E-2</c:v>
                </c:pt>
                <c:pt idx="30">
                  <c:v>0.86252415876832855</c:v>
                </c:pt>
                <c:pt idx="31">
                  <c:v>0.49402173288589285</c:v>
                </c:pt>
                <c:pt idx="32">
                  <c:v>0.34372594568011916</c:v>
                </c:pt>
                <c:pt idx="33">
                  <c:v>0.43765342803019064</c:v>
                </c:pt>
                <c:pt idx="34">
                  <c:v>0.41081185638985446</c:v>
                </c:pt>
                <c:pt idx="35">
                  <c:v>4.8721499890007736E-2</c:v>
                </c:pt>
                <c:pt idx="36">
                  <c:v>0.76215232635975272</c:v>
                </c:pt>
                <c:pt idx="37">
                  <c:v>0.28874568094606257</c:v>
                </c:pt>
                <c:pt idx="38">
                  <c:v>0.13896098260080159</c:v>
                </c:pt>
                <c:pt idx="39">
                  <c:v>-3.4965311567164203E-2</c:v>
                </c:pt>
                <c:pt idx="40">
                  <c:v>-0.21452087311856394</c:v>
                </c:pt>
                <c:pt idx="41">
                  <c:v>-0.64265109216077931</c:v>
                </c:pt>
                <c:pt idx="42">
                  <c:v>-0.86070884699975148</c:v>
                </c:pt>
                <c:pt idx="43">
                  <c:v>-0.55520574117900079</c:v>
                </c:pt>
                <c:pt idx="44">
                  <c:v>0.77144596983283442</c:v>
                </c:pt>
                <c:pt idx="45">
                  <c:v>1.0042018892288773</c:v>
                </c:pt>
                <c:pt idx="46">
                  <c:v>0.21645182230467874</c:v>
                </c:pt>
                <c:pt idx="47">
                  <c:v>-0.52996364949906827</c:v>
                </c:pt>
                <c:pt idx="48">
                  <c:v>-1.0457580684529137</c:v>
                </c:pt>
                <c:pt idx="49">
                  <c:v>0.17526496306056671</c:v>
                </c:pt>
                <c:pt idx="50">
                  <c:v>1.3612603895543645</c:v>
                </c:pt>
                <c:pt idx="51">
                  <c:v>1.5400762234849692</c:v>
                </c:pt>
                <c:pt idx="52">
                  <c:v>0.72658108855609893</c:v>
                </c:pt>
                <c:pt idx="53">
                  <c:v>0.43680203836359099</c:v>
                </c:pt>
                <c:pt idx="54">
                  <c:v>0.1829545707321375</c:v>
                </c:pt>
                <c:pt idx="55">
                  <c:v>-1.3356510646377029E-7</c:v>
                </c:pt>
                <c:pt idx="56">
                  <c:v>-5.0596542568975318E-11</c:v>
                </c:pt>
                <c:pt idx="57">
                  <c:v>-1.357738608945369E-15</c:v>
                </c:pt>
                <c:pt idx="58">
                  <c:v>-1.2124102608764454E-21</c:v>
                </c:pt>
                <c:pt idx="59">
                  <c:v>-1.3491712062723748E-29</c:v>
                </c:pt>
                <c:pt idx="60">
                  <c:v>-5.4174056127714946E-40</c:v>
                </c:pt>
                <c:pt idx="61">
                  <c:v>-1.6237675080697565E-53</c:v>
                </c:pt>
                <c:pt idx="62">
                  <c:v>-4.9399120191787694E-71</c:v>
                </c:pt>
                <c:pt idx="63">
                  <c:v>-1.2146413835239414E-93</c:v>
                </c:pt>
                <c:pt idx="64">
                  <c:v>-9.7047393408464648E-123</c:v>
                </c:pt>
                <c:pt idx="65">
                  <c:v>-4.1495975750006656E-160</c:v>
                </c:pt>
                <c:pt idx="66">
                  <c:v>-5.6630547932818434E-208</c:v>
                </c:pt>
                <c:pt idx="67">
                  <c:v>-3.4492931681955079E-269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3C-4368-88F2-22C75F902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'M10'!$F$21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'M10'!$F$22:$F$108</c:f>
              <c:numCache>
                <c:formatCode>0.000</c:formatCode>
                <c:ptCount val="87"/>
                <c:pt idx="0">
                  <c:v>1.1527995197718105E-2</c:v>
                </c:pt>
                <c:pt idx="1">
                  <c:v>1.2440257011450059E-2</c:v>
                </c:pt>
                <c:pt idx="2">
                  <c:v>1.308358263350605E-2</c:v>
                </c:pt>
                <c:pt idx="3">
                  <c:v>1.4104026077955559E-2</c:v>
                </c:pt>
                <c:pt idx="4">
                  <c:v>1.5574106044248503E-2</c:v>
                </c:pt>
                <c:pt idx="5">
                  <c:v>1.7178031614291218E-2</c:v>
                </c:pt>
                <c:pt idx="6">
                  <c:v>1.8925785467973126E-2</c:v>
                </c:pt>
                <c:pt idx="7">
                  <c:v>2.132877136796333E-2</c:v>
                </c:pt>
                <c:pt idx="8">
                  <c:v>2.4561225384145659E-2</c:v>
                </c:pt>
                <c:pt idx="9">
                  <c:v>2.8211895932462018E-2</c:v>
                </c:pt>
                <c:pt idx="10">
                  <c:v>3.3056140741780302E-2</c:v>
                </c:pt>
                <c:pt idx="11">
                  <c:v>3.9451802855489847E-2</c:v>
                </c:pt>
                <c:pt idx="12">
                  <c:v>4.7878634588586259E-2</c:v>
                </c:pt>
                <c:pt idx="13">
                  <c:v>5.8972616158389481E-2</c:v>
                </c:pt>
                <c:pt idx="14">
                  <c:v>7.3565548469114603E-2</c:v>
                </c:pt>
                <c:pt idx="15">
                  <c:v>9.4489243678758814E-2</c:v>
                </c:pt>
                <c:pt idx="16">
                  <c:v>0.12208637060394992</c:v>
                </c:pt>
                <c:pt idx="17">
                  <c:v>0.16088053380188505</c:v>
                </c:pt>
                <c:pt idx="18">
                  <c:v>0.21475970017207274</c:v>
                </c:pt>
                <c:pt idx="19">
                  <c:v>0.28821010793640495</c:v>
                </c:pt>
                <c:pt idx="20">
                  <c:v>0.39038453014623359</c:v>
                </c:pt>
                <c:pt idx="21">
                  <c:v>0.52043872416737769</c:v>
                </c:pt>
                <c:pt idx="22">
                  <c:v>0.68747916815670318</c:v>
                </c:pt>
                <c:pt idx="23">
                  <c:v>0.87252982822812353</c:v>
                </c:pt>
                <c:pt idx="24">
                  <c:v>1.0425964287321825</c:v>
                </c:pt>
                <c:pt idx="25">
                  <c:v>1.1508530720371959</c:v>
                </c:pt>
                <c:pt idx="26">
                  <c:v>1.1191273404598236</c:v>
                </c:pt>
                <c:pt idx="27">
                  <c:v>0.91240550700776635</c:v>
                </c:pt>
                <c:pt idx="28">
                  <c:v>0.58458189990999021</c:v>
                </c:pt>
                <c:pt idx="29">
                  <c:v>0.26607227620271756</c:v>
                </c:pt>
                <c:pt idx="30">
                  <c:v>0.13188467213088217</c:v>
                </c:pt>
                <c:pt idx="31">
                  <c:v>1.2878627556883288E-2</c:v>
                </c:pt>
                <c:pt idx="32">
                  <c:v>9.7238735591006912E-4</c:v>
                </c:pt>
                <c:pt idx="33">
                  <c:v>2.5824242733190263E-5</c:v>
                </c:pt>
                <c:pt idx="34">
                  <c:v>1.8575210253184628E-7</c:v>
                </c:pt>
                <c:pt idx="35">
                  <c:v>2.4166081366004277E-10</c:v>
                </c:pt>
                <c:pt idx="36">
                  <c:v>3.3458958467066254E-12</c:v>
                </c:pt>
                <c:pt idx="37">
                  <c:v>2.7119484291138473E-19</c:v>
                </c:pt>
                <c:pt idx="38">
                  <c:v>5.5010445569730362E-26</c:v>
                </c:pt>
                <c:pt idx="39">
                  <c:v>9.5498026817303803E-35</c:v>
                </c:pt>
                <c:pt idx="40">
                  <c:v>4.0869945658448605E-46</c:v>
                </c:pt>
                <c:pt idx="41">
                  <c:v>8.3649825233239533E-61</c:v>
                </c:pt>
                <c:pt idx="42">
                  <c:v>7.9347896489226611E-80</c:v>
                </c:pt>
                <c:pt idx="43">
                  <c:v>2.6237355398574082E-104</c:v>
                </c:pt>
                <c:pt idx="44">
                  <c:v>1.0786107697951478E-135</c:v>
                </c:pt>
                <c:pt idx="45">
                  <c:v>7.4510491065366735E-176</c:v>
                </c:pt>
                <c:pt idx="46">
                  <c:v>3.3442249212146915E-227</c:v>
                </c:pt>
                <c:pt idx="47">
                  <c:v>7.5963084829722248E-293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D6-42A4-9124-67AB3AE929BC}"/>
            </c:ext>
          </c:extLst>
        </c:ser>
        <c:ser>
          <c:idx val="1"/>
          <c:order val="1"/>
          <c:tx>
            <c:strRef>
              <c:f>'M10'!$G$21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'M10'!$G$22:$G$108</c:f>
              <c:numCache>
                <c:formatCode>0.000</c:formatCode>
                <c:ptCount val="87"/>
                <c:pt idx="0">
                  <c:v>9.9431276786680763E-11</c:v>
                </c:pt>
                <c:pt idx="1">
                  <c:v>1.0042411462046976E-10</c:v>
                </c:pt>
                <c:pt idx="2">
                  <c:v>1.0109088459125217E-10</c:v>
                </c:pt>
                <c:pt idx="3">
                  <c:v>1.0209840499759398E-10</c:v>
                </c:pt>
                <c:pt idx="4">
                  <c:v>1.0345561641962019E-10</c:v>
                </c:pt>
                <c:pt idx="5">
                  <c:v>1.048288007871951E-10</c:v>
                </c:pt>
                <c:pt idx="6">
                  <c:v>1.0621811555643131E-10</c:v>
                </c:pt>
                <c:pt idx="7">
                  <c:v>1.0797768409444121E-10</c:v>
                </c:pt>
                <c:pt idx="8">
                  <c:v>1.1012320227402805E-10</c:v>
                </c:pt>
                <c:pt idx="9">
                  <c:v>1.1230636528783551E-10</c:v>
                </c:pt>
                <c:pt idx="10">
                  <c:v>1.1490170245192693E-10</c:v>
                </c:pt>
                <c:pt idx="11">
                  <c:v>1.1793259589020573E-10</c:v>
                </c:pt>
                <c:pt idx="12">
                  <c:v>1.2142656244862974E-10</c:v>
                </c:pt>
                <c:pt idx="13">
                  <c:v>1.2541559066976989E-10</c:v>
                </c:pt>
                <c:pt idx="14">
                  <c:v>1.2993653198087474E-10</c:v>
                </c:pt>
                <c:pt idx="15">
                  <c:v>1.354639612313567E-10</c:v>
                </c:pt>
                <c:pt idx="16">
                  <c:v>1.4164679913707256E-10</c:v>
                </c:pt>
                <c:pt idx="17">
                  <c:v>1.4901507424879838E-10</c:v>
                </c:pt>
                <c:pt idx="18">
                  <c:v>1.5770398400130289E-10</c:v>
                </c:pt>
                <c:pt idx="19">
                  <c:v>1.6787510581295262E-10</c:v>
                </c:pt>
                <c:pt idx="20">
                  <c:v>1.8027545621356763E-10</c:v>
                </c:pt>
                <c:pt idx="21">
                  <c:v>1.9465109519330364E-10</c:v>
                </c:pt>
                <c:pt idx="22">
                  <c:v>2.1256361652666086E-10</c:v>
                </c:pt>
                <c:pt idx="23">
                  <c:v>2.3396627658386695E-10</c:v>
                </c:pt>
                <c:pt idx="24">
                  <c:v>2.5947503877742462E-10</c:v>
                </c:pt>
                <c:pt idx="25">
                  <c:v>2.9235314648075905E-10</c:v>
                </c:pt>
                <c:pt idx="26">
                  <c:v>3.3245918488658087E-10</c:v>
                </c:pt>
                <c:pt idx="27">
                  <c:v>3.8344379837341585E-10</c:v>
                </c:pt>
                <c:pt idx="28">
                  <c:v>4.4802907469821077E-10</c:v>
                </c:pt>
                <c:pt idx="29">
                  <c:v>5.324455462890408E-10</c:v>
                </c:pt>
                <c:pt idx="30">
                  <c:v>5.9667655153085394E-10</c:v>
                </c:pt>
                <c:pt idx="31">
                  <c:v>7.8308293344616003E-10</c:v>
                </c:pt>
                <c:pt idx="32">
                  <c:v>9.7163822011721676E-10</c:v>
                </c:pt>
                <c:pt idx="33">
                  <c:v>1.2251956004689096E-9</c:v>
                </c:pt>
                <c:pt idx="34">
                  <c:v>1.5628745105421948E-9</c:v>
                </c:pt>
                <c:pt idx="35">
                  <c:v>2.0141087890638842E-9</c:v>
                </c:pt>
                <c:pt idx="36">
                  <c:v>2.3039420817001734E-9</c:v>
                </c:pt>
                <c:pt idx="37">
                  <c:v>3.3966438508162494E-9</c:v>
                </c:pt>
                <c:pt idx="38">
                  <c:v>4.3836838883550861E-9</c:v>
                </c:pt>
                <c:pt idx="39">
                  <c:v>5.5602091910452069E-9</c:v>
                </c:pt>
                <c:pt idx="40">
                  <c:v>6.8208387593859359E-9</c:v>
                </c:pt>
                <c:pt idx="41">
                  <c:v>7.9314451148253179E-9</c:v>
                </c:pt>
                <c:pt idx="42">
                  <c:v>8.5138083373913722E-9</c:v>
                </c:pt>
                <c:pt idx="43">
                  <c:v>8.1325154791593881E-9</c:v>
                </c:pt>
                <c:pt idx="44">
                  <c:v>6.5963323316906103E-9</c:v>
                </c:pt>
                <c:pt idx="45">
                  <c:v>4.2744000272761906E-9</c:v>
                </c:pt>
                <c:pt idx="46">
                  <c:v>2.0426562431412608E-9</c:v>
                </c:pt>
                <c:pt idx="47">
                  <c:v>6.4801433858637286E-10</c:v>
                </c:pt>
                <c:pt idx="48">
                  <c:v>1.1965973438475884E-10</c:v>
                </c:pt>
                <c:pt idx="49">
                  <c:v>1.0837912114704985E-11</c:v>
                </c:pt>
                <c:pt idx="50">
                  <c:v>3.8641545631174338E-13</c:v>
                </c:pt>
                <c:pt idx="51">
                  <c:v>4.0690445075347863E-15</c:v>
                </c:pt>
                <c:pt idx="52">
                  <c:v>8.8799922997594015E-18</c:v>
                </c:pt>
                <c:pt idx="53">
                  <c:v>2.5525471794697776E-21</c:v>
                </c:pt>
                <c:pt idx="54">
                  <c:v>5.2536075320322886E-26</c:v>
                </c:pt>
                <c:pt idx="55">
                  <c:v>3.766215385990355E-32</c:v>
                </c:pt>
                <c:pt idx="56">
                  <c:v>3.6087253654240532E-40</c:v>
                </c:pt>
                <c:pt idx="57">
                  <c:v>1.3659552700316544E-50</c:v>
                </c:pt>
                <c:pt idx="58">
                  <c:v>4.4411380263049932E-64</c:v>
                </c:pt>
                <c:pt idx="59">
                  <c:v>1.8249281361629429E-81</c:v>
                </c:pt>
                <c:pt idx="60">
                  <c:v>7.8747027021494414E-104</c:v>
                </c:pt>
                <c:pt idx="61">
                  <c:v>1.5711109684829176E-132</c:v>
                </c:pt>
                <c:pt idx="62">
                  <c:v>2.7716904159544553E-169</c:v>
                </c:pt>
                <c:pt idx="63">
                  <c:v>2.9284274007278407E-216</c:v>
                </c:pt>
                <c:pt idx="64">
                  <c:v>3.3417612606031388E-276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D6-42A4-9124-67AB3AE929BC}"/>
            </c:ext>
          </c:extLst>
        </c:ser>
        <c:ser>
          <c:idx val="2"/>
          <c:order val="2"/>
          <c:tx>
            <c:strRef>
              <c:f>'M10'!$H$21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'M10'!$H$22:$H$108</c:f>
              <c:numCache>
                <c:formatCode>0.000</c:formatCode>
                <c:ptCount val="87"/>
                <c:pt idx="0">
                  <c:v>2.4374295418847561E-2</c:v>
                </c:pt>
                <c:pt idx="1">
                  <c:v>2.4526844663495518E-2</c:v>
                </c:pt>
                <c:pt idx="2">
                  <c:v>2.4629031455831719E-2</c:v>
                </c:pt>
                <c:pt idx="3">
                  <c:v>2.4783045940007117E-2</c:v>
                </c:pt>
                <c:pt idx="4">
                  <c:v>2.4989776340774358E-2</c:v>
                </c:pt>
                <c:pt idx="5">
                  <c:v>2.5198091241680862E-2</c:v>
                </c:pt>
                <c:pt idx="6">
                  <c:v>2.5408001527315361E-2</c:v>
                </c:pt>
                <c:pt idx="7">
                  <c:v>2.5672649579753144E-2</c:v>
                </c:pt>
                <c:pt idx="8">
                  <c:v>2.5993570630152615E-2</c:v>
                </c:pt>
                <c:pt idx="9">
                  <c:v>2.6318174438138869E-2</c:v>
                </c:pt>
                <c:pt idx="10">
                  <c:v>2.6701583958857782E-2</c:v>
                </c:pt>
                <c:pt idx="11">
                  <c:v>2.7146045069694227E-2</c:v>
                </c:pt>
                <c:pt idx="12">
                  <c:v>2.7654178746608766E-2</c:v>
                </c:pt>
                <c:pt idx="13">
                  <c:v>2.8229003890814734E-2</c:v>
                </c:pt>
                <c:pt idx="14">
                  <c:v>2.8873963729595897E-2</c:v>
                </c:pt>
                <c:pt idx="15">
                  <c:v>2.9653607250234103E-2</c:v>
                </c:pt>
                <c:pt idx="16">
                  <c:v>3.0514780276242975E-2</c:v>
                </c:pt>
                <c:pt idx="17">
                  <c:v>3.152701700149009E-2</c:v>
                </c:pt>
                <c:pt idx="18">
                  <c:v>3.2702500345520441E-2</c:v>
                </c:pt>
                <c:pt idx="19">
                  <c:v>3.4055573484714732E-2</c:v>
                </c:pt>
                <c:pt idx="20">
                  <c:v>3.5674834591799244E-2</c:v>
                </c:pt>
                <c:pt idx="21">
                  <c:v>3.7514530727775573E-2</c:v>
                </c:pt>
                <c:pt idx="22">
                  <c:v>3.9756946804232168E-2</c:v>
                </c:pt>
                <c:pt idx="23">
                  <c:v>4.2372849951522011E-2</c:v>
                </c:pt>
                <c:pt idx="24">
                  <c:v>4.5412984922957117E-2</c:v>
                </c:pt>
                <c:pt idx="25">
                  <c:v>4.9226189259873841E-2</c:v>
                </c:pt>
                <c:pt idx="26">
                  <c:v>5.3744850713895481E-2</c:v>
                </c:pt>
                <c:pt idx="27">
                  <c:v>5.9319003018763937E-2</c:v>
                </c:pt>
                <c:pt idx="28">
                  <c:v>6.6165067319968504E-2</c:v>
                </c:pt>
                <c:pt idx="29">
                  <c:v>7.4838213229835138E-2</c:v>
                </c:pt>
                <c:pt idx="30">
                  <c:v>8.127811668150027E-2</c:v>
                </c:pt>
                <c:pt idx="31">
                  <c:v>9.9432240965605156E-2</c:v>
                </c:pt>
                <c:pt idx="32">
                  <c:v>0.11728715181358376</c:v>
                </c:pt>
                <c:pt idx="33">
                  <c:v>0.14090465245721023</c:v>
                </c:pt>
                <c:pt idx="34">
                  <c:v>0.17218402585758352</c:v>
                </c:pt>
                <c:pt idx="35">
                  <c:v>0.21443077574138153</c:v>
                </c:pt>
                <c:pt idx="36">
                  <c:v>0.24215961132788005</c:v>
                </c:pt>
                <c:pt idx="37">
                  <c:v>0.3537243782187276</c:v>
                </c:pt>
                <c:pt idx="38">
                  <c:v>0.46886502410150249</c:v>
                </c:pt>
                <c:pt idx="39">
                  <c:v>0.63499645521916892</c:v>
                </c:pt>
                <c:pt idx="40">
                  <c:v>0.87673999959412052</c:v>
                </c:pt>
                <c:pt idx="41">
                  <c:v>1.231360169404909</c:v>
                </c:pt>
                <c:pt idx="42">
                  <c:v>1.7561674973299051</c:v>
                </c:pt>
                <c:pt idx="43">
                  <c:v>2.5259529036692516</c:v>
                </c:pt>
                <c:pt idx="44">
                  <c:v>3.6326847703396146</c:v>
                </c:pt>
                <c:pt idx="45">
                  <c:v>5.1642980453111438</c:v>
                </c:pt>
                <c:pt idx="46">
                  <c:v>7.1447281786934074</c:v>
                </c:pt>
                <c:pt idx="47">
                  <c:v>9.414176100850101</c:v>
                </c:pt>
                <c:pt idx="48">
                  <c:v>11.463589437224266</c:v>
                </c:pt>
                <c:pt idx="49">
                  <c:v>12.40688990611744</c:v>
                </c:pt>
                <c:pt idx="50">
                  <c:v>11.334633754865452</c:v>
                </c:pt>
                <c:pt idx="51">
                  <c:v>8.1642000554206255</c:v>
                </c:pt>
                <c:pt idx="52">
                  <c:v>4.2448413734982235</c:v>
                </c:pt>
                <c:pt idx="53">
                  <c:v>1.4217594981615596</c:v>
                </c:pt>
                <c:pt idx="54">
                  <c:v>0.26349302214388548</c:v>
                </c:pt>
                <c:pt idx="55">
                  <c:v>2.2391341743787482E-2</c:v>
                </c:pt>
                <c:pt idx="56">
                  <c:v>6.8099897416042717E-4</c:v>
                </c:pt>
                <c:pt idx="57">
                  <c:v>5.3880552010649934E-6</c:v>
                </c:pt>
                <c:pt idx="58">
                  <c:v>7.4025503530983803E-9</c:v>
                </c:pt>
                <c:pt idx="59">
                  <c:v>1.0585023409285771E-12</c:v>
                </c:pt>
                <c:pt idx="60">
                  <c:v>8.0946244280330374E-18</c:v>
                </c:pt>
                <c:pt idx="61">
                  <c:v>1.4259276458578971E-24</c:v>
                </c:pt>
                <c:pt idx="62">
                  <c:v>1.9799292866381795E-33</c:v>
                </c:pt>
                <c:pt idx="63">
                  <c:v>5.5618168131687077E-45</c:v>
                </c:pt>
                <c:pt idx="64">
                  <c:v>5.6220641952378477E-60</c:v>
                </c:pt>
                <c:pt idx="65">
                  <c:v>2.276739807389305E-79</c:v>
                </c:pt>
                <c:pt idx="66">
                  <c:v>2.2305072956849203E-104</c:v>
                </c:pt>
                <c:pt idx="67">
                  <c:v>1.5877064754675555E-136</c:v>
                </c:pt>
                <c:pt idx="68">
                  <c:v>9.1212961106411159E-178</c:v>
                </c:pt>
                <c:pt idx="69">
                  <c:v>1.4847823339763426E-230</c:v>
                </c:pt>
                <c:pt idx="70">
                  <c:v>5.1527590411631985E-298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D6-42A4-9124-67AB3AE929BC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D6-42A4-9124-67AB3AE929BC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D6-42A4-9124-67AB3AE929BC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'M10'!$I$22:$I$108</c:f>
              <c:numCache>
                <c:formatCode>0.000</c:formatCode>
                <c:ptCount val="87"/>
                <c:pt idx="0">
                  <c:v>3.5902290715996946E-2</c:v>
                </c:pt>
                <c:pt idx="1">
                  <c:v>3.6967101775369694E-2</c:v>
                </c:pt>
                <c:pt idx="2">
                  <c:v>3.771261419042865E-2</c:v>
                </c:pt>
                <c:pt idx="3">
                  <c:v>3.8887072120061081E-2</c:v>
                </c:pt>
                <c:pt idx="4">
                  <c:v>4.0563882488478475E-2</c:v>
                </c:pt>
                <c:pt idx="5">
                  <c:v>4.2376122960800885E-2</c:v>
                </c:pt>
                <c:pt idx="6">
                  <c:v>4.4333787101506601E-2</c:v>
                </c:pt>
                <c:pt idx="7">
                  <c:v>4.7001421055694159E-2</c:v>
                </c:pt>
                <c:pt idx="8">
                  <c:v>5.0554796124421472E-2</c:v>
                </c:pt>
                <c:pt idx="9">
                  <c:v>5.4530070482907256E-2</c:v>
                </c:pt>
                <c:pt idx="10">
                  <c:v>5.9757724815539787E-2</c:v>
                </c:pt>
                <c:pt idx="11">
                  <c:v>6.6597848043116664E-2</c:v>
                </c:pt>
                <c:pt idx="12">
                  <c:v>7.5532813456621592E-2</c:v>
                </c:pt>
                <c:pt idx="13">
                  <c:v>8.7201620174619798E-2</c:v>
                </c:pt>
                <c:pt idx="14">
                  <c:v>0.10243951232864704</c:v>
                </c:pt>
                <c:pt idx="15">
                  <c:v>0.12414285106445688</c:v>
                </c:pt>
                <c:pt idx="16">
                  <c:v>0.15260115102183969</c:v>
                </c:pt>
                <c:pt idx="17">
                  <c:v>0.19240755095239021</c:v>
                </c:pt>
                <c:pt idx="18">
                  <c:v>0.24746220067529717</c:v>
                </c:pt>
                <c:pt idx="19">
                  <c:v>0.32226568158899477</c:v>
                </c:pt>
                <c:pt idx="20">
                  <c:v>0.42605936491830831</c:v>
                </c:pt>
                <c:pt idx="21">
                  <c:v>0.55795325508980431</c:v>
                </c:pt>
                <c:pt idx="22">
                  <c:v>0.72723611517349895</c:v>
                </c:pt>
                <c:pt idx="23">
                  <c:v>0.91490267841361184</c:v>
                </c:pt>
                <c:pt idx="24">
                  <c:v>1.0880094139146148</c:v>
                </c:pt>
                <c:pt idx="25">
                  <c:v>1.2000792615894229</c:v>
                </c:pt>
                <c:pt idx="26">
                  <c:v>1.1728721915061784</c:v>
                </c:pt>
                <c:pt idx="27">
                  <c:v>0.9717245104099741</c:v>
                </c:pt>
                <c:pt idx="28">
                  <c:v>0.65074696767798779</c:v>
                </c:pt>
                <c:pt idx="29">
                  <c:v>0.34091048996499823</c:v>
                </c:pt>
                <c:pt idx="30">
                  <c:v>0.21316278940905897</c:v>
                </c:pt>
                <c:pt idx="31">
                  <c:v>0.11231086930557138</c:v>
                </c:pt>
                <c:pt idx="32">
                  <c:v>0.11825954014113205</c:v>
                </c:pt>
                <c:pt idx="33">
                  <c:v>0.14093047792513902</c:v>
                </c:pt>
                <c:pt idx="34">
                  <c:v>0.17218421317256055</c:v>
                </c:pt>
                <c:pt idx="35">
                  <c:v>0.21443077799715113</c:v>
                </c:pt>
                <c:pt idx="36">
                  <c:v>0.24215961363516803</c:v>
                </c:pt>
                <c:pt idx="37">
                  <c:v>0.35372438161537145</c:v>
                </c:pt>
                <c:pt idx="38">
                  <c:v>0.46886502848518641</c:v>
                </c:pt>
                <c:pt idx="39">
                  <c:v>0.6349964607793781</c:v>
                </c:pt>
                <c:pt idx="40">
                  <c:v>0.87674000641495931</c:v>
                </c:pt>
                <c:pt idx="41">
                  <c:v>1.2313601773363541</c:v>
                </c:pt>
                <c:pt idx="42">
                  <c:v>1.7561675058437134</c:v>
                </c:pt>
                <c:pt idx="43">
                  <c:v>2.5259529118017672</c:v>
                </c:pt>
                <c:pt idx="44">
                  <c:v>3.6326847769359469</c:v>
                </c:pt>
                <c:pt idx="45">
                  <c:v>5.1642980495855442</c:v>
                </c:pt>
                <c:pt idx="46">
                  <c:v>7.1447281807360632</c:v>
                </c:pt>
                <c:pt idx="47">
                  <c:v>9.414176101498116</c:v>
                </c:pt>
                <c:pt idx="48">
                  <c:v>11.463589437343925</c:v>
                </c:pt>
                <c:pt idx="49">
                  <c:v>12.406889906128278</c:v>
                </c:pt>
                <c:pt idx="50">
                  <c:v>11.334633754865839</c:v>
                </c:pt>
                <c:pt idx="51">
                  <c:v>8.1642000554206291</c:v>
                </c:pt>
                <c:pt idx="52">
                  <c:v>4.2448413734982235</c:v>
                </c:pt>
                <c:pt idx="53">
                  <c:v>1.4217594981615596</c:v>
                </c:pt>
                <c:pt idx="54">
                  <c:v>0.26349302214388548</c:v>
                </c:pt>
                <c:pt idx="55">
                  <c:v>2.2391341743787482E-2</c:v>
                </c:pt>
                <c:pt idx="56">
                  <c:v>6.8099897416042717E-4</c:v>
                </c:pt>
                <c:pt idx="57">
                  <c:v>5.3880552010649934E-6</c:v>
                </c:pt>
                <c:pt idx="58">
                  <c:v>7.4025503530983803E-9</c:v>
                </c:pt>
                <c:pt idx="59">
                  <c:v>1.0585023409285771E-12</c:v>
                </c:pt>
                <c:pt idx="60">
                  <c:v>8.0946244280330374E-18</c:v>
                </c:pt>
                <c:pt idx="61">
                  <c:v>1.4259276458578971E-24</c:v>
                </c:pt>
                <c:pt idx="62">
                  <c:v>1.9799292866381795E-33</c:v>
                </c:pt>
                <c:pt idx="63">
                  <c:v>5.5618168131687077E-45</c:v>
                </c:pt>
                <c:pt idx="64">
                  <c:v>5.6220641952378477E-60</c:v>
                </c:pt>
                <c:pt idx="65">
                  <c:v>2.276739807389305E-79</c:v>
                </c:pt>
                <c:pt idx="66">
                  <c:v>2.2305072956849203E-104</c:v>
                </c:pt>
                <c:pt idx="67">
                  <c:v>1.5877064754675555E-136</c:v>
                </c:pt>
                <c:pt idx="68">
                  <c:v>9.1212961106411159E-178</c:v>
                </c:pt>
                <c:pt idx="69">
                  <c:v>1.4847823339763426E-230</c:v>
                </c:pt>
                <c:pt idx="70">
                  <c:v>5.1527590411631985E-298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D6-42A4-9124-67AB3AE929BC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03D6-42A4-9124-67AB3AE929BC}"/>
              </c:ext>
            </c:extLst>
          </c:dPt>
          <c:xVal>
            <c:numRef>
              <c:f>'M10'!$A$22:$A$108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'M10'!$B$22:$B$108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4.0000000000000001E-3</c:v>
                </c:pt>
                <c:pt idx="11">
                  <c:v>8.0000000000000002E-3</c:v>
                </c:pt>
                <c:pt idx="12">
                  <c:v>8.9999999999999993E-3</c:v>
                </c:pt>
                <c:pt idx="13">
                  <c:v>0.01</c:v>
                </c:pt>
                <c:pt idx="14">
                  <c:v>3.6999999999999998E-2</c:v>
                </c:pt>
                <c:pt idx="15">
                  <c:v>4.3999999999999997E-2</c:v>
                </c:pt>
                <c:pt idx="16">
                  <c:v>8.5999999999999993E-2</c:v>
                </c:pt>
                <c:pt idx="17">
                  <c:v>0.13200000000000001</c:v>
                </c:pt>
                <c:pt idx="18">
                  <c:v>0.21099999999999999</c:v>
                </c:pt>
                <c:pt idx="19">
                  <c:v>0.34899999999999998</c:v>
                </c:pt>
                <c:pt idx="20">
                  <c:v>0.52800000000000002</c:v>
                </c:pt>
                <c:pt idx="21">
                  <c:v>0.69699999999999995</c:v>
                </c:pt>
                <c:pt idx="22">
                  <c:v>0.97399999999999998</c:v>
                </c:pt>
                <c:pt idx="23">
                  <c:v>1.026</c:v>
                </c:pt>
                <c:pt idx="24">
                  <c:v>1.0329999999999999</c:v>
                </c:pt>
                <c:pt idx="25">
                  <c:v>1.105</c:v>
                </c:pt>
                <c:pt idx="26">
                  <c:v>1.069</c:v>
                </c:pt>
                <c:pt idx="27">
                  <c:v>0.79300000000000004</c:v>
                </c:pt>
                <c:pt idx="28">
                  <c:v>0.63300000000000001</c:v>
                </c:pt>
                <c:pt idx="29">
                  <c:v>0.64900000000000002</c:v>
                </c:pt>
                <c:pt idx="30">
                  <c:v>0.498</c:v>
                </c:pt>
                <c:pt idx="31">
                  <c:v>0.72499999999999998</c:v>
                </c:pt>
                <c:pt idx="32">
                  <c:v>0.434</c:v>
                </c:pt>
                <c:pt idx="33">
                  <c:v>0.74</c:v>
                </c:pt>
                <c:pt idx="34">
                  <c:v>0.61799999999999999</c:v>
                </c:pt>
                <c:pt idx="35">
                  <c:v>0.624</c:v>
                </c:pt>
                <c:pt idx="36">
                  <c:v>0.34300000000000003</c:v>
                </c:pt>
                <c:pt idx="37">
                  <c:v>1.071</c:v>
                </c:pt>
                <c:pt idx="38">
                  <c:v>0.83399999999999996</c:v>
                </c:pt>
                <c:pt idx="39">
                  <c:v>1.014</c:v>
                </c:pt>
                <c:pt idx="40">
                  <c:v>1.161</c:v>
                </c:pt>
                <c:pt idx="41">
                  <c:v>1.401</c:v>
                </c:pt>
                <c:pt idx="42">
                  <c:v>1.6439999999999999</c:v>
                </c:pt>
                <c:pt idx="43">
                  <c:v>2.0950000000000002</c:v>
                </c:pt>
                <c:pt idx="44">
                  <c:v>2.7829999999999999</c:v>
                </c:pt>
                <c:pt idx="45">
                  <c:v>4.3570000000000002</c:v>
                </c:pt>
                <c:pt idx="46">
                  <c:v>7.0220000000000002</c:v>
                </c:pt>
                <c:pt idx="47">
                  <c:v>10.54</c:v>
                </c:pt>
                <c:pt idx="48">
                  <c:v>12.666</c:v>
                </c:pt>
                <c:pt idx="49">
                  <c:v>12.387</c:v>
                </c:pt>
                <c:pt idx="50">
                  <c:v>9.6229999999999993</c:v>
                </c:pt>
                <c:pt idx="51">
                  <c:v>7.5519999999999996</c:v>
                </c:pt>
                <c:pt idx="52">
                  <c:v>5.7960000000000003</c:v>
                </c:pt>
                <c:pt idx="53">
                  <c:v>2.3490000000000002</c:v>
                </c:pt>
                <c:pt idx="54">
                  <c:v>1.175</c:v>
                </c:pt>
                <c:pt idx="55">
                  <c:v>1.1120000000000001</c:v>
                </c:pt>
                <c:pt idx="56">
                  <c:v>3.3000000000000002E-2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6-42A4-9124-67AB3AE92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'M10'!$A$23:$A$108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'M10'!$J$23:$J$108</c:f>
              <c:numCache>
                <c:formatCode>0.000</c:formatCode>
                <c:ptCount val="86"/>
                <c:pt idx="0">
                  <c:v>-3.6967101775369694E-2</c:v>
                </c:pt>
                <c:pt idx="1">
                  <c:v>-3.771261419042865E-2</c:v>
                </c:pt>
                <c:pt idx="2">
                  <c:v>-3.8887072120061081E-2</c:v>
                </c:pt>
                <c:pt idx="3">
                  <c:v>-4.0563882488478475E-2</c:v>
                </c:pt>
                <c:pt idx="4">
                  <c:v>-4.1376122960800885E-2</c:v>
                </c:pt>
                <c:pt idx="5">
                  <c:v>-4.33337871015066E-2</c:v>
                </c:pt>
                <c:pt idx="6">
                  <c:v>-4.6001421055694158E-2</c:v>
                </c:pt>
                <c:pt idx="7">
                  <c:v>-4.9554796124421471E-2</c:v>
                </c:pt>
                <c:pt idx="8">
                  <c:v>-5.3530070482907255E-2</c:v>
                </c:pt>
                <c:pt idx="9">
                  <c:v>-5.5757724815539783E-2</c:v>
                </c:pt>
                <c:pt idx="10">
                  <c:v>-5.8597848043116664E-2</c:v>
                </c:pt>
                <c:pt idx="11">
                  <c:v>-6.6532813456621598E-2</c:v>
                </c:pt>
                <c:pt idx="12">
                  <c:v>-7.7201620174619803E-2</c:v>
                </c:pt>
                <c:pt idx="13">
                  <c:v>-6.5439512328647031E-2</c:v>
                </c:pt>
                <c:pt idx="14">
                  <c:v>-8.0142851064456885E-2</c:v>
                </c:pt>
                <c:pt idx="15">
                  <c:v>-6.6601151021839694E-2</c:v>
                </c:pt>
                <c:pt idx="16">
                  <c:v>-6.0407550952390199E-2</c:v>
                </c:pt>
                <c:pt idx="17">
                  <c:v>-3.6462200675297179E-2</c:v>
                </c:pt>
                <c:pt idx="18">
                  <c:v>2.6734318411005209E-2</c:v>
                </c:pt>
                <c:pt idx="19">
                  <c:v>0.10194063508169171</c:v>
                </c:pt>
                <c:pt idx="20">
                  <c:v>0.13904674491019564</c:v>
                </c:pt>
                <c:pt idx="21">
                  <c:v>0.24676388482650102</c:v>
                </c:pt>
                <c:pt idx="22">
                  <c:v>0.11109732158638819</c:v>
                </c:pt>
                <c:pt idx="23">
                  <c:v>-5.5009413914614891E-2</c:v>
                </c:pt>
                <c:pt idx="24">
                  <c:v>-9.5079261589422925E-2</c:v>
                </c:pt>
                <c:pt idx="25">
                  <c:v>-0.10387219150617844</c:v>
                </c:pt>
                <c:pt idx="26">
                  <c:v>-0.17872451040997406</c:v>
                </c:pt>
                <c:pt idx="27">
                  <c:v>-1.7746967677987779E-2</c:v>
                </c:pt>
                <c:pt idx="28">
                  <c:v>0.30808951003500179</c:v>
                </c:pt>
                <c:pt idx="29">
                  <c:v>0.28483721059094103</c:v>
                </c:pt>
                <c:pt idx="30">
                  <c:v>0.61268913069442865</c:v>
                </c:pt>
                <c:pt idx="31">
                  <c:v>0.31574045985886795</c:v>
                </c:pt>
                <c:pt idx="32">
                  <c:v>0.59906952207486097</c:v>
                </c:pt>
                <c:pt idx="33">
                  <c:v>0.44581578682743944</c:v>
                </c:pt>
                <c:pt idx="34">
                  <c:v>0.40956922200284884</c:v>
                </c:pt>
                <c:pt idx="35">
                  <c:v>0.100840386364832</c:v>
                </c:pt>
                <c:pt idx="36">
                  <c:v>0.7172756183846285</c:v>
                </c:pt>
                <c:pt idx="37">
                  <c:v>0.36513497151481356</c:v>
                </c:pt>
                <c:pt idx="38">
                  <c:v>0.37900353922062191</c:v>
                </c:pt>
                <c:pt idx="39">
                  <c:v>0.28425999358504073</c:v>
                </c:pt>
                <c:pt idx="40">
                  <c:v>0.16963982266364597</c:v>
                </c:pt>
                <c:pt idx="41">
                  <c:v>-0.11216750584371349</c:v>
                </c:pt>
                <c:pt idx="42">
                  <c:v>-0.43095291180176698</c:v>
                </c:pt>
                <c:pt idx="43">
                  <c:v>-0.84968477693594702</c:v>
                </c:pt>
                <c:pt idx="44">
                  <c:v>-0.80729804958554396</c:v>
                </c:pt>
                <c:pt idx="45">
                  <c:v>-0.12272818073606295</c:v>
                </c:pt>
                <c:pt idx="46">
                  <c:v>1.1258238985018831</c:v>
                </c:pt>
                <c:pt idx="47">
                  <c:v>1.202410562656075</c:v>
                </c:pt>
                <c:pt idx="48">
                  <c:v>-1.9889906128277346E-2</c:v>
                </c:pt>
                <c:pt idx="49">
                  <c:v>-1.71163375486584</c:v>
                </c:pt>
                <c:pt idx="50">
                  <c:v>-0.6122000554206295</c:v>
                </c:pt>
                <c:pt idx="51">
                  <c:v>1.5511586265017767</c:v>
                </c:pt>
                <c:pt idx="52">
                  <c:v>0.92724050183844064</c:v>
                </c:pt>
                <c:pt idx="53">
                  <c:v>0.91150697785611456</c:v>
                </c:pt>
                <c:pt idx="54">
                  <c:v>1.0896086582562126</c:v>
                </c:pt>
                <c:pt idx="55">
                  <c:v>3.2319001025839574E-2</c:v>
                </c:pt>
                <c:pt idx="56">
                  <c:v>-5.3880552010649934E-6</c:v>
                </c:pt>
                <c:pt idx="57">
                  <c:v>-7.4025503530983803E-9</c:v>
                </c:pt>
                <c:pt idx="58">
                  <c:v>-1.0585023409285771E-12</c:v>
                </c:pt>
                <c:pt idx="59">
                  <c:v>-8.0946244280330374E-18</c:v>
                </c:pt>
                <c:pt idx="60">
                  <c:v>-1.4259276458578971E-24</c:v>
                </c:pt>
                <c:pt idx="61">
                  <c:v>-1.9799292866381795E-33</c:v>
                </c:pt>
                <c:pt idx="62">
                  <c:v>-5.5618168131687077E-45</c:v>
                </c:pt>
                <c:pt idx="63">
                  <c:v>-5.6220641952378477E-60</c:v>
                </c:pt>
                <c:pt idx="64">
                  <c:v>-2.276739807389305E-79</c:v>
                </c:pt>
                <c:pt idx="65">
                  <c:v>-2.2305072956849203E-104</c:v>
                </c:pt>
                <c:pt idx="66">
                  <c:v>-1.5877064754675555E-136</c:v>
                </c:pt>
                <c:pt idx="67">
                  <c:v>-9.1212961106411159E-178</c:v>
                </c:pt>
                <c:pt idx="68">
                  <c:v>-1.4847823339763426E-230</c:v>
                </c:pt>
                <c:pt idx="69">
                  <c:v>-5.1527590411631985E-298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6E-4B20-A7D5-92728304C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'M12'!$F$21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'M12'!$F$22:$F$108</c:f>
              <c:numCache>
                <c:formatCode>0.000</c:formatCode>
                <c:ptCount val="87"/>
                <c:pt idx="0">
                  <c:v>8.5052962807750706E-3</c:v>
                </c:pt>
                <c:pt idx="1">
                  <c:v>9.1848862641580199E-3</c:v>
                </c:pt>
                <c:pt idx="2">
                  <c:v>9.664418214545438E-3</c:v>
                </c:pt>
                <c:pt idx="3">
                  <c:v>1.042550680763067E-2</c:v>
                </c:pt>
                <c:pt idx="4">
                  <c:v>1.152286412657348E-2</c:v>
                </c:pt>
                <c:pt idx="5">
                  <c:v>1.2721255409047144E-2</c:v>
                </c:pt>
                <c:pt idx="6">
                  <c:v>1.4028323428201568E-2</c:v>
                </c:pt>
                <c:pt idx="7">
                  <c:v>1.5827277067851593E-2</c:v>
                </c:pt>
                <c:pt idx="8">
                  <c:v>1.8250232515500526E-2</c:v>
                </c:pt>
                <c:pt idx="9">
                  <c:v>2.0990350894792703E-2</c:v>
                </c:pt>
                <c:pt idx="10">
                  <c:v>2.4631573577221368E-2</c:v>
                </c:pt>
                <c:pt idx="11">
                  <c:v>2.9446776021795438E-2</c:v>
                </c:pt>
                <c:pt idx="12">
                  <c:v>3.580270873806924E-2</c:v>
                </c:pt>
                <c:pt idx="13">
                  <c:v>4.4186884296967467E-2</c:v>
                </c:pt>
                <c:pt idx="14">
                  <c:v>5.5238831828715154E-2</c:v>
                </c:pt>
                <c:pt idx="15">
                  <c:v>7.1122852318702509E-2</c:v>
                </c:pt>
                <c:pt idx="16">
                  <c:v>9.2126602767266363E-2</c:v>
                </c:pt>
                <c:pt idx="17">
                  <c:v>0.12173309004979817</c:v>
                </c:pt>
                <c:pt idx="18">
                  <c:v>0.16297370325900723</c:v>
                </c:pt>
                <c:pt idx="19">
                  <c:v>0.21937090163375572</c:v>
                </c:pt>
                <c:pt idx="20">
                  <c:v>0.29808511007312843</c:v>
                </c:pt>
                <c:pt idx="21">
                  <c:v>0.39862614949766234</c:v>
                </c:pt>
                <c:pt idx="22">
                  <c:v>0.52823270998392047</c:v>
                </c:pt>
                <c:pt idx="23">
                  <c:v>0.6723797064918442</c:v>
                </c:pt>
                <c:pt idx="24">
                  <c:v>0.80546468498223289</c:v>
                </c:pt>
                <c:pt idx="25">
                  <c:v>0.8909361781904469</c:v>
                </c:pt>
                <c:pt idx="26">
                  <c:v>0.86737916801056913</c:v>
                </c:pt>
                <c:pt idx="27">
                  <c:v>0.7070961878346429</c:v>
                </c:pt>
                <c:pt idx="28">
                  <c:v>0.45219647094118198</c:v>
                </c:pt>
                <c:pt idx="29">
                  <c:v>0.20491475697352979</c:v>
                </c:pt>
                <c:pt idx="30">
                  <c:v>0.10112999329068911</c:v>
                </c:pt>
                <c:pt idx="31">
                  <c:v>9.7231036074290501E-3</c:v>
                </c:pt>
                <c:pt idx="32">
                  <c:v>7.2090220347569304E-4</c:v>
                </c:pt>
                <c:pt idx="33">
                  <c:v>1.8648358172225465E-5</c:v>
                </c:pt>
                <c:pt idx="34">
                  <c:v>1.29322757196601E-7</c:v>
                </c:pt>
                <c:pt idx="35">
                  <c:v>1.6004062422224554E-10</c:v>
                </c:pt>
                <c:pt idx="36">
                  <c:v>2.1449321592405488E-12</c:v>
                </c:pt>
                <c:pt idx="37">
                  <c:v>1.5336280124783458E-19</c:v>
                </c:pt>
                <c:pt idx="38">
                  <c:v>2.7603395944774678E-26</c:v>
                </c:pt>
                <c:pt idx="39">
                  <c:v>4.0935710846101312E-35</c:v>
                </c:pt>
                <c:pt idx="40">
                  <c:v>1.4264297460610825E-46</c:v>
                </c:pt>
                <c:pt idx="41">
                  <c:v>2.2358994505223735E-61</c:v>
                </c:pt>
                <c:pt idx="42">
                  <c:v>1.4993358623238994E-80</c:v>
                </c:pt>
                <c:pt idx="43">
                  <c:v>3.1681619597110329E-105</c:v>
                </c:pt>
                <c:pt idx="44">
                  <c:v>7.3234637931805204E-137</c:v>
                </c:pt>
                <c:pt idx="45">
                  <c:v>2.4174514940600029E-177</c:v>
                </c:pt>
                <c:pt idx="46">
                  <c:v>4.2124045762675883E-229</c:v>
                </c:pt>
                <c:pt idx="47">
                  <c:v>2.8482618835212473E-295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C0-4540-B6D4-71D4052855BE}"/>
            </c:ext>
          </c:extLst>
        </c:ser>
        <c:ser>
          <c:idx val="1"/>
          <c:order val="1"/>
          <c:tx>
            <c:strRef>
              <c:f>'M12'!$G$21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'M12'!$G$22:$G$108</c:f>
              <c:numCache>
                <c:formatCode>0.000</c:formatCode>
                <c:ptCount val="87"/>
                <c:pt idx="0">
                  <c:v>3.0483079042005735E-2</c:v>
                </c:pt>
                <c:pt idx="1">
                  <c:v>3.0837413608341569E-2</c:v>
                </c:pt>
                <c:pt idx="2">
                  <c:v>3.1075530010954502E-2</c:v>
                </c:pt>
                <c:pt idx="3">
                  <c:v>3.1435561856126323E-2</c:v>
                </c:pt>
                <c:pt idx="4">
                  <c:v>3.1920974014360434E-2</c:v>
                </c:pt>
                <c:pt idx="5">
                  <c:v>3.241257358516185E-2</c:v>
                </c:pt>
                <c:pt idx="6">
                  <c:v>3.2910415874882644E-2</c:v>
                </c:pt>
                <c:pt idx="7">
                  <c:v>3.3541581959769855E-2</c:v>
                </c:pt>
                <c:pt idx="8">
                  <c:v>3.4312123728891288E-2</c:v>
                </c:pt>
                <c:pt idx="9">
                  <c:v>3.5097179919443548E-2</c:v>
                </c:pt>
                <c:pt idx="10">
                  <c:v>3.6031674109255174E-2</c:v>
                </c:pt>
                <c:pt idx="11">
                  <c:v>3.7124554621676062E-2</c:v>
                </c:pt>
                <c:pt idx="12">
                  <c:v>3.8386309999788489E-2</c:v>
                </c:pt>
                <c:pt idx="13">
                  <c:v>3.9829073778727735E-2</c:v>
                </c:pt>
                <c:pt idx="14">
                  <c:v>4.1466741782587815E-2</c:v>
                </c:pt>
                <c:pt idx="15">
                  <c:v>4.3472087844675128E-2</c:v>
                </c:pt>
                <c:pt idx="16">
                  <c:v>4.5718480773116285E-2</c:v>
                </c:pt>
                <c:pt idx="17">
                  <c:v>4.839896595209927E-2</c:v>
                </c:pt>
                <c:pt idx="18">
                  <c:v>5.1563004786122371E-2</c:v>
                </c:pt>
                <c:pt idx="19">
                  <c:v>5.5268781499377272E-2</c:v>
                </c:pt>
                <c:pt idx="20">
                  <c:v>5.9786225247114001E-2</c:v>
                </c:pt>
                <c:pt idx="21">
                  <c:v>6.501778923040652E-2</c:v>
                </c:pt>
                <c:pt idx="22">
                  <c:v>7.1521156549444187E-2</c:v>
                </c:pt>
                <c:pt idx="23">
                  <c:v>7.9259392811591792E-2</c:v>
                </c:pt>
                <c:pt idx="24">
                  <c:v>8.8423022852624836E-2</c:v>
                </c:pt>
                <c:pt idx="25">
                  <c:v>0.10011950466373337</c:v>
                </c:pt>
                <c:pt idx="26">
                  <c:v>0.11418686592464349</c:v>
                </c:pt>
                <c:pt idx="27">
                  <c:v>0.13171797665555884</c:v>
                </c:pt>
                <c:pt idx="28">
                  <c:v>0.15332034975355241</c:v>
                </c:pt>
                <c:pt idx="29">
                  <c:v>0.18049620190176838</c:v>
                </c:pt>
                <c:pt idx="30">
                  <c:v>0.20036120972073812</c:v>
                </c:pt>
                <c:pt idx="31">
                  <c:v>0.2541048481645159</c:v>
                </c:pt>
                <c:pt idx="32">
                  <c:v>0.30283213663858277</c:v>
                </c:pt>
                <c:pt idx="33">
                  <c:v>0.36015848862426358</c:v>
                </c:pt>
                <c:pt idx="34">
                  <c:v>0.42347352412378875</c:v>
                </c:pt>
                <c:pt idx="35">
                  <c:v>0.48806939616330391</c:v>
                </c:pt>
                <c:pt idx="36">
                  <c:v>0.51915298135591215</c:v>
                </c:pt>
                <c:pt idx="37">
                  <c:v>0.57805727379856342</c:v>
                </c:pt>
                <c:pt idx="38">
                  <c:v>0.57071874065845996</c:v>
                </c:pt>
                <c:pt idx="39">
                  <c:v>0.50849456811663818</c:v>
                </c:pt>
                <c:pt idx="40">
                  <c:v>0.39334805100460135</c:v>
                </c:pt>
                <c:pt idx="41">
                  <c:v>0.25132883410207613</c:v>
                </c:pt>
                <c:pt idx="42">
                  <c:v>0.12382267927948451</c:v>
                </c:pt>
                <c:pt idx="43">
                  <c:v>4.3258674564196742E-2</c:v>
                </c:pt>
                <c:pt idx="44">
                  <c:v>9.6242196587687841E-3</c:v>
                </c:pt>
                <c:pt idx="45">
                  <c:v>1.1862590556978377E-3</c:v>
                </c:pt>
                <c:pt idx="46">
                  <c:v>6.7584200286920846E-5</c:v>
                </c:pt>
                <c:pt idx="47">
                  <c:v>1.4062749969432293E-6</c:v>
                </c:pt>
                <c:pt idx="48">
                  <c:v>8.0257050643545396E-9</c:v>
                </c:pt>
                <c:pt idx="49">
                  <c:v>8.647877258668258E-12</c:v>
                </c:pt>
                <c:pt idx="50">
                  <c:v>1.0929153306199954E-15</c:v>
                </c:pt>
                <c:pt idx="51">
                  <c:v>8.7172318001487235E-21</c:v>
                </c:pt>
                <c:pt idx="52">
                  <c:v>2.0652867611998019E-27</c:v>
                </c:pt>
                <c:pt idx="53">
                  <c:v>5.5542456913606923E-36</c:v>
                </c:pt>
                <c:pt idx="54">
                  <c:v>4.6386663852054975E-47</c:v>
                </c:pt>
                <c:pt idx="55">
                  <c:v>2.6532917222484681E-61</c:v>
                </c:pt>
                <c:pt idx="56">
                  <c:v>1.3869010831627941E-79</c:v>
                </c:pt>
                <c:pt idx="57">
                  <c:v>5.1518917531533827E-103</c:v>
                </c:pt>
                <c:pt idx="58">
                  <c:v>5.6297242078262932E-133</c:v>
                </c:pt>
                <c:pt idx="59">
                  <c:v>3.3506183547367235E-171</c:v>
                </c:pt>
                <c:pt idx="60">
                  <c:v>6.1413271603043742E-220</c:v>
                </c:pt>
                <c:pt idx="61">
                  <c:v>5.3178184131785946E-282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C0-4540-B6D4-71D4052855BE}"/>
            </c:ext>
          </c:extLst>
        </c:ser>
        <c:ser>
          <c:idx val="2"/>
          <c:order val="2"/>
          <c:tx>
            <c:strRef>
              <c:f>'M12'!$H$21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'M12'!$H$22:$H$108</c:f>
              <c:numCache>
                <c:formatCode>0.000</c:formatCode>
                <c:ptCount val="87"/>
                <c:pt idx="0">
                  <c:v>1.5791992348241371E-2</c:v>
                </c:pt>
                <c:pt idx="1">
                  <c:v>1.588586590814884E-2</c:v>
                </c:pt>
                <c:pt idx="2">
                  <c:v>1.5948734853994964E-2</c:v>
                </c:pt>
                <c:pt idx="3">
                  <c:v>1.6043470034049104E-2</c:v>
                </c:pt>
                <c:pt idx="4">
                  <c:v>1.6170593574318055E-2</c:v>
                </c:pt>
                <c:pt idx="5">
                  <c:v>1.6298648422106182E-2</c:v>
                </c:pt>
                <c:pt idx="6">
                  <c:v>1.6427640753788143E-2</c:v>
                </c:pt>
                <c:pt idx="7">
                  <c:v>1.6590208972290594E-2</c:v>
                </c:pt>
                <c:pt idx="8">
                  <c:v>1.6787254411595579E-2</c:v>
                </c:pt>
                <c:pt idx="9">
                  <c:v>1.698646203047063E-2</c:v>
                </c:pt>
                <c:pt idx="10">
                  <c:v>1.7221632306057402E-2</c:v>
                </c:pt>
                <c:pt idx="11">
                  <c:v>1.7494081861542037E-2</c:v>
                </c:pt>
                <c:pt idx="12">
                  <c:v>1.7805346169469893E-2</c:v>
                </c:pt>
                <c:pt idx="13">
                  <c:v>1.815719248390452E-2</c:v>
                </c:pt>
                <c:pt idx="14">
                  <c:v>1.8551634792590928E-2</c:v>
                </c:pt>
                <c:pt idx="15">
                  <c:v>1.9027990818402334E-2</c:v>
                </c:pt>
                <c:pt idx="16">
                  <c:v>1.9553600841248013E-2</c:v>
                </c:pt>
                <c:pt idx="17">
                  <c:v>2.0170689018014908E-2</c:v>
                </c:pt>
                <c:pt idx="18">
                  <c:v>2.0886359577396676E-2</c:v>
                </c:pt>
                <c:pt idx="19">
                  <c:v>2.1708965576713368E-2</c:v>
                </c:pt>
                <c:pt idx="20">
                  <c:v>2.2691823370410546E-2</c:v>
                </c:pt>
                <c:pt idx="21">
                  <c:v>2.3806521024651636E-2</c:v>
                </c:pt>
                <c:pt idx="22">
                  <c:v>2.5162607474339193E-2</c:v>
                </c:pt>
                <c:pt idx="23">
                  <c:v>2.6741193577339062E-2</c:v>
                </c:pt>
                <c:pt idx="24">
                  <c:v>2.8571624042250571E-2</c:v>
                </c:pt>
                <c:pt idx="25">
                  <c:v>3.0861796552575364E-2</c:v>
                </c:pt>
                <c:pt idx="26">
                  <c:v>3.3568318569010464E-2</c:v>
                </c:pt>
                <c:pt idx="27">
                  <c:v>3.689741975394404E-2</c:v>
                </c:pt>
                <c:pt idx="28">
                  <c:v>4.097361388601365E-2</c:v>
                </c:pt>
                <c:pt idx="29">
                  <c:v>4.6120919343303618E-2</c:v>
                </c:pt>
                <c:pt idx="30">
                  <c:v>4.9932590071051705E-2</c:v>
                </c:pt>
                <c:pt idx="31">
                  <c:v>6.0640188831302969E-2</c:v>
                </c:pt>
                <c:pt idx="32">
                  <c:v>7.1129833763838898E-2</c:v>
                </c:pt>
                <c:pt idx="33">
                  <c:v>8.4960318168748203E-2</c:v>
                </c:pt>
                <c:pt idx="34">
                  <c:v>0.10322487348554325</c:v>
                </c:pt>
                <c:pt idx="35">
                  <c:v>0.12783695858689703</c:v>
                </c:pt>
                <c:pt idx="36">
                  <c:v>0.14397231681360725</c:v>
                </c:pt>
                <c:pt idx="37">
                  <c:v>0.20887279888192498</c:v>
                </c:pt>
                <c:pt idx="38">
                  <c:v>0.27598547375914873</c:v>
                </c:pt>
                <c:pt idx="39">
                  <c:v>0.37327494885177109</c:v>
                </c:pt>
                <c:pt idx="40">
                  <c:v>0.51605991189864564</c:v>
                </c:pt>
                <c:pt idx="41">
                  <c:v>0.72843890702573388</c:v>
                </c:pt>
                <c:pt idx="42">
                  <c:v>1.0494933586801531</c:v>
                </c:pt>
                <c:pt idx="43">
                  <c:v>1.5355071968545519</c:v>
                </c:pt>
                <c:pt idx="44">
                  <c:v>2.2671198041068834</c:v>
                </c:pt>
                <c:pt idx="45">
                  <c:v>3.3495217826365651</c:v>
                </c:pt>
                <c:pt idx="46">
                  <c:v>4.8941544553300584</c:v>
                </c:pt>
                <c:pt idx="47">
                  <c:v>6.9565817882918868</c:v>
                </c:pt>
                <c:pt idx="48">
                  <c:v>9.3920216297944172</c:v>
                </c:pt>
                <c:pt idx="49">
                  <c:v>11.677543677434697</c:v>
                </c:pt>
                <c:pt idx="50">
                  <c:v>12.83132585576392</c:v>
                </c:pt>
                <c:pt idx="51">
                  <c:v>11.796197482456908</c:v>
                </c:pt>
                <c:pt idx="52">
                  <c:v>8.4450387683088213</c:v>
                </c:pt>
                <c:pt idx="53">
                  <c:v>4.2911020797952393</c:v>
                </c:pt>
                <c:pt idx="54">
                  <c:v>1.3674719484409681</c:v>
                </c:pt>
                <c:pt idx="55">
                  <c:v>0.23412964337238601</c:v>
                </c:pt>
                <c:pt idx="56">
                  <c:v>1.7569742185013105E-2</c:v>
                </c:pt>
                <c:pt idx="57">
                  <c:v>4.4429832868470839E-4</c:v>
                </c:pt>
                <c:pt idx="58">
                  <c:v>2.7104669958329273E-6</c:v>
                </c:pt>
                <c:pt idx="59">
                  <c:v>2.6103564179839175E-9</c:v>
                </c:pt>
                <c:pt idx="60">
                  <c:v>2.2853372288481518E-13</c:v>
                </c:pt>
                <c:pt idx="61">
                  <c:v>9.0362646440710605E-19</c:v>
                </c:pt>
                <c:pt idx="62">
                  <c:v>6.6149547396033813E-26</c:v>
                </c:pt>
                <c:pt idx="63">
                  <c:v>2.8897239933024708E-35</c:v>
                </c:pt>
                <c:pt idx="64">
                  <c:v>1.7869053551400266E-47</c:v>
                </c:pt>
                <c:pt idx="65">
                  <c:v>2.5073701238752715E-63</c:v>
                </c:pt>
                <c:pt idx="66">
                  <c:v>7.6731583237214663E-84</c:v>
                </c:pt>
                <c:pt idx="67">
                  <c:v>2.7406796796012498E-110</c:v>
                </c:pt>
                <c:pt idx="68">
                  <c:v>2.6608898063474803E-144</c:v>
                </c:pt>
                <c:pt idx="69">
                  <c:v>6.2286597977973143E-188</c:v>
                </c:pt>
                <c:pt idx="70">
                  <c:v>8.5830939393619313E-244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C0-4540-B6D4-71D4052855BE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C0-4540-B6D4-71D4052855BE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C0-4540-B6D4-71D4052855BE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'M12'!$A$22:$A$108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'M12'!$I$22:$I$108</c:f>
              <c:numCache>
                <c:formatCode>0.000</c:formatCode>
                <c:ptCount val="87"/>
                <c:pt idx="0">
                  <c:v>5.4780367671022179E-2</c:v>
                </c:pt>
                <c:pt idx="1">
                  <c:v>5.5908165780648431E-2</c:v>
                </c:pt>
                <c:pt idx="2">
                  <c:v>5.66886830794949E-2</c:v>
                </c:pt>
                <c:pt idx="3">
                  <c:v>5.7904538697806096E-2</c:v>
                </c:pt>
                <c:pt idx="4">
                  <c:v>5.9614431715251971E-2</c:v>
                </c:pt>
                <c:pt idx="5">
                  <c:v>6.1432477416315176E-2</c:v>
                </c:pt>
                <c:pt idx="6">
                  <c:v>6.3366380056872354E-2</c:v>
                </c:pt>
                <c:pt idx="7">
                  <c:v>6.5959067999912038E-2</c:v>
                </c:pt>
                <c:pt idx="8">
                  <c:v>6.9349610655987395E-2</c:v>
                </c:pt>
                <c:pt idx="9">
                  <c:v>7.3073992844706878E-2</c:v>
                </c:pt>
                <c:pt idx="10">
                  <c:v>7.7884879992533948E-2</c:v>
                </c:pt>
                <c:pt idx="11">
                  <c:v>8.4065412505013537E-2</c:v>
                </c:pt>
                <c:pt idx="12">
                  <c:v>9.1994364907327625E-2</c:v>
                </c:pt>
                <c:pt idx="13">
                  <c:v>0.10217315055959972</c:v>
                </c:pt>
                <c:pt idx="14">
                  <c:v>0.11525720840389389</c:v>
                </c:pt>
                <c:pt idx="15">
                  <c:v>0.13362293098177996</c:v>
                </c:pt>
                <c:pt idx="16">
                  <c:v>0.15739868438163068</c:v>
                </c:pt>
                <c:pt idx="17">
                  <c:v>0.19030274501991234</c:v>
                </c:pt>
                <c:pt idx="18">
                  <c:v>0.23542306762252627</c:v>
                </c:pt>
                <c:pt idx="19">
                  <c:v>0.29634864870984634</c:v>
                </c:pt>
                <c:pt idx="20">
                  <c:v>0.38056315869065299</c:v>
                </c:pt>
                <c:pt idx="21">
                  <c:v>0.4874504597527205</c:v>
                </c:pt>
                <c:pt idx="22">
                  <c:v>0.62491647400770378</c:v>
                </c:pt>
                <c:pt idx="23">
                  <c:v>0.77838029288077504</c:v>
                </c:pt>
                <c:pt idx="24">
                  <c:v>0.92245933187710827</c:v>
                </c:pt>
                <c:pt idx="25">
                  <c:v>1.0219174794067556</c:v>
                </c:pt>
                <c:pt idx="26">
                  <c:v>1.0151343525042231</c:v>
                </c:pt>
                <c:pt idx="27">
                  <c:v>0.87571158424414575</c:v>
                </c:pt>
                <c:pt idx="28">
                  <c:v>0.64649043458074795</c:v>
                </c:pt>
                <c:pt idx="29">
                  <c:v>0.43153187821860184</c:v>
                </c:pt>
                <c:pt idx="30">
                  <c:v>0.35142379308247895</c:v>
                </c:pt>
                <c:pt idx="31">
                  <c:v>0.32446814060324791</c:v>
                </c:pt>
                <c:pt idx="32">
                  <c:v>0.37468287260589739</c:v>
                </c:pt>
                <c:pt idx="33">
                  <c:v>0.44513745515118402</c:v>
                </c:pt>
                <c:pt idx="34">
                  <c:v>0.52669852693208918</c:v>
                </c:pt>
                <c:pt idx="35">
                  <c:v>0.61590635491024159</c:v>
                </c:pt>
                <c:pt idx="36">
                  <c:v>0.66312529817166432</c:v>
                </c:pt>
                <c:pt idx="37">
                  <c:v>0.78693007268048842</c:v>
                </c:pt>
                <c:pt idx="38">
                  <c:v>0.84670421441760868</c:v>
                </c:pt>
                <c:pt idx="39">
                  <c:v>0.88176951696840922</c:v>
                </c:pt>
                <c:pt idx="40">
                  <c:v>0.90940796290324699</c:v>
                </c:pt>
                <c:pt idx="41">
                  <c:v>0.97976774112781007</c:v>
                </c:pt>
                <c:pt idx="42">
                  <c:v>1.1733160379596377</c:v>
                </c:pt>
                <c:pt idx="43">
                  <c:v>1.5787658714187487</c:v>
                </c:pt>
                <c:pt idx="44">
                  <c:v>2.276744023765652</c:v>
                </c:pt>
                <c:pt idx="45">
                  <c:v>3.350708041692263</c:v>
                </c:pt>
                <c:pt idx="46">
                  <c:v>4.8942220395303453</c:v>
                </c:pt>
                <c:pt idx="47">
                  <c:v>6.9565831945668837</c:v>
                </c:pt>
                <c:pt idx="48">
                  <c:v>9.3920216378201218</c:v>
                </c:pt>
                <c:pt idx="49">
                  <c:v>11.677543677443344</c:v>
                </c:pt>
                <c:pt idx="50">
                  <c:v>12.831325855763922</c:v>
                </c:pt>
                <c:pt idx="51">
                  <c:v>11.796197482456908</c:v>
                </c:pt>
                <c:pt idx="52">
                  <c:v>8.4450387683088213</c:v>
                </c:pt>
                <c:pt idx="53">
                  <c:v>4.2911020797952393</c:v>
                </c:pt>
                <c:pt idx="54">
                  <c:v>1.3674719484409681</c:v>
                </c:pt>
                <c:pt idx="55">
                  <c:v>0.23412964337238601</c:v>
                </c:pt>
                <c:pt idx="56">
                  <c:v>1.7569742185013105E-2</c:v>
                </c:pt>
                <c:pt idx="57">
                  <c:v>4.4429832868470839E-4</c:v>
                </c:pt>
                <c:pt idx="58">
                  <c:v>2.7104669958329273E-6</c:v>
                </c:pt>
                <c:pt idx="59">
                  <c:v>2.6103564179839175E-9</c:v>
                </c:pt>
                <c:pt idx="60">
                  <c:v>2.2853372288481518E-13</c:v>
                </c:pt>
                <c:pt idx="61">
                  <c:v>9.0362646440710605E-19</c:v>
                </c:pt>
                <c:pt idx="62">
                  <c:v>6.6149547396033813E-26</c:v>
                </c:pt>
                <c:pt idx="63">
                  <c:v>2.8897239933024708E-35</c:v>
                </c:pt>
                <c:pt idx="64">
                  <c:v>1.7869053551400266E-47</c:v>
                </c:pt>
                <c:pt idx="65">
                  <c:v>2.5073701238752715E-63</c:v>
                </c:pt>
                <c:pt idx="66">
                  <c:v>7.6731583237214663E-84</c:v>
                </c:pt>
                <c:pt idx="67">
                  <c:v>2.7406796796012498E-110</c:v>
                </c:pt>
                <c:pt idx="68">
                  <c:v>2.6608898063474803E-144</c:v>
                </c:pt>
                <c:pt idx="69">
                  <c:v>6.2286597977973143E-188</c:v>
                </c:pt>
                <c:pt idx="70">
                  <c:v>8.5830939393619313E-244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C0-4540-B6D4-71D4052855BE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CC0-4540-B6D4-71D4052855BE}"/>
              </c:ext>
            </c:extLst>
          </c:dPt>
          <c:xVal>
            <c:numRef>
              <c:f>'M12'!$A$22:$A$108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'M12'!$B$22:$B$108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5.0000000000000001E-3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1.4999999999999999E-2</c:v>
                </c:pt>
                <c:pt idx="15">
                  <c:v>6.2E-2</c:v>
                </c:pt>
                <c:pt idx="16">
                  <c:v>6.9000000000000006E-2</c:v>
                </c:pt>
                <c:pt idx="17">
                  <c:v>0.10299999999999999</c:v>
                </c:pt>
                <c:pt idx="18">
                  <c:v>0.186</c:v>
                </c:pt>
                <c:pt idx="19">
                  <c:v>0.3</c:v>
                </c:pt>
                <c:pt idx="20">
                  <c:v>0.44800000000000001</c:v>
                </c:pt>
                <c:pt idx="21">
                  <c:v>0.61699999999999999</c:v>
                </c:pt>
                <c:pt idx="22">
                  <c:v>0.83099999999999996</c:v>
                </c:pt>
                <c:pt idx="23">
                  <c:v>0.90600000000000003</c:v>
                </c:pt>
                <c:pt idx="24">
                  <c:v>0.82299999999999995</c:v>
                </c:pt>
                <c:pt idx="25">
                  <c:v>0.99099999999999999</c:v>
                </c:pt>
                <c:pt idx="26">
                  <c:v>0.874</c:v>
                </c:pt>
                <c:pt idx="27">
                  <c:v>0.78300000000000003</c:v>
                </c:pt>
                <c:pt idx="28">
                  <c:v>0.75900000000000001</c:v>
                </c:pt>
                <c:pt idx="29">
                  <c:v>0.58399999999999996</c:v>
                </c:pt>
                <c:pt idx="30">
                  <c:v>0.33900000000000002</c:v>
                </c:pt>
                <c:pt idx="31">
                  <c:v>0.753</c:v>
                </c:pt>
                <c:pt idx="32">
                  <c:v>0.54700000000000004</c:v>
                </c:pt>
                <c:pt idx="33">
                  <c:v>0.48199999999999998</c:v>
                </c:pt>
                <c:pt idx="34">
                  <c:v>0.51500000000000001</c:v>
                </c:pt>
                <c:pt idx="35">
                  <c:v>0.56000000000000005</c:v>
                </c:pt>
                <c:pt idx="36">
                  <c:v>0.30599999999999999</c:v>
                </c:pt>
                <c:pt idx="37">
                  <c:v>0.95399999999999996</c:v>
                </c:pt>
                <c:pt idx="38">
                  <c:v>0.72499999999999998</c:v>
                </c:pt>
                <c:pt idx="39">
                  <c:v>0.81200000000000006</c:v>
                </c:pt>
                <c:pt idx="40">
                  <c:v>0.94099999999999995</c:v>
                </c:pt>
                <c:pt idx="41">
                  <c:v>1.1220000000000001</c:v>
                </c:pt>
                <c:pt idx="42">
                  <c:v>1.294</c:v>
                </c:pt>
                <c:pt idx="43">
                  <c:v>1.635</c:v>
                </c:pt>
                <c:pt idx="44">
                  <c:v>2.044</c:v>
                </c:pt>
                <c:pt idx="45">
                  <c:v>2.665</c:v>
                </c:pt>
                <c:pt idx="46">
                  <c:v>4.0199999999999996</c:v>
                </c:pt>
                <c:pt idx="47">
                  <c:v>6.8010000000000002</c:v>
                </c:pt>
                <c:pt idx="48">
                  <c:v>10.382999999999999</c:v>
                </c:pt>
                <c:pt idx="49">
                  <c:v>12.942</c:v>
                </c:pt>
                <c:pt idx="50">
                  <c:v>12.666</c:v>
                </c:pt>
                <c:pt idx="51">
                  <c:v>10.664</c:v>
                </c:pt>
                <c:pt idx="52">
                  <c:v>7.4050000000000002</c:v>
                </c:pt>
                <c:pt idx="53">
                  <c:v>5.4359999999999999</c:v>
                </c:pt>
                <c:pt idx="54">
                  <c:v>3.5049999999999999</c:v>
                </c:pt>
                <c:pt idx="55">
                  <c:v>1.282</c:v>
                </c:pt>
                <c:pt idx="56">
                  <c:v>0.73299999999999998</c:v>
                </c:pt>
                <c:pt idx="57">
                  <c:v>8.2000000000000003E-2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0-4540-B6D4-71D405285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'M12'!$A$23:$A$108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'M12'!$J$23:$J$108</c:f>
              <c:numCache>
                <c:formatCode>0.000</c:formatCode>
                <c:ptCount val="86"/>
                <c:pt idx="0">
                  <c:v>-5.5908165780648431E-2</c:v>
                </c:pt>
                <c:pt idx="1">
                  <c:v>-5.66886830794949E-2</c:v>
                </c:pt>
                <c:pt idx="2">
                  <c:v>-5.7904538697806096E-2</c:v>
                </c:pt>
                <c:pt idx="3">
                  <c:v>-5.9614431715251971E-2</c:v>
                </c:pt>
                <c:pt idx="4">
                  <c:v>-6.1432477416315176E-2</c:v>
                </c:pt>
                <c:pt idx="5">
                  <c:v>-6.2366380056872353E-2</c:v>
                </c:pt>
                <c:pt idx="6">
                  <c:v>-6.4959067999912037E-2</c:v>
                </c:pt>
                <c:pt idx="7">
                  <c:v>-6.8349610655987394E-2</c:v>
                </c:pt>
                <c:pt idx="8">
                  <c:v>-7.2073992844706877E-2</c:v>
                </c:pt>
                <c:pt idx="9">
                  <c:v>-7.6884879992533947E-2</c:v>
                </c:pt>
                <c:pt idx="10">
                  <c:v>-7.9065412505013533E-2</c:v>
                </c:pt>
                <c:pt idx="11">
                  <c:v>-7.9994364907327628E-2</c:v>
                </c:pt>
                <c:pt idx="12">
                  <c:v>-8.917315055959972E-2</c:v>
                </c:pt>
                <c:pt idx="13">
                  <c:v>-0.10025720840389389</c:v>
                </c:pt>
                <c:pt idx="14">
                  <c:v>-7.1622930981779964E-2</c:v>
                </c:pt>
                <c:pt idx="15">
                  <c:v>-8.8398684381630677E-2</c:v>
                </c:pt>
                <c:pt idx="16">
                  <c:v>-8.7302745019912351E-2</c:v>
                </c:pt>
                <c:pt idx="17">
                  <c:v>-4.9423067622526268E-2</c:v>
                </c:pt>
                <c:pt idx="18">
                  <c:v>3.6513512901536482E-3</c:v>
                </c:pt>
                <c:pt idx="19">
                  <c:v>6.7436841309347018E-2</c:v>
                </c:pt>
                <c:pt idx="20">
                  <c:v>0.12954954024727949</c:v>
                </c:pt>
                <c:pt idx="21">
                  <c:v>0.20608352599229618</c:v>
                </c:pt>
                <c:pt idx="22">
                  <c:v>0.12761970711922499</c:v>
                </c:pt>
                <c:pt idx="23">
                  <c:v>-9.9459331877108315E-2</c:v>
                </c:pt>
                <c:pt idx="24">
                  <c:v>-3.0917479406755599E-2</c:v>
                </c:pt>
                <c:pt idx="25">
                  <c:v>-0.14113435250422313</c:v>
                </c:pt>
                <c:pt idx="26">
                  <c:v>-9.2711584244145717E-2</c:v>
                </c:pt>
                <c:pt idx="27">
                  <c:v>0.11250956541925206</c:v>
                </c:pt>
                <c:pt idx="28">
                  <c:v>0.15246812178139812</c:v>
                </c:pt>
                <c:pt idx="29">
                  <c:v>-1.2423793082478929E-2</c:v>
                </c:pt>
                <c:pt idx="30">
                  <c:v>0.42853185939675209</c:v>
                </c:pt>
                <c:pt idx="31">
                  <c:v>0.17231712739410265</c:v>
                </c:pt>
                <c:pt idx="32">
                  <c:v>3.6862544848815959E-2</c:v>
                </c:pt>
                <c:pt idx="33">
                  <c:v>-1.169852693208917E-2</c:v>
                </c:pt>
                <c:pt idx="34">
                  <c:v>-5.590635491024154E-2</c:v>
                </c:pt>
                <c:pt idx="35">
                  <c:v>-0.35712529817166433</c:v>
                </c:pt>
                <c:pt idx="36">
                  <c:v>0.16706992731951154</c:v>
                </c:pt>
                <c:pt idx="37">
                  <c:v>-0.1217042144176087</c:v>
                </c:pt>
                <c:pt idx="38">
                  <c:v>-6.9769516968409162E-2</c:v>
                </c:pt>
                <c:pt idx="39">
                  <c:v>3.1592037096752956E-2</c:v>
                </c:pt>
                <c:pt idx="40">
                  <c:v>0.14223225887219004</c:v>
                </c:pt>
                <c:pt idx="41">
                  <c:v>0.12068396204036236</c:v>
                </c:pt>
                <c:pt idx="42">
                  <c:v>5.6234128581251319E-2</c:v>
                </c:pt>
                <c:pt idx="43">
                  <c:v>-0.23274402376565195</c:v>
                </c:pt>
                <c:pt idx="44">
                  <c:v>-0.68570804169226296</c:v>
                </c:pt>
                <c:pt idx="45">
                  <c:v>-0.87422203953034572</c:v>
                </c:pt>
                <c:pt idx="46">
                  <c:v>-0.15558319456688352</c:v>
                </c:pt>
                <c:pt idx="47">
                  <c:v>0.99097836217987734</c:v>
                </c:pt>
                <c:pt idx="48">
                  <c:v>1.2644563225566561</c:v>
                </c:pt>
                <c:pt idx="49">
                  <c:v>-0.16532585576392123</c:v>
                </c:pt>
                <c:pt idx="50">
                  <c:v>-1.1321974824569079</c:v>
                </c:pt>
                <c:pt idx="51">
                  <c:v>-1.040038768308821</c:v>
                </c:pt>
                <c:pt idx="52">
                  <c:v>1.1448979202047607</c:v>
                </c:pt>
                <c:pt idx="53">
                  <c:v>2.1375280515590318</c:v>
                </c:pt>
                <c:pt idx="54">
                  <c:v>1.047870356627614</c:v>
                </c:pt>
                <c:pt idx="55">
                  <c:v>0.71543025781498693</c:v>
                </c:pt>
                <c:pt idx="56">
                  <c:v>8.1555701671315289E-2</c:v>
                </c:pt>
                <c:pt idx="57">
                  <c:v>-2.7104669958329273E-6</c:v>
                </c:pt>
                <c:pt idx="58">
                  <c:v>-2.6103564179839175E-9</c:v>
                </c:pt>
                <c:pt idx="59">
                  <c:v>-2.2853372288481518E-13</c:v>
                </c:pt>
                <c:pt idx="60">
                  <c:v>-9.0362646440710605E-19</c:v>
                </c:pt>
                <c:pt idx="61">
                  <c:v>-6.6149547396033813E-26</c:v>
                </c:pt>
                <c:pt idx="62">
                  <c:v>-2.8897239933024708E-35</c:v>
                </c:pt>
                <c:pt idx="63">
                  <c:v>-1.7869053551400266E-47</c:v>
                </c:pt>
                <c:pt idx="64">
                  <c:v>-2.5073701238752715E-63</c:v>
                </c:pt>
                <c:pt idx="65">
                  <c:v>-7.6731583237214663E-84</c:v>
                </c:pt>
                <c:pt idx="66">
                  <c:v>-2.7406796796012498E-110</c:v>
                </c:pt>
                <c:pt idx="67">
                  <c:v>-2.6608898063474803E-144</c:v>
                </c:pt>
                <c:pt idx="68">
                  <c:v>-6.2286597977973143E-188</c:v>
                </c:pt>
                <c:pt idx="69">
                  <c:v>-8.5830939393619313E-244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8-4B4B-BA2E-51F5B9C3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'M14'!$F$21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'M14'!$F$22:$F$108</c:f>
              <c:numCache>
                <c:formatCode>0.000</c:formatCode>
                <c:ptCount val="87"/>
                <c:pt idx="0">
                  <c:v>8.1474870900733708E-3</c:v>
                </c:pt>
                <c:pt idx="1">
                  <c:v>8.8189655129774242E-3</c:v>
                </c:pt>
                <c:pt idx="2">
                  <c:v>9.2936594507981706E-3</c:v>
                </c:pt>
                <c:pt idx="3">
                  <c:v>1.0048474203042829E-2</c:v>
                </c:pt>
                <c:pt idx="4">
                  <c:v>1.1139594676132769E-2</c:v>
                </c:pt>
                <c:pt idx="5">
                  <c:v>1.2334626983939461E-2</c:v>
                </c:pt>
                <c:pt idx="6">
                  <c:v>1.3641747795617037E-2</c:v>
                </c:pt>
                <c:pt idx="7">
                  <c:v>1.544646544107928E-2</c:v>
                </c:pt>
                <c:pt idx="8">
                  <c:v>1.7886391286601754E-2</c:v>
                </c:pt>
                <c:pt idx="9">
                  <c:v>2.0656793463713033E-2</c:v>
                </c:pt>
                <c:pt idx="10">
                  <c:v>2.4353906989215777E-2</c:v>
                </c:pt>
                <c:pt idx="11">
                  <c:v>2.9266251504130252E-2</c:v>
                </c:pt>
                <c:pt idx="12">
                  <c:v>3.5784036320434531E-2</c:v>
                </c:pt>
                <c:pt idx="13">
                  <c:v>4.4429379406387491E-2</c:v>
                </c:pt>
                <c:pt idx="14">
                  <c:v>5.5891874063425051E-2</c:v>
                </c:pt>
                <c:pt idx="15">
                  <c:v>7.2468996798296562E-2</c:v>
                </c:pt>
                <c:pt idx="16">
                  <c:v>9.4531710638045371E-2</c:v>
                </c:pt>
                <c:pt idx="17">
                  <c:v>0.12583532473537951</c:v>
                </c:pt>
                <c:pt idx="18">
                  <c:v>0.16972726284864639</c:v>
                </c:pt>
                <c:pt idx="19">
                  <c:v>0.23012527814339692</c:v>
                </c:pt>
                <c:pt idx="20">
                  <c:v>0.31489466926327797</c:v>
                </c:pt>
                <c:pt idx="21">
                  <c:v>0.42362932820564259</c:v>
                </c:pt>
                <c:pt idx="22">
                  <c:v>0.56406731817791544</c:v>
                </c:pt>
                <c:pt idx="23">
                  <c:v>0.71989366376940334</c:v>
                </c:pt>
                <c:pt idx="24">
                  <c:v>0.86212615012570193</c:v>
                </c:pt>
                <c:pt idx="25">
                  <c:v>0.94924577475974226</c:v>
                </c:pt>
                <c:pt idx="26">
                  <c:v>0.91467850307660969</c:v>
                </c:pt>
                <c:pt idx="27">
                  <c:v>0.73211110772866339</c:v>
                </c:pt>
                <c:pt idx="28">
                  <c:v>0.45487469305282585</c:v>
                </c:pt>
                <c:pt idx="29">
                  <c:v>0.1973152215655459</c:v>
                </c:pt>
                <c:pt idx="30">
                  <c:v>9.3926516572368876E-2</c:v>
                </c:pt>
                <c:pt idx="31">
                  <c:v>8.0727345548214126E-3</c:v>
                </c:pt>
                <c:pt idx="32">
                  <c:v>5.3172849235048447E-4</c:v>
                </c:pt>
                <c:pt idx="33">
                  <c:v>1.1707668375183275E-5</c:v>
                </c:pt>
                <c:pt idx="34">
                  <c:v>6.554790393027976E-8</c:v>
                </c:pt>
                <c:pt idx="35">
                  <c:v>6.1130822186846151E-11</c:v>
                </c:pt>
                <c:pt idx="36">
                  <c:v>6.8424434283555517E-13</c:v>
                </c:pt>
                <c:pt idx="37">
                  <c:v>2.4826716527003011E-20</c:v>
                </c:pt>
                <c:pt idx="38">
                  <c:v>2.3744685734113953E-27</c:v>
                </c:pt>
                <c:pt idx="39">
                  <c:v>1.5497588273709681E-36</c:v>
                </c:pt>
                <c:pt idx="40">
                  <c:v>1.8753552521218217E-48</c:v>
                </c:pt>
                <c:pt idx="41">
                  <c:v>7.5564085785368722E-64</c:v>
                </c:pt>
                <c:pt idx="42">
                  <c:v>8.8020527900324022E-84</c:v>
                </c:pt>
                <c:pt idx="43">
                  <c:v>1.9745577398006512E-109</c:v>
                </c:pt>
                <c:pt idx="44">
                  <c:v>2.6018334493749886E-142</c:v>
                </c:pt>
                <c:pt idx="45">
                  <c:v>2.2241231608945412E-184</c:v>
                </c:pt>
                <c:pt idx="46">
                  <c:v>3.6749775965296307E-238</c:v>
                </c:pt>
                <c:pt idx="47">
                  <c:v>6.5360779497450598E-307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22C-B845-09849533DFC8}"/>
            </c:ext>
          </c:extLst>
        </c:ser>
        <c:ser>
          <c:idx val="1"/>
          <c:order val="1"/>
          <c:tx>
            <c:strRef>
              <c:f>'M14'!$G$21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'M14'!$G$22:$G$108</c:f>
              <c:numCache>
                <c:formatCode>0.000</c:formatCode>
                <c:ptCount val="87"/>
                <c:pt idx="0">
                  <c:v>3.3805825156533305E-2</c:v>
                </c:pt>
                <c:pt idx="1">
                  <c:v>3.4095105688387653E-2</c:v>
                </c:pt>
                <c:pt idx="2">
                  <c:v>3.4289095943873735E-2</c:v>
                </c:pt>
                <c:pt idx="3">
                  <c:v>3.4581793732443536E-2</c:v>
                </c:pt>
                <c:pt idx="4">
                  <c:v>3.4975269819264555E-2</c:v>
                </c:pt>
                <c:pt idx="5">
                  <c:v>3.5372439386764258E-2</c:v>
                </c:pt>
                <c:pt idx="6">
                  <c:v>3.5773326682045734E-2</c:v>
                </c:pt>
                <c:pt idx="7">
                  <c:v>3.6279700837727448E-2</c:v>
                </c:pt>
                <c:pt idx="8">
                  <c:v>3.689513453757888E-2</c:v>
                </c:pt>
                <c:pt idx="9">
                  <c:v>3.7519138213538354E-2</c:v>
                </c:pt>
                <c:pt idx="10">
                  <c:v>3.8258083692732349E-2</c:v>
                </c:pt>
                <c:pt idx="11">
                  <c:v>3.9117180811054891E-2</c:v>
                </c:pt>
                <c:pt idx="12">
                  <c:v>4.0102498217632128E-2</c:v>
                </c:pt>
                <c:pt idx="13">
                  <c:v>4.1221009289398931E-2</c:v>
                </c:pt>
                <c:pt idx="14">
                  <c:v>4.248064370815581E-2</c:v>
                </c:pt>
                <c:pt idx="15">
                  <c:v>4.4009514123193455E-2</c:v>
                </c:pt>
                <c:pt idx="16">
                  <c:v>4.5705620929073119E-2</c:v>
                </c:pt>
                <c:pt idx="17">
                  <c:v>4.7708361467636157E-2</c:v>
                </c:pt>
                <c:pt idx="18">
                  <c:v>5.0045325328806026E-2</c:v>
                </c:pt>
                <c:pt idx="19">
                  <c:v>5.2748695698319255E-2</c:v>
                </c:pt>
                <c:pt idx="20">
                  <c:v>5.6000234619732692E-2</c:v>
                </c:pt>
                <c:pt idx="21">
                  <c:v>5.9712627811560462E-2</c:v>
                </c:pt>
                <c:pt idx="22">
                  <c:v>6.4258702980588472E-2</c:v>
                </c:pt>
                <c:pt idx="23">
                  <c:v>6.9583675435494735E-2</c:v>
                </c:pt>
                <c:pt idx="24">
                  <c:v>7.5791281665114646E-2</c:v>
                </c:pt>
                <c:pt idx="25">
                  <c:v>8.359040433096826E-2</c:v>
                </c:pt>
                <c:pt idx="26">
                  <c:v>9.2828246639824585E-2</c:v>
                </c:pt>
                <c:pt idx="27">
                  <c:v>0.10418419374677716</c:v>
                </c:pt>
                <c:pt idx="28">
                  <c:v>0.11802378555215548</c:v>
                </c:pt>
                <c:pt idx="29">
                  <c:v>0.13531806179611289</c:v>
                </c:pt>
                <c:pt idx="30">
                  <c:v>0.14794962755712079</c:v>
                </c:pt>
                <c:pt idx="31">
                  <c:v>0.18243776557030905</c:v>
                </c:pt>
                <c:pt idx="32">
                  <c:v>0.21459349794465307</c:v>
                </c:pt>
                <c:pt idx="33">
                  <c:v>0.25433622060421279</c:v>
                </c:pt>
                <c:pt idx="34">
                  <c:v>0.30217620864819039</c:v>
                </c:pt>
                <c:pt idx="35">
                  <c:v>0.35872550210365745</c:v>
                </c:pt>
                <c:pt idx="36">
                  <c:v>0.3912814537158868</c:v>
                </c:pt>
                <c:pt idx="37">
                  <c:v>0.49224344725986585</c:v>
                </c:pt>
                <c:pt idx="38">
                  <c:v>0.5582327964636572</c:v>
                </c:pt>
                <c:pt idx="39">
                  <c:v>0.60845317013765843</c:v>
                </c:pt>
                <c:pt idx="40">
                  <c:v>0.62493086572235945</c:v>
                </c:pt>
                <c:pt idx="41">
                  <c:v>0.58978134381732561</c:v>
                </c:pt>
                <c:pt idx="42">
                  <c:v>0.49428625213682725</c:v>
                </c:pt>
                <c:pt idx="43">
                  <c:v>0.35210572506647919</c:v>
                </c:pt>
                <c:pt idx="44">
                  <c:v>0.20156025849515358</c:v>
                </c:pt>
                <c:pt idx="45">
                  <c:v>8.6207256454503889E-2</c:v>
                </c:pt>
                <c:pt idx="46">
                  <c:v>2.5049571389424416E-2</c:v>
                </c:pt>
                <c:pt idx="47">
                  <c:v>4.3675129060806684E-3</c:v>
                </c:pt>
                <c:pt idx="48">
                  <c:v>3.9216711146178665E-4</c:v>
                </c:pt>
                <c:pt idx="49">
                  <c:v>1.4859967536923822E-5</c:v>
                </c:pt>
                <c:pt idx="50">
                  <c:v>1.8417147530479453E-7</c:v>
                </c:pt>
                <c:pt idx="51">
                  <c:v>5.3558414028349554E-10</c:v>
                </c:pt>
                <c:pt idx="52">
                  <c:v>2.4340711162731983E-13</c:v>
                </c:pt>
                <c:pt idx="53">
                  <c:v>1.0285278255118119E-17</c:v>
                </c:pt>
                <c:pt idx="54">
                  <c:v>2.0084313591683159E-23</c:v>
                </c:pt>
                <c:pt idx="55">
                  <c:v>7.9801634369088472E-31</c:v>
                </c:pt>
                <c:pt idx="56">
                  <c:v>2.1653609525422893E-40</c:v>
                </c:pt>
                <c:pt idx="57">
                  <c:v>1.002779760277355E-52</c:v>
                </c:pt>
                <c:pt idx="58">
                  <c:v>1.4022709122547394E-68</c:v>
                </c:pt>
                <c:pt idx="59">
                  <c:v>6.7459507507890118E-89</c:v>
                </c:pt>
                <c:pt idx="60">
                  <c:v>6.662148344856583E-115</c:v>
                </c:pt>
                <c:pt idx="61">
                  <c:v>3.9444104577028143E-148</c:v>
                </c:pt>
                <c:pt idx="62">
                  <c:v>1.5978404605971321E-190</c:v>
                </c:pt>
                <c:pt idx="63">
                  <c:v>1.5708043113525513E-244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4A-422C-B845-09849533DFC8}"/>
            </c:ext>
          </c:extLst>
        </c:ser>
        <c:ser>
          <c:idx val="2"/>
          <c:order val="2"/>
          <c:tx>
            <c:strRef>
              <c:f>'M14'!$H$21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'M14'!$H$22:$H$108</c:f>
              <c:numCache>
                <c:formatCode>0.000</c:formatCode>
                <c:ptCount val="87"/>
                <c:pt idx="0">
                  <c:v>8.1694786741037771E-3</c:v>
                </c:pt>
                <c:pt idx="1">
                  <c:v>8.2170869514196256E-3</c:v>
                </c:pt>
                <c:pt idx="2">
                  <c:v>8.2489694008968904E-3</c:v>
                </c:pt>
                <c:pt idx="3">
                  <c:v>8.2970094252942054E-3</c:v>
                </c:pt>
                <c:pt idx="4">
                  <c:v>8.3614686556134736E-3</c:v>
                </c:pt>
                <c:pt idx="5">
                  <c:v>8.4263945532514328E-3</c:v>
                </c:pt>
                <c:pt idx="6">
                  <c:v>8.4917902140799768E-3</c:v>
                </c:pt>
                <c:pt idx="7">
                  <c:v>8.574200140606612E-3</c:v>
                </c:pt>
                <c:pt idx="8">
                  <c:v>8.6740759879024801E-3</c:v>
                </c:pt>
                <c:pt idx="9">
                  <c:v>8.7750352966662806E-3</c:v>
                </c:pt>
                <c:pt idx="10">
                  <c:v>8.8942048928686256E-3</c:v>
                </c:pt>
                <c:pt idx="11">
                  <c:v>9.0322445632733256E-3</c:v>
                </c:pt>
                <c:pt idx="12">
                  <c:v>9.1899237896898803E-3</c:v>
                </c:pt>
                <c:pt idx="13">
                  <c:v>9.3681282477799666E-3</c:v>
                </c:pt>
                <c:pt idx="14">
                  <c:v>9.5678673260986714E-3</c:v>
                </c:pt>
                <c:pt idx="15">
                  <c:v>9.8090329704094183E-3</c:v>
                </c:pt>
                <c:pt idx="16">
                  <c:v>1.0075070503259394E-2</c:v>
                </c:pt>
                <c:pt idx="17">
                  <c:v>1.0387329089843763E-2</c:v>
                </c:pt>
                <c:pt idx="18">
                  <c:v>1.074937060481421E-2</c:v>
                </c:pt>
                <c:pt idx="19">
                  <c:v>1.116538393035404E-2</c:v>
                </c:pt>
                <c:pt idx="20">
                  <c:v>1.1662282003796119E-2</c:v>
                </c:pt>
                <c:pt idx="21">
                  <c:v>1.2225646073280236E-2</c:v>
                </c:pt>
                <c:pt idx="22">
                  <c:v>1.2910771040017085E-2</c:v>
                </c:pt>
                <c:pt idx="23">
                  <c:v>1.3708027867360256E-2</c:v>
                </c:pt>
                <c:pt idx="24">
                  <c:v>1.4632164269298246E-2</c:v>
                </c:pt>
                <c:pt idx="25">
                  <c:v>1.5788036954317124E-2</c:v>
                </c:pt>
                <c:pt idx="26">
                  <c:v>1.7153647544885523E-2</c:v>
                </c:pt>
                <c:pt idx="27">
                  <c:v>1.8833003936688634E-2</c:v>
                </c:pt>
                <c:pt idx="28">
                  <c:v>2.0888949437477801E-2</c:v>
                </c:pt>
                <c:pt idx="29">
                  <c:v>2.3485145277249413E-2</c:v>
                </c:pt>
                <c:pt idx="30">
                  <c:v>2.5407931654540927E-2</c:v>
                </c:pt>
                <c:pt idx="31">
                  <c:v>3.08117532774475E-2</c:v>
                </c:pt>
                <c:pt idx="32">
                  <c:v>3.6110517022356056E-2</c:v>
                </c:pt>
                <c:pt idx="33">
                  <c:v>4.3106332619095952E-2</c:v>
                </c:pt>
                <c:pt idx="34">
                  <c:v>5.2363786468682991E-2</c:v>
                </c:pt>
                <c:pt idx="35">
                  <c:v>6.487498666522705E-2</c:v>
                </c:pt>
                <c:pt idx="36">
                  <c:v>7.3100631417905945E-2</c:v>
                </c:pt>
                <c:pt idx="37">
                  <c:v>0.10637479802774892</c:v>
                </c:pt>
                <c:pt idx="38">
                  <c:v>0.14109236459497584</c:v>
                </c:pt>
                <c:pt idx="39">
                  <c:v>0.19194736572104476</c:v>
                </c:pt>
                <c:pt idx="40">
                  <c:v>0.2676315778322646</c:v>
                </c:pt>
                <c:pt idx="41">
                  <c:v>0.38231119926198448</c:v>
                </c:pt>
                <c:pt idx="42">
                  <c:v>0.56000267123208325</c:v>
                </c:pt>
                <c:pt idx="43">
                  <c:v>0.83796762259607427</c:v>
                </c:pt>
                <c:pt idx="44">
                  <c:v>1.2750795857626864</c:v>
                </c:pt>
                <c:pt idx="45">
                  <c:v>1.9607303109469385</c:v>
                </c:pt>
                <c:pt idx="46">
                  <c:v>3.020068791377331</c:v>
                </c:pt>
                <c:pt idx="47">
                  <c:v>4.6002949243344515</c:v>
                </c:pt>
                <c:pt idx="48">
                  <c:v>6.7965342039897285</c:v>
                </c:pt>
                <c:pt idx="49">
                  <c:v>9.4981661094239342</c:v>
                </c:pt>
                <c:pt idx="50">
                  <c:v>12.138363244378136</c:v>
                </c:pt>
                <c:pt idx="51">
                  <c:v>13.559877253063537</c:v>
                </c:pt>
                <c:pt idx="52">
                  <c:v>12.4688061332886</c:v>
                </c:pt>
                <c:pt idx="53">
                  <c:v>8.7304639755653319</c:v>
                </c:pt>
                <c:pt idx="54">
                  <c:v>4.1963139598094576</c:v>
                </c:pt>
                <c:pt idx="55">
                  <c:v>1.2139768567212021</c:v>
                </c:pt>
                <c:pt idx="56">
                  <c:v>0.17787008468891166</c:v>
                </c:pt>
                <c:pt idx="57">
                  <c:v>1.0553833275358235E-2</c:v>
                </c:pt>
                <c:pt idx="58">
                  <c:v>1.9063274965219331E-4</c:v>
                </c:pt>
                <c:pt idx="59">
                  <c:v>7.2916005887304226E-7</c:v>
                </c:pt>
                <c:pt idx="60">
                  <c:v>3.6813417175433088E-10</c:v>
                </c:pt>
                <c:pt idx="61">
                  <c:v>1.3457919536754323E-14</c:v>
                </c:pt>
                <c:pt idx="62">
                  <c:v>1.6552071320214754E-20</c:v>
                </c:pt>
                <c:pt idx="63">
                  <c:v>2.5849038180902241E-28</c:v>
                </c:pt>
                <c:pt idx="64">
                  <c:v>1.4838790108985328E-38</c:v>
                </c:pt>
                <c:pt idx="65">
                  <c:v>6.4587976821515271E-52</c:v>
                </c:pt>
                <c:pt idx="66">
                  <c:v>2.8245407476880574E-69</c:v>
                </c:pt>
                <c:pt idx="67">
                  <c:v>9.8966883299097374E-92</c:v>
                </c:pt>
                <c:pt idx="68">
                  <c:v>1.0785261636377575E-120</c:v>
                </c:pt>
                <c:pt idx="69">
                  <c:v>6.1447770342403647E-158</c:v>
                </c:pt>
                <c:pt idx="70">
                  <c:v>1.006160083472848E-205</c:v>
                </c:pt>
                <c:pt idx="71">
                  <c:v>6.6225603568845065E-267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4A-422C-B845-09849533DFC8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4A-422C-B845-09849533DFC8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4A-422C-B845-09849533DFC8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'M14'!$A$22:$A$108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'M14'!$I$22:$I$108</c:f>
              <c:numCache>
                <c:formatCode>0.000</c:formatCode>
                <c:ptCount val="87"/>
                <c:pt idx="0">
                  <c:v>5.0122790920710453E-2</c:v>
                </c:pt>
                <c:pt idx="1">
                  <c:v>5.1131158152784698E-2</c:v>
                </c:pt>
                <c:pt idx="2">
                  <c:v>5.1831724795568801E-2</c:v>
                </c:pt>
                <c:pt idx="3">
                  <c:v>5.2927277360780567E-2</c:v>
                </c:pt>
                <c:pt idx="4">
                  <c:v>5.4476333151010803E-2</c:v>
                </c:pt>
                <c:pt idx="5">
                  <c:v>5.6133460923955152E-2</c:v>
                </c:pt>
                <c:pt idx="6">
                  <c:v>5.7906864691742749E-2</c:v>
                </c:pt>
                <c:pt idx="7">
                  <c:v>6.0300366419413345E-2</c:v>
                </c:pt>
                <c:pt idx="8">
                  <c:v>6.3455601812083123E-2</c:v>
                </c:pt>
                <c:pt idx="9">
                  <c:v>6.6950966973917669E-2</c:v>
                </c:pt>
                <c:pt idx="10">
                  <c:v>7.1506195574816758E-2</c:v>
                </c:pt>
                <c:pt idx="11">
                  <c:v>7.7415676878458475E-2</c:v>
                </c:pt>
                <c:pt idx="12">
                  <c:v>8.5076458327756538E-2</c:v>
                </c:pt>
                <c:pt idx="13">
                  <c:v>9.5018516943566389E-2</c:v>
                </c:pt>
                <c:pt idx="14">
                  <c:v>0.10794038509767953</c:v>
                </c:pt>
                <c:pt idx="15">
                  <c:v>0.12628754389189945</c:v>
                </c:pt>
                <c:pt idx="16">
                  <c:v>0.15031240207037788</c:v>
                </c:pt>
                <c:pt idx="17">
                  <c:v>0.18393101529285943</c:v>
                </c:pt>
                <c:pt idx="18">
                  <c:v>0.23052195878226664</c:v>
                </c:pt>
                <c:pt idx="19">
                  <c:v>0.29403935777207024</c:v>
                </c:pt>
                <c:pt idx="20">
                  <c:v>0.38255718588680676</c:v>
                </c:pt>
                <c:pt idx="21">
                  <c:v>0.49556760209048328</c:v>
                </c:pt>
                <c:pt idx="22">
                  <c:v>0.64123679219852092</c:v>
                </c:pt>
                <c:pt idx="23">
                  <c:v>0.80318536707225829</c:v>
                </c:pt>
                <c:pt idx="24">
                  <c:v>0.9525495960601148</c:v>
                </c:pt>
                <c:pt idx="25">
                  <c:v>1.0486242160450276</c:v>
                </c:pt>
                <c:pt idx="26">
                  <c:v>1.0246603972613197</c:v>
                </c:pt>
                <c:pt idx="27">
                  <c:v>0.85512830541212914</c:v>
                </c:pt>
                <c:pt idx="28">
                  <c:v>0.5937874280424591</c:v>
                </c:pt>
                <c:pt idx="29">
                  <c:v>0.35611842863890819</c:v>
                </c:pt>
                <c:pt idx="30">
                  <c:v>0.26728407578403057</c:v>
                </c:pt>
                <c:pt idx="31">
                  <c:v>0.22132225340257797</c:v>
                </c:pt>
                <c:pt idx="32">
                  <c:v>0.25123574345935962</c:v>
                </c:pt>
                <c:pt idx="33">
                  <c:v>0.29745426089168392</c:v>
                </c:pt>
                <c:pt idx="34">
                  <c:v>0.35454006066477733</c:v>
                </c:pt>
                <c:pt idx="35">
                  <c:v>0.42360048883001533</c:v>
                </c:pt>
                <c:pt idx="36">
                  <c:v>0.46438208513447699</c:v>
                </c:pt>
                <c:pt idx="37">
                  <c:v>0.59861824528761476</c:v>
                </c:pt>
                <c:pt idx="38">
                  <c:v>0.69932516105863307</c:v>
                </c:pt>
                <c:pt idx="39">
                  <c:v>0.80040053585870319</c:v>
                </c:pt>
                <c:pt idx="40">
                  <c:v>0.892562443554624</c:v>
                </c:pt>
                <c:pt idx="41">
                  <c:v>0.97209254307931015</c:v>
                </c:pt>
                <c:pt idx="42">
                  <c:v>1.0542889233689106</c:v>
                </c:pt>
                <c:pt idx="43">
                  <c:v>1.1900733476625533</c:v>
                </c:pt>
                <c:pt idx="44">
                  <c:v>1.4766398442578401</c:v>
                </c:pt>
                <c:pt idx="45">
                  <c:v>2.0469375674014425</c:v>
                </c:pt>
                <c:pt idx="46">
                  <c:v>3.0451183627667553</c:v>
                </c:pt>
                <c:pt idx="47">
                  <c:v>4.604662437240532</c:v>
                </c:pt>
                <c:pt idx="48">
                  <c:v>6.7969263711011907</c:v>
                </c:pt>
                <c:pt idx="49">
                  <c:v>9.4981809693914716</c:v>
                </c:pt>
                <c:pt idx="50">
                  <c:v>12.13836342854961</c:v>
                </c:pt>
                <c:pt idx="51">
                  <c:v>13.559877253599121</c:v>
                </c:pt>
                <c:pt idx="52">
                  <c:v>12.468806133288844</c:v>
                </c:pt>
                <c:pt idx="53">
                  <c:v>8.7304639755653319</c:v>
                </c:pt>
                <c:pt idx="54">
                  <c:v>4.1963139598094576</c:v>
                </c:pt>
                <c:pt idx="55">
                  <c:v>1.2139768567212021</c:v>
                </c:pt>
                <c:pt idx="56">
                  <c:v>0.17787008468891166</c:v>
                </c:pt>
                <c:pt idx="57">
                  <c:v>1.0553833275358235E-2</c:v>
                </c:pt>
                <c:pt idx="58">
                  <c:v>1.9063274965219331E-4</c:v>
                </c:pt>
                <c:pt idx="59">
                  <c:v>7.2916005887304226E-7</c:v>
                </c:pt>
                <c:pt idx="60">
                  <c:v>3.6813417175433088E-10</c:v>
                </c:pt>
                <c:pt idx="61">
                  <c:v>1.3457919536754323E-14</c:v>
                </c:pt>
                <c:pt idx="62">
                  <c:v>1.6552071320214754E-20</c:v>
                </c:pt>
                <c:pt idx="63">
                  <c:v>2.5849038180902241E-28</c:v>
                </c:pt>
                <c:pt idx="64">
                  <c:v>1.4838790108985328E-38</c:v>
                </c:pt>
                <c:pt idx="65">
                  <c:v>6.4587976821515271E-52</c:v>
                </c:pt>
                <c:pt idx="66">
                  <c:v>2.8245407476880574E-69</c:v>
                </c:pt>
                <c:pt idx="67">
                  <c:v>9.8966883299097374E-92</c:v>
                </c:pt>
                <c:pt idx="68">
                  <c:v>1.0785261636377575E-120</c:v>
                </c:pt>
                <c:pt idx="69">
                  <c:v>6.1447770342403647E-158</c:v>
                </c:pt>
                <c:pt idx="70">
                  <c:v>1.006160083472848E-205</c:v>
                </c:pt>
                <c:pt idx="71">
                  <c:v>6.6225603568845065E-267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4A-422C-B845-09849533DFC8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24A-422C-B845-09849533DFC8}"/>
              </c:ext>
            </c:extLst>
          </c:dPt>
          <c:xVal>
            <c:numRef>
              <c:f>'M14'!$A$22:$A$108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'M14'!$B$22:$B$108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6.0000000000000001E-3</c:v>
                </c:pt>
                <c:pt idx="10">
                  <c:v>7.0000000000000001E-3</c:v>
                </c:pt>
                <c:pt idx="11">
                  <c:v>8.9999999999999993E-3</c:v>
                </c:pt>
                <c:pt idx="12">
                  <c:v>0.01</c:v>
                </c:pt>
                <c:pt idx="13">
                  <c:v>1.0999999999999999E-2</c:v>
                </c:pt>
                <c:pt idx="14">
                  <c:v>1.2E-2</c:v>
                </c:pt>
                <c:pt idx="15">
                  <c:v>0.06</c:v>
                </c:pt>
                <c:pt idx="16">
                  <c:v>7.0000000000000007E-2</c:v>
                </c:pt>
                <c:pt idx="17">
                  <c:v>0.13</c:v>
                </c:pt>
                <c:pt idx="18">
                  <c:v>0.17799999999999999</c:v>
                </c:pt>
                <c:pt idx="19">
                  <c:v>0.29799999999999999</c:v>
                </c:pt>
                <c:pt idx="20">
                  <c:v>0.46200000000000002</c:v>
                </c:pt>
                <c:pt idx="21">
                  <c:v>0.58499999999999996</c:v>
                </c:pt>
                <c:pt idx="22">
                  <c:v>0.75600000000000001</c:v>
                </c:pt>
                <c:pt idx="23">
                  <c:v>0.91900000000000004</c:v>
                </c:pt>
                <c:pt idx="24">
                  <c:v>0.93799999999999994</c:v>
                </c:pt>
                <c:pt idx="25">
                  <c:v>0.98499999999999999</c:v>
                </c:pt>
                <c:pt idx="26">
                  <c:v>0.91400000000000003</c:v>
                </c:pt>
                <c:pt idx="27">
                  <c:v>0.80900000000000005</c:v>
                </c:pt>
                <c:pt idx="28">
                  <c:v>0.57599999999999996</c:v>
                </c:pt>
                <c:pt idx="29">
                  <c:v>0.57199999999999995</c:v>
                </c:pt>
                <c:pt idx="30">
                  <c:v>0.36599999999999999</c:v>
                </c:pt>
                <c:pt idx="31">
                  <c:v>0.57599999999999996</c:v>
                </c:pt>
                <c:pt idx="32">
                  <c:v>0.43099999999999999</c:v>
                </c:pt>
                <c:pt idx="33">
                  <c:v>0.35599999999999998</c:v>
                </c:pt>
                <c:pt idx="34">
                  <c:v>0.32500000000000001</c:v>
                </c:pt>
                <c:pt idx="35">
                  <c:v>0.45600000000000002</c:v>
                </c:pt>
                <c:pt idx="36">
                  <c:v>0.248</c:v>
                </c:pt>
                <c:pt idx="37">
                  <c:v>0.78100000000000003</c:v>
                </c:pt>
                <c:pt idx="38">
                  <c:v>0.60899999999999999</c:v>
                </c:pt>
                <c:pt idx="39">
                  <c:v>0.69399999999999995</c:v>
                </c:pt>
                <c:pt idx="40">
                  <c:v>0.79500000000000004</c:v>
                </c:pt>
                <c:pt idx="41">
                  <c:v>0.92200000000000004</c:v>
                </c:pt>
                <c:pt idx="42">
                  <c:v>1.099</c:v>
                </c:pt>
                <c:pt idx="43">
                  <c:v>1.3049999999999999</c:v>
                </c:pt>
                <c:pt idx="44">
                  <c:v>1.6040000000000001</c:v>
                </c:pt>
                <c:pt idx="45">
                  <c:v>2.1190000000000002</c:v>
                </c:pt>
                <c:pt idx="46">
                  <c:v>2.673</c:v>
                </c:pt>
                <c:pt idx="47">
                  <c:v>3.7749999999999999</c:v>
                </c:pt>
                <c:pt idx="48">
                  <c:v>6.2850000000000001</c:v>
                </c:pt>
                <c:pt idx="49">
                  <c:v>10.51</c:v>
                </c:pt>
                <c:pt idx="50">
                  <c:v>13.28</c:v>
                </c:pt>
                <c:pt idx="51">
                  <c:v>12.736000000000001</c:v>
                </c:pt>
                <c:pt idx="52">
                  <c:v>11.922000000000001</c:v>
                </c:pt>
                <c:pt idx="53">
                  <c:v>8.7070000000000007</c:v>
                </c:pt>
                <c:pt idx="54">
                  <c:v>4.4690000000000003</c:v>
                </c:pt>
                <c:pt idx="55">
                  <c:v>2.4390000000000001</c:v>
                </c:pt>
                <c:pt idx="56">
                  <c:v>0.97899999999999998</c:v>
                </c:pt>
                <c:pt idx="57">
                  <c:v>0.41599999999999998</c:v>
                </c:pt>
                <c:pt idx="58">
                  <c:v>0</c:v>
                </c:pt>
                <c:pt idx="59">
                  <c:v>0</c:v>
                </c:pt>
                <c:pt idx="60">
                  <c:v>0.81100000000000005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A-422C-B845-09849533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'M14'!$A$23:$A$108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'M14'!$J$23:$J$108</c:f>
              <c:numCache>
                <c:formatCode>0.000</c:formatCode>
                <c:ptCount val="86"/>
                <c:pt idx="0">
                  <c:v>-5.1131158152784698E-2</c:v>
                </c:pt>
                <c:pt idx="1">
                  <c:v>-5.1831724795568801E-2</c:v>
                </c:pt>
                <c:pt idx="2">
                  <c:v>-5.2927277360780567E-2</c:v>
                </c:pt>
                <c:pt idx="3">
                  <c:v>-5.4476333151010803E-2</c:v>
                </c:pt>
                <c:pt idx="4">
                  <c:v>-5.6133460923955152E-2</c:v>
                </c:pt>
                <c:pt idx="5">
                  <c:v>-5.7906864691742749E-2</c:v>
                </c:pt>
                <c:pt idx="6">
                  <c:v>-6.0300366419413345E-2</c:v>
                </c:pt>
                <c:pt idx="7">
                  <c:v>-6.3455601812083123E-2</c:v>
                </c:pt>
                <c:pt idx="8">
                  <c:v>-6.0950966973917671E-2</c:v>
                </c:pt>
                <c:pt idx="9">
                  <c:v>-6.4506195574816752E-2</c:v>
                </c:pt>
                <c:pt idx="10">
                  <c:v>-6.8415676878458481E-2</c:v>
                </c:pt>
                <c:pt idx="11">
                  <c:v>-7.5076458327756543E-2</c:v>
                </c:pt>
                <c:pt idx="12">
                  <c:v>-8.4018516943566393E-2</c:v>
                </c:pt>
                <c:pt idx="13">
                  <c:v>-9.5940385097679534E-2</c:v>
                </c:pt>
                <c:pt idx="14">
                  <c:v>-6.6287543891899448E-2</c:v>
                </c:pt>
                <c:pt idx="15">
                  <c:v>-8.0312402070377875E-2</c:v>
                </c:pt>
                <c:pt idx="16">
                  <c:v>-5.393101529285943E-2</c:v>
                </c:pt>
                <c:pt idx="17">
                  <c:v>-5.2521958782266648E-2</c:v>
                </c:pt>
                <c:pt idx="18">
                  <c:v>3.9606422279297449E-3</c:v>
                </c:pt>
                <c:pt idx="19">
                  <c:v>7.9442814113193261E-2</c:v>
                </c:pt>
                <c:pt idx="20">
                  <c:v>8.9432397909516681E-2</c:v>
                </c:pt>
                <c:pt idx="21">
                  <c:v>0.11476320780147908</c:v>
                </c:pt>
                <c:pt idx="22">
                  <c:v>0.11581463292774175</c:v>
                </c:pt>
                <c:pt idx="23">
                  <c:v>-1.4549596060114856E-2</c:v>
                </c:pt>
                <c:pt idx="24">
                  <c:v>-6.3624216045027659E-2</c:v>
                </c:pt>
                <c:pt idx="25">
                  <c:v>-0.11066039726131971</c:v>
                </c:pt>
                <c:pt idx="26">
                  <c:v>-4.6128305412129089E-2</c:v>
                </c:pt>
                <c:pt idx="27">
                  <c:v>-1.7787428042459141E-2</c:v>
                </c:pt>
                <c:pt idx="28">
                  <c:v>0.21588157136109176</c:v>
                </c:pt>
                <c:pt idx="29">
                  <c:v>9.8715924215969419E-2</c:v>
                </c:pt>
                <c:pt idx="30">
                  <c:v>0.35467774659742202</c:v>
                </c:pt>
                <c:pt idx="31">
                  <c:v>0.17976425654064038</c:v>
                </c:pt>
                <c:pt idx="32">
                  <c:v>5.8545739108316064E-2</c:v>
                </c:pt>
                <c:pt idx="33">
                  <c:v>-2.9540060664777323E-2</c:v>
                </c:pt>
                <c:pt idx="34">
                  <c:v>3.2399511169984685E-2</c:v>
                </c:pt>
                <c:pt idx="35">
                  <c:v>-0.21638208513447699</c:v>
                </c:pt>
                <c:pt idx="36">
                  <c:v>0.18238175471238527</c:v>
                </c:pt>
                <c:pt idx="37">
                  <c:v>-9.0325161058633086E-2</c:v>
                </c:pt>
                <c:pt idx="38">
                  <c:v>-0.10640053585870324</c:v>
                </c:pt>
                <c:pt idx="39">
                  <c:v>-9.7562443554623957E-2</c:v>
                </c:pt>
                <c:pt idx="40">
                  <c:v>-5.0092543079310103E-2</c:v>
                </c:pt>
                <c:pt idx="41">
                  <c:v>4.4711076631089419E-2</c:v>
                </c:pt>
                <c:pt idx="42">
                  <c:v>0.11492665233744659</c:v>
                </c:pt>
                <c:pt idx="43">
                  <c:v>0.12736015574215998</c:v>
                </c:pt>
                <c:pt idx="44">
                  <c:v>7.2062432598557713E-2</c:v>
                </c:pt>
                <c:pt idx="45">
                  <c:v>-0.37211836276675525</c:v>
                </c:pt>
                <c:pt idx="46">
                  <c:v>-0.82966243724053212</c:v>
                </c:pt>
                <c:pt idx="47">
                  <c:v>-0.51192637110119055</c:v>
                </c:pt>
                <c:pt idx="48">
                  <c:v>1.0118190306085282</c:v>
                </c:pt>
                <c:pt idx="49">
                  <c:v>1.1416365714503893</c:v>
                </c:pt>
                <c:pt idx="50">
                  <c:v>-0.8238772535991199</c:v>
                </c:pt>
                <c:pt idx="51">
                  <c:v>-0.5468061332888432</c:v>
                </c:pt>
                <c:pt idx="52">
                  <c:v>-2.3463975565331197E-2</c:v>
                </c:pt>
                <c:pt idx="53">
                  <c:v>0.27268604019054266</c:v>
                </c:pt>
                <c:pt idx="54">
                  <c:v>1.2250231432787979</c:v>
                </c:pt>
                <c:pt idx="55">
                  <c:v>0.80112991531108835</c:v>
                </c:pt>
                <c:pt idx="56">
                  <c:v>0.40544616672464173</c:v>
                </c:pt>
                <c:pt idx="57">
                  <c:v>-1.9063274965219331E-4</c:v>
                </c:pt>
                <c:pt idx="58">
                  <c:v>-7.2916005887304226E-7</c:v>
                </c:pt>
                <c:pt idx="59">
                  <c:v>0.81099999963186586</c:v>
                </c:pt>
                <c:pt idx="60">
                  <c:v>-1.3457919536754323E-14</c:v>
                </c:pt>
                <c:pt idx="61">
                  <c:v>-1.6552071320214754E-20</c:v>
                </c:pt>
                <c:pt idx="62">
                  <c:v>-2.5849038180902241E-28</c:v>
                </c:pt>
                <c:pt idx="63">
                  <c:v>-1.4838790108985328E-38</c:v>
                </c:pt>
                <c:pt idx="64">
                  <c:v>-6.4587976821515271E-52</c:v>
                </c:pt>
                <c:pt idx="65">
                  <c:v>-2.8245407476880574E-69</c:v>
                </c:pt>
                <c:pt idx="66">
                  <c:v>-9.8966883299097374E-92</c:v>
                </c:pt>
                <c:pt idx="67">
                  <c:v>-1.0785261636377575E-120</c:v>
                </c:pt>
                <c:pt idx="68">
                  <c:v>-6.1447770342403647E-158</c:v>
                </c:pt>
                <c:pt idx="69">
                  <c:v>-1.006160083472848E-205</c:v>
                </c:pt>
                <c:pt idx="70">
                  <c:v>-6.6225603568845065E-267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E-477E-967F-853F34F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'M16'!$F$21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'M16'!$F$22:$F$108</c:f>
              <c:numCache>
                <c:formatCode>0.000</c:formatCode>
                <c:ptCount val="87"/>
                <c:pt idx="0">
                  <c:v>3.3151218455393376E-3</c:v>
                </c:pt>
                <c:pt idx="1">
                  <c:v>3.6114142745434135E-3</c:v>
                </c:pt>
                <c:pt idx="2">
                  <c:v>3.8220310669400182E-3</c:v>
                </c:pt>
                <c:pt idx="3">
                  <c:v>4.1587910956009588E-3</c:v>
                </c:pt>
                <c:pt idx="4">
                  <c:v>4.649358498012025E-3</c:v>
                </c:pt>
                <c:pt idx="5">
                  <c:v>5.1913508359738248E-3</c:v>
                </c:pt>
                <c:pt idx="6">
                  <c:v>5.7893411379077424E-3</c:v>
                </c:pt>
                <c:pt idx="7">
                  <c:v>6.6230450512713901E-3</c:v>
                </c:pt>
                <c:pt idx="8">
                  <c:v>7.7635644284786056E-3</c:v>
                </c:pt>
                <c:pt idx="9">
                  <c:v>9.0751288501377432E-3</c:v>
                </c:pt>
                <c:pt idx="10">
                  <c:v>1.0849543033824145E-2</c:v>
                </c:pt>
                <c:pt idx="11">
                  <c:v>1.3244336626741076E-2</c:v>
                </c:pt>
                <c:pt idx="12">
                  <c:v>1.647787543222522E-2</c:v>
                </c:pt>
                <c:pt idx="13">
                  <c:v>2.0850458089704448E-2</c:v>
                </c:pt>
                <c:pt idx="14">
                  <c:v>2.6770933939674859E-2</c:v>
                </c:pt>
                <c:pt idx="15">
                  <c:v>3.5538266210631914E-2</c:v>
                </c:pt>
                <c:pt idx="16">
                  <c:v>4.7515027222606379E-2</c:v>
                </c:pt>
                <c:pt idx="17">
                  <c:v>6.4998931755438499E-2</c:v>
                </c:pt>
                <c:pt idx="18">
                  <c:v>9.030055985803391E-2</c:v>
                </c:pt>
                <c:pt idx="19">
                  <c:v>0.12634213518772089</c:v>
                </c:pt>
                <c:pt idx="20">
                  <c:v>0.17891182157735502</c:v>
                </c:pt>
                <c:pt idx="21">
                  <c:v>0.2492707372478781</c:v>
                </c:pt>
                <c:pt idx="22">
                  <c:v>0.34466070319068698</c:v>
                </c:pt>
                <c:pt idx="23">
                  <c:v>0.4568944809691442</c:v>
                </c:pt>
                <c:pt idx="24">
                  <c:v>0.56787037722636013</c:v>
                </c:pt>
                <c:pt idx="25">
                  <c:v>0.64927169954462149</c:v>
                </c:pt>
                <c:pt idx="26">
                  <c:v>0.64735807365439424</c:v>
                </c:pt>
                <c:pt idx="27">
                  <c:v>0.53368918628281081</c:v>
                </c:pt>
                <c:pt idx="28">
                  <c:v>0.33881039286836173</c:v>
                </c:pt>
                <c:pt idx="29">
                  <c:v>0.14840944499493949</c:v>
                </c:pt>
                <c:pt idx="30">
                  <c:v>7.0480278751290565E-2</c:v>
                </c:pt>
                <c:pt idx="31">
                  <c:v>5.8377605394653465E-3</c:v>
                </c:pt>
                <c:pt idx="32">
                  <c:v>3.6037506003933729E-4</c:v>
                </c:pt>
                <c:pt idx="33">
                  <c:v>7.103261255294421E-6</c:v>
                </c:pt>
                <c:pt idx="34">
                  <c:v>3.353811373369641E-8</c:v>
                </c:pt>
                <c:pt idx="35">
                  <c:v>2.4361245561654765E-11</c:v>
                </c:pt>
                <c:pt idx="36">
                  <c:v>2.3028782520895396E-13</c:v>
                </c:pt>
                <c:pt idx="37">
                  <c:v>4.2370693376928425E-21</c:v>
                </c:pt>
                <c:pt idx="38">
                  <c:v>2.0702789783490706E-28</c:v>
                </c:pt>
                <c:pt idx="39">
                  <c:v>5.462652519419315E-38</c:v>
                </c:pt>
                <c:pt idx="40">
                  <c:v>1.9829431765981612E-50</c:v>
                </c:pt>
                <c:pt idx="41">
                  <c:v>1.6343184348381202E-66</c:v>
                </c:pt>
                <c:pt idx="42">
                  <c:v>2.3557058545983324E-87</c:v>
                </c:pt>
                <c:pt idx="43">
                  <c:v>3.4573206492486127E-114</c:v>
                </c:pt>
                <c:pt idx="44">
                  <c:v>1.3248567937590433E-148</c:v>
                </c:pt>
                <c:pt idx="45">
                  <c:v>1.1701512864019882E-192</c:v>
                </c:pt>
                <c:pt idx="46">
                  <c:v>5.3129937893165331E-249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E-48E1-BDFB-D9217EFC54BF}"/>
            </c:ext>
          </c:extLst>
        </c:ser>
        <c:ser>
          <c:idx val="1"/>
          <c:order val="1"/>
          <c:tx>
            <c:strRef>
              <c:f>'M16'!$G$21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'M16'!$G$22:$G$108</c:f>
              <c:numCache>
                <c:formatCode>0.000</c:formatCode>
                <c:ptCount val="87"/>
                <c:pt idx="0">
                  <c:v>2.1762589297395614E-2</c:v>
                </c:pt>
                <c:pt idx="1">
                  <c:v>2.1970720886757583E-2</c:v>
                </c:pt>
                <c:pt idx="2">
                  <c:v>2.2110405507668102E-2</c:v>
                </c:pt>
                <c:pt idx="3">
                  <c:v>2.2321335195005607E-2</c:v>
                </c:pt>
                <c:pt idx="4">
                  <c:v>2.2605208861728822E-2</c:v>
                </c:pt>
                <c:pt idx="5">
                  <c:v>2.2892114762579626E-2</c:v>
                </c:pt>
                <c:pt idx="6">
                  <c:v>2.3182076804196067E-2</c:v>
                </c:pt>
                <c:pt idx="7">
                  <c:v>2.354886358791515E-2</c:v>
                </c:pt>
                <c:pt idx="8">
                  <c:v>2.3995426637043661E-2</c:v>
                </c:pt>
                <c:pt idx="9">
                  <c:v>2.444906910796607E-2</c:v>
                </c:pt>
                <c:pt idx="10">
                  <c:v>2.4987375427456274E-2</c:v>
                </c:pt>
                <c:pt idx="11">
                  <c:v>2.5614685433729183E-2</c:v>
                </c:pt>
                <c:pt idx="12">
                  <c:v>2.63360741233453E-2</c:v>
                </c:pt>
                <c:pt idx="13">
                  <c:v>2.7157398598868867E-2</c:v>
                </c:pt>
                <c:pt idx="14">
                  <c:v>2.8085351312719335E-2</c:v>
                </c:pt>
                <c:pt idx="15">
                  <c:v>2.9215793522687283E-2</c:v>
                </c:pt>
                <c:pt idx="16">
                  <c:v>3.0475040323875116E-2</c:v>
                </c:pt>
                <c:pt idx="17">
                  <c:v>3.196866571366247E-2</c:v>
                </c:pt>
                <c:pt idx="18">
                  <c:v>3.3720388069564747E-2</c:v>
                </c:pt>
                <c:pt idx="19">
                  <c:v>3.5758100431287201E-2</c:v>
                </c:pt>
                <c:pt idx="20">
                  <c:v>3.822431632445613E-2</c:v>
                </c:pt>
                <c:pt idx="21">
                  <c:v>4.1059396911935615E-2</c:v>
                </c:pt>
                <c:pt idx="22">
                  <c:v>4.4557466218886302E-2</c:v>
                </c:pt>
                <c:pt idx="23">
                  <c:v>4.8689218923574119E-2</c:v>
                </c:pt>
                <c:pt idx="24">
                  <c:v>5.3549099131641839E-2</c:v>
                </c:pt>
                <c:pt idx="25">
                  <c:v>5.9715515332730021E-2</c:v>
                </c:pt>
                <c:pt idx="26">
                  <c:v>6.7098719950353561E-2</c:v>
                </c:pt>
                <c:pt idx="27">
                  <c:v>7.6280581627259453E-2</c:v>
                </c:pt>
                <c:pt idx="28">
                  <c:v>8.7610746374435888E-2</c:v>
                </c:pt>
                <c:pt idx="29">
                  <c:v>0.10195882207174306</c:v>
                </c:pt>
                <c:pt idx="30">
                  <c:v>0.11255601089752862</c:v>
                </c:pt>
                <c:pt idx="31">
                  <c:v>0.14191823577867343</c:v>
                </c:pt>
                <c:pt idx="32">
                  <c:v>0.16976468470962891</c:v>
                </c:pt>
                <c:pt idx="33">
                  <c:v>0.20467764975999428</c:v>
                </c:pt>
                <c:pt idx="34">
                  <c:v>0.24726713641957523</c:v>
                </c:pt>
                <c:pt idx="35">
                  <c:v>0.29817535610050866</c:v>
                </c:pt>
                <c:pt idx="36">
                  <c:v>0.32766434504241271</c:v>
                </c:pt>
                <c:pt idx="37">
                  <c:v>0.41925497431880476</c:v>
                </c:pt>
                <c:pt idx="38">
                  <c:v>0.47822243125258967</c:v>
                </c:pt>
                <c:pt idx="39">
                  <c:v>0.52060410053089434</c:v>
                </c:pt>
                <c:pt idx="40">
                  <c:v>0.52877660208805988</c:v>
                </c:pt>
                <c:pt idx="41">
                  <c:v>0.48682451776194985</c:v>
                </c:pt>
                <c:pt idx="42">
                  <c:v>0.39063448748028956</c:v>
                </c:pt>
                <c:pt idx="43">
                  <c:v>0.25983820446405137</c:v>
                </c:pt>
                <c:pt idx="44">
                  <c:v>0.13436378582304723</c:v>
                </c:pt>
                <c:pt idx="45">
                  <c:v>4.9695578677545829E-2</c:v>
                </c:pt>
                <c:pt idx="46">
                  <c:v>1.1791845237545496E-2</c:v>
                </c:pt>
                <c:pt idx="47">
                  <c:v>1.5573991685485283E-3</c:v>
                </c:pt>
                <c:pt idx="48">
                  <c:v>9.6151026990334496E-5</c:v>
                </c:pt>
                <c:pt idx="49">
                  <c:v>2.2102363842560393E-6</c:v>
                </c:pt>
                <c:pt idx="50">
                  <c:v>1.4141208275029114E-8</c:v>
                </c:pt>
                <c:pt idx="51">
                  <c:v>1.7233441164754669E-11</c:v>
                </c:pt>
                <c:pt idx="52">
                  <c:v>2.5156371935404374E-15</c:v>
                </c:pt>
                <c:pt idx="53">
                  <c:v>2.4318563614411547E-20</c:v>
                </c:pt>
                <c:pt idx="54">
                  <c:v>7.0099494847258267E-27</c:v>
                </c:pt>
                <c:pt idx="55">
                  <c:v>2.3636548559878383E-35</c:v>
                </c:pt>
                <c:pt idx="56">
                  <c:v>2.6828663189509669E-46</c:v>
                </c:pt>
                <c:pt idx="57">
                  <c:v>2.107676881100555E-60</c:v>
                </c:pt>
                <c:pt idx="58">
                  <c:v>1.5894746681684998E-78</c:v>
                </c:pt>
                <c:pt idx="59">
                  <c:v>9.6620696428868508E-102</c:v>
                </c:pt>
                <c:pt idx="60">
                  <c:v>1.9015078232010909E-131</c:v>
                </c:pt>
                <c:pt idx="61">
                  <c:v>2.1548469989661589E-169</c:v>
                </c:pt>
                <c:pt idx="62">
                  <c:v>8.5687073716782806E-218</c:v>
                </c:pt>
                <c:pt idx="63">
                  <c:v>1.9226925003957528E-279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AE-48E1-BDFB-D9217EFC54BF}"/>
            </c:ext>
          </c:extLst>
        </c:ser>
        <c:ser>
          <c:idx val="2"/>
          <c:order val="2"/>
          <c:tx>
            <c:strRef>
              <c:f>'M16'!$H$21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'M16'!$H$22:$H$108</c:f>
              <c:numCache>
                <c:formatCode>0.000</c:formatCode>
                <c:ptCount val="87"/>
                <c:pt idx="0">
                  <c:v>1.1312161893524573E-2</c:v>
                </c:pt>
                <c:pt idx="1">
                  <c:v>1.1368388862091608E-2</c:v>
                </c:pt>
                <c:pt idx="2">
                  <c:v>1.1406017705083765E-2</c:v>
                </c:pt>
                <c:pt idx="3">
                  <c:v>1.1462678075361939E-2</c:v>
                </c:pt>
                <c:pt idx="4">
                  <c:v>1.1538632206936074E-2</c:v>
                </c:pt>
                <c:pt idx="5">
                  <c:v>1.1615053842545837E-2</c:v>
                </c:pt>
                <c:pt idx="6">
                  <c:v>1.1691945606078592E-2</c:v>
                </c:pt>
                <c:pt idx="7">
                  <c:v>1.1788725446285205E-2</c:v>
                </c:pt>
                <c:pt idx="8">
                  <c:v>1.1905843627435166E-2</c:v>
                </c:pt>
                <c:pt idx="9">
                  <c:v>1.2024042000345968E-2</c:v>
                </c:pt>
                <c:pt idx="10">
                  <c:v>1.2163317457960322E-2</c:v>
                </c:pt>
                <c:pt idx="11">
                  <c:v>1.2324323505709004E-2</c:v>
                </c:pt>
                <c:pt idx="12">
                  <c:v>1.2507819963540067E-2</c:v>
                </c:pt>
                <c:pt idx="13">
                  <c:v>1.2714678376016092E-2</c:v>
                </c:pt>
                <c:pt idx="14">
                  <c:v>1.294588824436254E-2</c:v>
                </c:pt>
                <c:pt idx="15">
                  <c:v>1.3224165577451553E-2</c:v>
                </c:pt>
                <c:pt idx="16">
                  <c:v>1.3530049709626278E-2</c:v>
                </c:pt>
                <c:pt idx="17">
                  <c:v>1.388766291974846E-2</c:v>
                </c:pt>
                <c:pt idx="18">
                  <c:v>1.4300445729413748E-2</c:v>
                </c:pt>
                <c:pt idx="19">
                  <c:v>1.4772417827659149E-2</c:v>
                </c:pt>
                <c:pt idx="20">
                  <c:v>1.5333014297675663E-2</c:v>
                </c:pt>
                <c:pt idx="21">
                  <c:v>1.5964669375309083E-2</c:v>
                </c:pt>
                <c:pt idx="22">
                  <c:v>1.6727537850256852E-2</c:v>
                </c:pt>
                <c:pt idx="23">
                  <c:v>1.7608388405845068E-2</c:v>
                </c:pt>
                <c:pt idx="24">
                  <c:v>1.8620811735126582E-2</c:v>
                </c:pt>
                <c:pt idx="25">
                  <c:v>1.9875105225328541E-2</c:v>
                </c:pt>
                <c:pt idx="26">
                  <c:v>2.1341280935466844E-2</c:v>
                </c:pt>
                <c:pt idx="27">
                  <c:v>2.3123218846871216E-2</c:v>
                </c:pt>
                <c:pt idx="28">
                  <c:v>2.5276450633439931E-2</c:v>
                </c:pt>
                <c:pt idx="29">
                  <c:v>2.795627979935961E-2</c:v>
                </c:pt>
                <c:pt idx="30">
                  <c:v>2.9915979537133073E-2</c:v>
                </c:pt>
                <c:pt idx="31">
                  <c:v>3.5326191965338247E-2</c:v>
                </c:pt>
                <c:pt idx="32">
                  <c:v>4.0514227425993879E-2</c:v>
                </c:pt>
                <c:pt idx="33">
                  <c:v>4.7220477842933761E-2</c:v>
                </c:pt>
                <c:pt idx="34">
                  <c:v>5.5892713340047195E-2</c:v>
                </c:pt>
                <c:pt idx="35">
                  <c:v>6.7325293303348258E-2</c:v>
                </c:pt>
                <c:pt idx="36">
                  <c:v>7.4696245424011418E-2</c:v>
                </c:pt>
                <c:pt idx="37">
                  <c:v>0.10363904251839653</c:v>
                </c:pt>
                <c:pt idx="38">
                  <c:v>0.1327634871940542</c:v>
                </c:pt>
                <c:pt idx="39">
                  <c:v>0.17410097666730129</c:v>
                </c:pt>
                <c:pt idx="40">
                  <c:v>0.23366284913794405</c:v>
                </c:pt>
                <c:pt idx="41">
                  <c:v>0.32104155881716256</c:v>
                </c:pt>
                <c:pt idx="42">
                  <c:v>0.45225667948234266</c:v>
                </c:pt>
                <c:pt idx="43">
                  <c:v>0.65170931958007472</c:v>
                </c:pt>
                <c:pt idx="44">
                  <c:v>0.95799551341188938</c:v>
                </c:pt>
                <c:pt idx="45">
                  <c:v>1.4310190765964399</c:v>
                </c:pt>
                <c:pt idx="46">
                  <c:v>2.1599033883313967</c:v>
                </c:pt>
                <c:pt idx="47">
                  <c:v>3.2662652343840084</c:v>
                </c:pt>
                <c:pt idx="48">
                  <c:v>4.8813781101413412</c:v>
                </c:pt>
                <c:pt idx="49">
                  <c:v>7.0834882357770974</c:v>
                </c:pt>
                <c:pt idx="50">
                  <c:v>9.7429758418274872</c:v>
                </c:pt>
                <c:pt idx="51">
                  <c:v>12.297597819440739</c:v>
                </c:pt>
                <c:pt idx="52">
                  <c:v>13.631601083214253</c:v>
                </c:pt>
                <c:pt idx="53">
                  <c:v>12.533122512722429</c:v>
                </c:pt>
                <c:pt idx="54">
                  <c:v>8.859609753130913</c:v>
                </c:pt>
                <c:pt idx="55">
                  <c:v>4.3668239783666758</c:v>
                </c:pt>
                <c:pt idx="56">
                  <c:v>1.32051678959149</c:v>
                </c:pt>
                <c:pt idx="57">
                  <c:v>0.20742564813593517</c:v>
                </c:pt>
                <c:pt idx="58">
                  <c:v>1.367471335336325E-2</c:v>
                </c:pt>
                <c:pt idx="59">
                  <c:v>2.8827918347274086E-4</c:v>
                </c:pt>
                <c:pt idx="60">
                  <c:v>1.3635277555577135E-6</c:v>
                </c:pt>
                <c:pt idx="61">
                  <c:v>9.215440207238756E-10</c:v>
                </c:pt>
                <c:pt idx="62">
                  <c:v>4.9985844308250731E-14</c:v>
                </c:pt>
                <c:pt idx="63">
                  <c:v>1.0440696261714381E-19</c:v>
                </c:pt>
                <c:pt idx="64">
                  <c:v>3.2959628251267917E-27</c:v>
                </c:pt>
                <c:pt idx="65">
                  <c:v>4.7738541974977142E-37</c:v>
                </c:pt>
                <c:pt idx="66">
                  <c:v>6.8868485191268655E-50</c:v>
                </c:pt>
                <c:pt idx="67">
                  <c:v>1.4604060888619637E-66</c:v>
                </c:pt>
                <c:pt idx="68">
                  <c:v>3.8929464543539088E-88</c:v>
                </c:pt>
                <c:pt idx="69">
                  <c:v>5.9064057889798549E-116</c:v>
                </c:pt>
                <c:pt idx="70">
                  <c:v>9.8869471875971017E-152</c:v>
                </c:pt>
                <c:pt idx="71">
                  <c:v>1.2513321910298843E-197</c:v>
                </c:pt>
                <c:pt idx="72">
                  <c:v>2.1332595206976718E-256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AE-48E1-BDFB-D9217EFC54BF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AE-48E1-BDFB-D9217EFC54BF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AE-48E1-BDFB-D9217EFC54BF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'M16'!$A$22:$A$108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'M16'!$I$22:$I$108</c:f>
              <c:numCache>
                <c:formatCode>0.000</c:formatCode>
                <c:ptCount val="87"/>
                <c:pt idx="0">
                  <c:v>3.6389873036459526E-2</c:v>
                </c:pt>
                <c:pt idx="1">
                  <c:v>3.6950524023392606E-2</c:v>
                </c:pt>
                <c:pt idx="2">
                  <c:v>3.7338454279691888E-2</c:v>
                </c:pt>
                <c:pt idx="3">
                  <c:v>3.7942804365968502E-2</c:v>
                </c:pt>
                <c:pt idx="4">
                  <c:v>3.8793199566676921E-2</c:v>
                </c:pt>
                <c:pt idx="5">
                  <c:v>3.9698519441099291E-2</c:v>
                </c:pt>
                <c:pt idx="6">
                  <c:v>4.0663363548182403E-2</c:v>
                </c:pt>
                <c:pt idx="7">
                  <c:v>4.1960634085471744E-2</c:v>
                </c:pt>
                <c:pt idx="8">
                  <c:v>4.3664834692957434E-2</c:v>
                </c:pt>
                <c:pt idx="9">
                  <c:v>4.5548239958449782E-2</c:v>
                </c:pt>
                <c:pt idx="10">
                  <c:v>4.8000235919240741E-2</c:v>
                </c:pt>
                <c:pt idx="11">
                  <c:v>5.1183345566179261E-2</c:v>
                </c:pt>
                <c:pt idx="12">
                  <c:v>5.5321769519110595E-2</c:v>
                </c:pt>
                <c:pt idx="13">
                  <c:v>6.0722535064589404E-2</c:v>
                </c:pt>
                <c:pt idx="14">
                  <c:v>6.780217349675674E-2</c:v>
                </c:pt>
                <c:pt idx="15">
                  <c:v>7.7978225310770755E-2</c:v>
                </c:pt>
                <c:pt idx="16">
                  <c:v>9.1520117256107772E-2</c:v>
                </c:pt>
                <c:pt idx="17">
                  <c:v>0.11085526038884944</c:v>
                </c:pt>
                <c:pt idx="18">
                  <c:v>0.1383213936570124</c:v>
                </c:pt>
                <c:pt idx="19">
                  <c:v>0.17687265344666725</c:v>
                </c:pt>
                <c:pt idx="20">
                  <c:v>0.23246915219948683</c:v>
                </c:pt>
                <c:pt idx="21">
                  <c:v>0.30629480353512284</c:v>
                </c:pt>
                <c:pt idx="22">
                  <c:v>0.40594570725983015</c:v>
                </c:pt>
                <c:pt idx="23">
                  <c:v>0.52319208829856345</c:v>
                </c:pt>
                <c:pt idx="24">
                  <c:v>0.64004028809312852</c:v>
                </c:pt>
                <c:pt idx="25">
                  <c:v>0.72886232010268004</c:v>
                </c:pt>
                <c:pt idx="26">
                  <c:v>0.73579807454021462</c:v>
                </c:pt>
                <c:pt idx="27">
                  <c:v>0.63309298675694148</c:v>
                </c:pt>
                <c:pt idx="28">
                  <c:v>0.45169758987623754</c:v>
                </c:pt>
                <c:pt idx="29">
                  <c:v>0.27832454686604219</c:v>
                </c:pt>
                <c:pt idx="30">
                  <c:v>0.21295226918595225</c:v>
                </c:pt>
                <c:pt idx="31">
                  <c:v>0.18308218828347705</c:v>
                </c:pt>
                <c:pt idx="32">
                  <c:v>0.21063928719566211</c:v>
                </c:pt>
                <c:pt idx="33">
                  <c:v>0.25190523086418337</c:v>
                </c:pt>
                <c:pt idx="34">
                  <c:v>0.30315988329773613</c:v>
                </c:pt>
                <c:pt idx="35">
                  <c:v>0.36550064942821814</c:v>
                </c:pt>
                <c:pt idx="36">
                  <c:v>0.4023605904666544</c:v>
                </c:pt>
                <c:pt idx="37">
                  <c:v>0.52289401683720127</c:v>
                </c:pt>
                <c:pt idx="38">
                  <c:v>0.61098591844664385</c:v>
                </c:pt>
                <c:pt idx="39">
                  <c:v>0.69470507719819563</c:v>
                </c:pt>
                <c:pt idx="40">
                  <c:v>0.76243945122600398</c:v>
                </c:pt>
                <c:pt idx="41">
                  <c:v>0.80786607657911236</c:v>
                </c:pt>
                <c:pt idx="42">
                  <c:v>0.84289116696263222</c:v>
                </c:pt>
                <c:pt idx="43">
                  <c:v>0.91154752404412609</c:v>
                </c:pt>
                <c:pt idx="44">
                  <c:v>1.0923592992349367</c:v>
                </c:pt>
                <c:pt idx="45">
                  <c:v>1.4807146552739858</c:v>
                </c:pt>
                <c:pt idx="46">
                  <c:v>2.1716952335689421</c:v>
                </c:pt>
                <c:pt idx="47">
                  <c:v>3.2678226335525569</c:v>
                </c:pt>
                <c:pt idx="48">
                  <c:v>4.8814742611683313</c:v>
                </c:pt>
                <c:pt idx="49">
                  <c:v>7.0834904460134815</c:v>
                </c:pt>
                <c:pt idx="50">
                  <c:v>9.7429758559686963</c:v>
                </c:pt>
                <c:pt idx="51">
                  <c:v>12.297597819457973</c:v>
                </c:pt>
                <c:pt idx="52">
                  <c:v>13.631601083214255</c:v>
                </c:pt>
                <c:pt idx="53">
                  <c:v>12.533122512722429</c:v>
                </c:pt>
                <c:pt idx="54">
                  <c:v>8.859609753130913</c:v>
                </c:pt>
                <c:pt idx="55">
                  <c:v>4.3668239783666758</c:v>
                </c:pt>
                <c:pt idx="56">
                  <c:v>1.32051678959149</c:v>
                </c:pt>
                <c:pt idx="57">
                  <c:v>0.20742564813593517</c:v>
                </c:pt>
                <c:pt idx="58">
                  <c:v>1.367471335336325E-2</c:v>
                </c:pt>
                <c:pt idx="59">
                  <c:v>2.8827918347274086E-4</c:v>
                </c:pt>
                <c:pt idx="60">
                  <c:v>1.3635277555577135E-6</c:v>
                </c:pt>
                <c:pt idx="61">
                  <c:v>9.215440207238756E-10</c:v>
                </c:pt>
                <c:pt idx="62">
                  <c:v>4.9985844308250731E-14</c:v>
                </c:pt>
                <c:pt idx="63">
                  <c:v>1.0440696261714381E-19</c:v>
                </c:pt>
                <c:pt idx="64">
                  <c:v>3.2959628251267917E-27</c:v>
                </c:pt>
                <c:pt idx="65">
                  <c:v>4.7738541974977142E-37</c:v>
                </c:pt>
                <c:pt idx="66">
                  <c:v>6.8868485191268655E-50</c:v>
                </c:pt>
                <c:pt idx="67">
                  <c:v>1.4604060888619637E-66</c:v>
                </c:pt>
                <c:pt idx="68">
                  <c:v>3.8929464543539088E-88</c:v>
                </c:pt>
                <c:pt idx="69">
                  <c:v>5.9064057889798549E-116</c:v>
                </c:pt>
                <c:pt idx="70">
                  <c:v>9.8869471875971017E-152</c:v>
                </c:pt>
                <c:pt idx="71">
                  <c:v>1.2513321910298843E-197</c:v>
                </c:pt>
                <c:pt idx="72">
                  <c:v>2.1332595206976718E-256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AE-48E1-BDFB-D9217EFC54BF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06AE-48E1-BDFB-D9217EFC54BF}"/>
              </c:ext>
            </c:extLst>
          </c:dPt>
          <c:xVal>
            <c:numRef>
              <c:f>'M16'!$A$22:$A$108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'M16'!$B$22:$B$108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1.6E-2</c:v>
                </c:pt>
                <c:pt idx="14">
                  <c:v>2.1000000000000001E-2</c:v>
                </c:pt>
                <c:pt idx="15">
                  <c:v>2.5000000000000001E-2</c:v>
                </c:pt>
                <c:pt idx="16">
                  <c:v>3.7999999999999999E-2</c:v>
                </c:pt>
                <c:pt idx="17">
                  <c:v>7.0999999999999994E-2</c:v>
                </c:pt>
                <c:pt idx="18">
                  <c:v>0.13900000000000001</c:v>
                </c:pt>
                <c:pt idx="19">
                  <c:v>0.193</c:v>
                </c:pt>
                <c:pt idx="20">
                  <c:v>0.29899999999999999</c:v>
                </c:pt>
                <c:pt idx="21">
                  <c:v>0.376</c:v>
                </c:pt>
                <c:pt idx="22">
                  <c:v>0.497</c:v>
                </c:pt>
                <c:pt idx="23">
                  <c:v>0.625</c:v>
                </c:pt>
                <c:pt idx="24">
                  <c:v>0.60899999999999999</c:v>
                </c:pt>
                <c:pt idx="25">
                  <c:v>0.67300000000000004</c:v>
                </c:pt>
                <c:pt idx="26">
                  <c:v>0.65400000000000003</c:v>
                </c:pt>
                <c:pt idx="27">
                  <c:v>0.59</c:v>
                </c:pt>
                <c:pt idx="28">
                  <c:v>0.498</c:v>
                </c:pt>
                <c:pt idx="29">
                  <c:v>0.38300000000000001</c:v>
                </c:pt>
                <c:pt idx="30">
                  <c:v>0.22900000000000001</c:v>
                </c:pt>
                <c:pt idx="31">
                  <c:v>0.44800000000000001</c:v>
                </c:pt>
                <c:pt idx="32">
                  <c:v>0.34499999999999997</c:v>
                </c:pt>
                <c:pt idx="33">
                  <c:v>0.35299999999999998</c:v>
                </c:pt>
                <c:pt idx="34">
                  <c:v>0.42399999999999999</c:v>
                </c:pt>
                <c:pt idx="35">
                  <c:v>0.379</c:v>
                </c:pt>
                <c:pt idx="36">
                  <c:v>0.20699999999999999</c:v>
                </c:pt>
                <c:pt idx="37">
                  <c:v>0.65800000000000003</c:v>
                </c:pt>
                <c:pt idx="38">
                  <c:v>0.504</c:v>
                </c:pt>
                <c:pt idx="39">
                  <c:v>0.59599999999999997</c:v>
                </c:pt>
                <c:pt idx="40">
                  <c:v>0.68500000000000005</c:v>
                </c:pt>
                <c:pt idx="41">
                  <c:v>0.76600000000000001</c:v>
                </c:pt>
                <c:pt idx="42">
                  <c:v>0.86899999999999999</c:v>
                </c:pt>
                <c:pt idx="43">
                  <c:v>1.052</c:v>
                </c:pt>
                <c:pt idx="44">
                  <c:v>1.218</c:v>
                </c:pt>
                <c:pt idx="45">
                  <c:v>1.4419999999999999</c:v>
                </c:pt>
                <c:pt idx="46">
                  <c:v>1.9750000000000001</c:v>
                </c:pt>
                <c:pt idx="47">
                  <c:v>2.6360000000000001</c:v>
                </c:pt>
                <c:pt idx="48">
                  <c:v>3.819</c:v>
                </c:pt>
                <c:pt idx="49">
                  <c:v>6.7009999999999996</c:v>
                </c:pt>
                <c:pt idx="50">
                  <c:v>11.131</c:v>
                </c:pt>
                <c:pt idx="51">
                  <c:v>13.685</c:v>
                </c:pt>
                <c:pt idx="52">
                  <c:v>13.124000000000001</c:v>
                </c:pt>
                <c:pt idx="53">
                  <c:v>11.39</c:v>
                </c:pt>
                <c:pt idx="54">
                  <c:v>8.1039999999999992</c:v>
                </c:pt>
                <c:pt idx="55">
                  <c:v>5.2560000000000002</c:v>
                </c:pt>
                <c:pt idx="56">
                  <c:v>3.891</c:v>
                </c:pt>
                <c:pt idx="57">
                  <c:v>1.7789999999999999</c:v>
                </c:pt>
                <c:pt idx="58">
                  <c:v>0.61399999999999999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E-48E1-BDFB-D9217EFC5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'M16'!$A$23:$A$108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'M16'!$J$23:$J$108</c:f>
              <c:numCache>
                <c:formatCode>0.000</c:formatCode>
                <c:ptCount val="86"/>
                <c:pt idx="0">
                  <c:v>-3.6950524023392606E-2</c:v>
                </c:pt>
                <c:pt idx="1">
                  <c:v>-3.7338454279691888E-2</c:v>
                </c:pt>
                <c:pt idx="2">
                  <c:v>-3.7942804365968502E-2</c:v>
                </c:pt>
                <c:pt idx="3">
                  <c:v>-3.8793199566676921E-2</c:v>
                </c:pt>
                <c:pt idx="4">
                  <c:v>-3.9698519441099291E-2</c:v>
                </c:pt>
                <c:pt idx="5">
                  <c:v>-4.0663363548182403E-2</c:v>
                </c:pt>
                <c:pt idx="6">
                  <c:v>-4.0960634085471744E-2</c:v>
                </c:pt>
                <c:pt idx="7">
                  <c:v>-4.1664834692957432E-2</c:v>
                </c:pt>
                <c:pt idx="8">
                  <c:v>-4.354823995844978E-2</c:v>
                </c:pt>
                <c:pt idx="9">
                  <c:v>-4.600023591924074E-2</c:v>
                </c:pt>
                <c:pt idx="10">
                  <c:v>-4.918334556617926E-2</c:v>
                </c:pt>
                <c:pt idx="11">
                  <c:v>-5.2321769519110592E-2</c:v>
                </c:pt>
                <c:pt idx="12">
                  <c:v>-4.4722535064589404E-2</c:v>
                </c:pt>
                <c:pt idx="13">
                  <c:v>-4.6802173496756735E-2</c:v>
                </c:pt>
                <c:pt idx="14">
                  <c:v>-5.2978225310770753E-2</c:v>
                </c:pt>
                <c:pt idx="15">
                  <c:v>-5.3520117256107773E-2</c:v>
                </c:pt>
                <c:pt idx="16">
                  <c:v>-3.9855260388849442E-2</c:v>
                </c:pt>
                <c:pt idx="17">
                  <c:v>6.786063429876088E-4</c:v>
                </c:pt>
                <c:pt idx="18">
                  <c:v>1.6127346553332755E-2</c:v>
                </c:pt>
                <c:pt idx="19">
                  <c:v>6.653084780051316E-2</c:v>
                </c:pt>
                <c:pt idx="20">
                  <c:v>6.9705196464877162E-2</c:v>
                </c:pt>
                <c:pt idx="21">
                  <c:v>9.1054292740169851E-2</c:v>
                </c:pt>
                <c:pt idx="22">
                  <c:v>0.10180791170143655</c:v>
                </c:pt>
                <c:pt idx="23">
                  <c:v>-3.1040288093128532E-2</c:v>
                </c:pt>
                <c:pt idx="24">
                  <c:v>-5.5862320102679996E-2</c:v>
                </c:pt>
                <c:pt idx="25">
                  <c:v>-8.1798074540214594E-2</c:v>
                </c:pt>
                <c:pt idx="26">
                  <c:v>-4.3092986756941509E-2</c:v>
                </c:pt>
                <c:pt idx="27">
                  <c:v>4.6302410123762461E-2</c:v>
                </c:pt>
                <c:pt idx="28">
                  <c:v>0.10467545313395782</c:v>
                </c:pt>
                <c:pt idx="29">
                  <c:v>1.6047730814047756E-2</c:v>
                </c:pt>
                <c:pt idx="30">
                  <c:v>0.26491781171652296</c:v>
                </c:pt>
                <c:pt idx="31">
                  <c:v>0.13436071280433787</c:v>
                </c:pt>
                <c:pt idx="32">
                  <c:v>0.10109476913581661</c:v>
                </c:pt>
                <c:pt idx="33">
                  <c:v>0.12084011670226386</c:v>
                </c:pt>
                <c:pt idx="34">
                  <c:v>1.3499350571781865E-2</c:v>
                </c:pt>
                <c:pt idx="35">
                  <c:v>-0.19536059046665441</c:v>
                </c:pt>
                <c:pt idx="36">
                  <c:v>0.13510598316279876</c:v>
                </c:pt>
                <c:pt idx="37">
                  <c:v>-0.10698591844664385</c:v>
                </c:pt>
                <c:pt idx="38">
                  <c:v>-9.8705077198195657E-2</c:v>
                </c:pt>
                <c:pt idx="39">
                  <c:v>-7.743945122600393E-2</c:v>
                </c:pt>
                <c:pt idx="40">
                  <c:v>-4.1866076579112343E-2</c:v>
                </c:pt>
                <c:pt idx="41">
                  <c:v>2.6108833037367773E-2</c:v>
                </c:pt>
                <c:pt idx="42">
                  <c:v>0.14045247595587396</c:v>
                </c:pt>
                <c:pt idx="43">
                  <c:v>0.12564070076506328</c:v>
                </c:pt>
                <c:pt idx="44">
                  <c:v>-3.8714655273985876E-2</c:v>
                </c:pt>
                <c:pt idx="45">
                  <c:v>-0.19669523356894203</c:v>
                </c:pt>
                <c:pt idx="46">
                  <c:v>-0.63182263355255674</c:v>
                </c:pt>
                <c:pt idx="47">
                  <c:v>-1.0624742611683313</c:v>
                </c:pt>
                <c:pt idx="48">
                  <c:v>-0.38249044601348192</c:v>
                </c:pt>
                <c:pt idx="49">
                  <c:v>1.3880241440313039</c:v>
                </c:pt>
                <c:pt idx="50">
                  <c:v>1.3874021805420274</c:v>
                </c:pt>
                <c:pt idx="51">
                  <c:v>-0.50760108321425434</c:v>
                </c:pt>
                <c:pt idx="52">
                  <c:v>-1.143122512722428</c:v>
                </c:pt>
                <c:pt idx="53">
                  <c:v>-0.75560975313091383</c:v>
                </c:pt>
                <c:pt idx="54">
                  <c:v>0.88917602163332443</c:v>
                </c:pt>
                <c:pt idx="55">
                  <c:v>2.57048321040851</c:v>
                </c:pt>
                <c:pt idx="56">
                  <c:v>1.5715743518640648</c:v>
                </c:pt>
                <c:pt idx="57">
                  <c:v>0.60032528664663676</c:v>
                </c:pt>
                <c:pt idx="58">
                  <c:v>-2.8827918347274086E-4</c:v>
                </c:pt>
                <c:pt idx="59">
                  <c:v>-1.3635277555577135E-6</c:v>
                </c:pt>
                <c:pt idx="60">
                  <c:v>-9.215440207238756E-10</c:v>
                </c:pt>
                <c:pt idx="61">
                  <c:v>-4.9985844308250731E-14</c:v>
                </c:pt>
                <c:pt idx="62">
                  <c:v>-1.0440696261714381E-19</c:v>
                </c:pt>
                <c:pt idx="63">
                  <c:v>-3.2959628251267917E-27</c:v>
                </c:pt>
                <c:pt idx="64">
                  <c:v>-4.7738541974977142E-37</c:v>
                </c:pt>
                <c:pt idx="65">
                  <c:v>-6.8868485191268655E-50</c:v>
                </c:pt>
                <c:pt idx="66">
                  <c:v>-1.4604060888619637E-66</c:v>
                </c:pt>
                <c:pt idx="67">
                  <c:v>-3.8929464543539088E-88</c:v>
                </c:pt>
                <c:pt idx="68">
                  <c:v>-5.9064057889798549E-116</c:v>
                </c:pt>
                <c:pt idx="69">
                  <c:v>-9.8869471875971017E-152</c:v>
                </c:pt>
                <c:pt idx="70">
                  <c:v>-1.2513321910298843E-197</c:v>
                </c:pt>
                <c:pt idx="71">
                  <c:v>-2.1332595206976718E-256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08-47CC-B69D-DDFE1EA24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'M18'!$F$21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'M18'!$F$22:$F$108</c:f>
              <c:numCache>
                <c:formatCode>0.000</c:formatCode>
                <c:ptCount val="87"/>
                <c:pt idx="0">
                  <c:v>1.5970690040945383E-3</c:v>
                </c:pt>
                <c:pt idx="1">
                  <c:v>1.7483334734364638E-3</c:v>
                </c:pt>
                <c:pt idx="2">
                  <c:v>1.8562991877091111E-3</c:v>
                </c:pt>
                <c:pt idx="3">
                  <c:v>2.029637549769574E-3</c:v>
                </c:pt>
                <c:pt idx="4">
                  <c:v>2.2835880913691414E-3</c:v>
                </c:pt>
                <c:pt idx="5">
                  <c:v>2.565970353502573E-3</c:v>
                </c:pt>
                <c:pt idx="6">
                  <c:v>2.8795198949066866E-3</c:v>
                </c:pt>
                <c:pt idx="7">
                  <c:v>3.3197893627235622E-3</c:v>
                </c:pt>
                <c:pt idx="8">
                  <c:v>3.9272892956093881E-3</c:v>
                </c:pt>
                <c:pt idx="9">
                  <c:v>4.6323682183921841E-3</c:v>
                </c:pt>
                <c:pt idx="10">
                  <c:v>5.5957338322047767E-3</c:v>
                </c:pt>
                <c:pt idx="11">
                  <c:v>6.9105515565538551E-3</c:v>
                </c:pt>
                <c:pt idx="12">
                  <c:v>8.708070537908133E-3</c:v>
                </c:pt>
                <c:pt idx="13">
                  <c:v>1.1171991337324688E-2</c:v>
                </c:pt>
                <c:pt idx="14">
                  <c:v>1.455722226193981E-2</c:v>
                </c:pt>
                <c:pt idx="15">
                  <c:v>1.9652294103123084E-2</c:v>
                </c:pt>
                <c:pt idx="16">
                  <c:v>2.6735897854960552E-2</c:v>
                </c:pt>
                <c:pt idx="17">
                  <c:v>3.7272834088241252E-2</c:v>
                </c:pt>
                <c:pt idx="18">
                  <c:v>5.2834024008931772E-2</c:v>
                </c:pt>
                <c:pt idx="19">
                  <c:v>7.548176322459943E-2</c:v>
                </c:pt>
                <c:pt idx="20">
                  <c:v>0.10927850809554854</c:v>
                </c:pt>
                <c:pt idx="21">
                  <c:v>0.15559572821041387</c:v>
                </c:pt>
                <c:pt idx="22">
                  <c:v>0.21996045899687458</c:v>
                </c:pt>
                <c:pt idx="23">
                  <c:v>0.2976832100719512</c:v>
                </c:pt>
                <c:pt idx="24">
                  <c:v>0.37674661247185559</c:v>
                </c:pt>
                <c:pt idx="25">
                  <c:v>0.43734413531724525</c:v>
                </c:pt>
                <c:pt idx="26">
                  <c:v>0.44008514338249577</c:v>
                </c:pt>
                <c:pt idx="27">
                  <c:v>0.36316442065185961</c:v>
                </c:pt>
                <c:pt idx="28">
                  <c:v>0.22807744569301419</c:v>
                </c:pt>
                <c:pt idx="29">
                  <c:v>9.7183042794199148E-2</c:v>
                </c:pt>
                <c:pt idx="30">
                  <c:v>4.4880153542217222E-2</c:v>
                </c:pt>
                <c:pt idx="31">
                  <c:v>3.358689348480447E-3</c:v>
                </c:pt>
                <c:pt idx="32">
                  <c:v>1.8392088361368652E-4</c:v>
                </c:pt>
                <c:pt idx="33">
                  <c:v>3.0455709889586993E-6</c:v>
                </c:pt>
                <c:pt idx="34">
                  <c:v>1.1278407876629358E-8</c:v>
                </c:pt>
                <c:pt idx="35">
                  <c:v>5.8704417801459306E-12</c:v>
                </c:pt>
                <c:pt idx="36">
                  <c:v>4.4665472758648487E-14</c:v>
                </c:pt>
                <c:pt idx="37">
                  <c:v>3.553067131182142E-22</c:v>
                </c:pt>
                <c:pt idx="38">
                  <c:v>7.7955131689031104E-30</c:v>
                </c:pt>
                <c:pt idx="39">
                  <c:v>7.1548884086702591E-40</c:v>
                </c:pt>
                <c:pt idx="40">
                  <c:v>6.5402196480782177E-53</c:v>
                </c:pt>
                <c:pt idx="41">
                  <c:v>8.9886067034162454E-70</c:v>
                </c:pt>
                <c:pt idx="42">
                  <c:v>1.2604498978955641E-91</c:v>
                </c:pt>
                <c:pt idx="43">
                  <c:v>9.1183450943410321E-120</c:v>
                </c:pt>
                <c:pt idx="44">
                  <c:v>7.2767524464392194E-156</c:v>
                </c:pt>
                <c:pt idx="45">
                  <c:v>4.4723697882345597E-202</c:v>
                </c:pt>
                <c:pt idx="46">
                  <c:v>3.4876802974030153E-261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DC-4633-929D-2EE02C845064}"/>
            </c:ext>
          </c:extLst>
        </c:ser>
        <c:ser>
          <c:idx val="1"/>
          <c:order val="1"/>
          <c:tx>
            <c:strRef>
              <c:f>'M18'!$G$21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'M18'!$G$22:$G$108</c:f>
              <c:numCache>
                <c:formatCode>0.000</c:formatCode>
                <c:ptCount val="87"/>
                <c:pt idx="0">
                  <c:v>1.9289859343911208E-2</c:v>
                </c:pt>
                <c:pt idx="1">
                  <c:v>1.9452866182195813E-2</c:v>
                </c:pt>
                <c:pt idx="2">
                  <c:v>1.9562184525534154E-2</c:v>
                </c:pt>
                <c:pt idx="3">
                  <c:v>1.9727137362540892E-2</c:v>
                </c:pt>
                <c:pt idx="4">
                  <c:v>1.9948904857699356E-2</c:v>
                </c:pt>
                <c:pt idx="5">
                  <c:v>2.0172777907457445E-2</c:v>
                </c:pt>
                <c:pt idx="6">
                  <c:v>2.0398771492164618E-2</c:v>
                </c:pt>
                <c:pt idx="7">
                  <c:v>2.0684268369873263E-2</c:v>
                </c:pt>
                <c:pt idx="8">
                  <c:v>2.1031310685377825E-2</c:v>
                </c:pt>
                <c:pt idx="9">
                  <c:v>2.1383251502543534E-2</c:v>
                </c:pt>
                <c:pt idx="10">
                  <c:v>2.1800108731192053E-2</c:v>
                </c:pt>
                <c:pt idx="11">
                  <c:v>2.2284871640080368E-2</c:v>
                </c:pt>
                <c:pt idx="12">
                  <c:v>2.2841028839373608E-2</c:v>
                </c:pt>
                <c:pt idx="13">
                  <c:v>2.3472597829759852E-2</c:v>
                </c:pt>
                <c:pt idx="14">
                  <c:v>2.4184158587379698E-2</c:v>
                </c:pt>
                <c:pt idx="15">
                  <c:v>2.5048263241267608E-2</c:v>
                </c:pt>
                <c:pt idx="16">
                  <c:v>2.6007495400099546E-2</c:v>
                </c:pt>
                <c:pt idx="17">
                  <c:v>2.7141001325187018E-2</c:v>
                </c:pt>
                <c:pt idx="18">
                  <c:v>2.8464894118216382E-2</c:v>
                </c:pt>
                <c:pt idx="19">
                  <c:v>2.9998071725666795E-2</c:v>
                </c:pt>
                <c:pt idx="20">
                  <c:v>3.1844676512240329E-2</c:v>
                </c:pt>
                <c:pt idx="21">
                  <c:v>3.3956542586895587E-2</c:v>
                </c:pt>
                <c:pt idx="22">
                  <c:v>3.6548006708240668E-2</c:v>
                </c:pt>
                <c:pt idx="23">
                  <c:v>3.9591249578389137E-2</c:v>
                </c:pt>
                <c:pt idx="24">
                  <c:v>4.3149904889328482E-2</c:v>
                </c:pt>
                <c:pt idx="25">
                  <c:v>4.7638299869451076E-2</c:v>
                </c:pt>
                <c:pt idx="26">
                  <c:v>5.2980565430901273E-2</c:v>
                </c:pt>
                <c:pt idx="27">
                  <c:v>5.9587513588085388E-2</c:v>
                </c:pt>
                <c:pt idx="28">
                  <c:v>6.7700774893696872E-2</c:v>
                </c:pt>
                <c:pt idx="29">
                  <c:v>7.7937328357243041E-2</c:v>
                </c:pt>
                <c:pt idx="30">
                  <c:v>8.5485081058731496E-2</c:v>
                </c:pt>
                <c:pt idx="31">
                  <c:v>0.10641242471371633</c:v>
                </c:pt>
                <c:pt idx="32">
                  <c:v>0.12637022236882126</c:v>
                </c:pt>
                <c:pt idx="33">
                  <c:v>0.15168135200556812</c:v>
                </c:pt>
                <c:pt idx="34">
                  <c:v>0.18319825639872928</c:v>
                </c:pt>
                <c:pt idx="35">
                  <c:v>0.22217033815448461</c:v>
                </c:pt>
                <c:pt idx="36">
                  <c:v>0.24560861349905969</c:v>
                </c:pt>
                <c:pt idx="37">
                  <c:v>0.32478335645016526</c:v>
                </c:pt>
                <c:pt idx="38">
                  <c:v>0.38561173790696807</c:v>
                </c:pt>
                <c:pt idx="39">
                  <c:v>0.44584770484367109</c:v>
                </c:pt>
                <c:pt idx="40">
                  <c:v>0.49380593171252501</c:v>
                </c:pt>
                <c:pt idx="41">
                  <c:v>0.51312029772709167</c:v>
                </c:pt>
                <c:pt idx="42">
                  <c:v>0.4864756770150705</c:v>
                </c:pt>
                <c:pt idx="43">
                  <c:v>0.40553903769915711</c:v>
                </c:pt>
                <c:pt idx="44">
                  <c:v>0.28352727134646033</c:v>
                </c:pt>
                <c:pt idx="45">
                  <c:v>0.15633677104554031</c:v>
                </c:pt>
                <c:pt idx="46">
                  <c:v>6.2736046677134977E-2</c:v>
                </c:pt>
                <c:pt idx="47">
                  <c:v>1.6490226131323987E-2</c:v>
                </c:pt>
                <c:pt idx="48">
                  <c:v>2.4918508801373123E-3</c:v>
                </c:pt>
                <c:pt idx="49">
                  <c:v>1.8263591890870504E-4</c:v>
                </c:pt>
                <c:pt idx="50">
                  <c:v>5.2215622953897879E-6</c:v>
                </c:pt>
                <c:pt idx="51">
                  <c:v>4.382295190884412E-8</c:v>
                </c:pt>
                <c:pt idx="52">
                  <c:v>7.6158237336660837E-11</c:v>
                </c:pt>
                <c:pt idx="53">
                  <c:v>1.7541196145250096E-14</c:v>
                </c:pt>
                <c:pt idx="54">
                  <c:v>2.9373839587746306E-19</c:v>
                </c:pt>
                <c:pt idx="55">
                  <c:v>1.7636966825423099E-25</c:v>
                </c:pt>
                <c:pt idx="56">
                  <c:v>1.4828480774186079E-33</c:v>
                </c:pt>
                <c:pt idx="57">
                  <c:v>5.2829379548390848E-44</c:v>
                </c:pt>
                <c:pt idx="58">
                  <c:v>1.789491091609605E-57</c:v>
                </c:pt>
                <c:pt idx="59">
                  <c:v>8.8339328047739302E-75</c:v>
                </c:pt>
                <c:pt idx="60">
                  <c:v>5.5716047421982714E-97</c:v>
                </c:pt>
                <c:pt idx="61">
                  <c:v>2.1194199025490974E-125</c:v>
                </c:pt>
                <c:pt idx="62">
                  <c:v>1.0176866943029649E-161</c:v>
                </c:pt>
                <c:pt idx="63">
                  <c:v>4.6923748318314423E-208</c:v>
                </c:pt>
                <c:pt idx="64">
                  <c:v>4.3497685234385485E-267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DC-4633-929D-2EE02C845064}"/>
            </c:ext>
          </c:extLst>
        </c:ser>
        <c:ser>
          <c:idx val="2"/>
          <c:order val="2"/>
          <c:tx>
            <c:strRef>
              <c:f>'M18'!$H$21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'M18'!$H$22:$H$108</c:f>
              <c:numCache>
                <c:formatCode>0.000</c:formatCode>
                <c:ptCount val="87"/>
                <c:pt idx="0">
                  <c:v>8.5174632829312091E-3</c:v>
                </c:pt>
                <c:pt idx="1">
                  <c:v>8.5572818146977137E-3</c:v>
                </c:pt>
                <c:pt idx="2">
                  <c:v>8.5839238697552837E-3</c:v>
                </c:pt>
                <c:pt idx="3">
                  <c:v>8.6240320165037656E-3</c:v>
                </c:pt>
                <c:pt idx="4">
                  <c:v>8.6777814137999586E-3</c:v>
                </c:pt>
                <c:pt idx="5">
                  <c:v>8.731843034729599E-3</c:v>
                </c:pt>
                <c:pt idx="6">
                  <c:v>8.7862185415786432E-3</c:v>
                </c:pt>
                <c:pt idx="7">
                  <c:v>8.8546318723771809E-3</c:v>
                </c:pt>
                <c:pt idx="8">
                  <c:v>8.9373833234224521E-3</c:v>
                </c:pt>
                <c:pt idx="9">
                  <c:v>9.0208552039005383E-3</c:v>
                </c:pt>
                <c:pt idx="10">
                  <c:v>9.1191572731846651E-3</c:v>
                </c:pt>
                <c:pt idx="11">
                  <c:v>9.2327245822973053E-3</c:v>
                </c:pt>
                <c:pt idx="12">
                  <c:v>9.3620625225914519E-3</c:v>
                </c:pt>
                <c:pt idx="13">
                  <c:v>9.5077502395829652E-3</c:v>
                </c:pt>
                <c:pt idx="14">
                  <c:v>9.6704445616994858E-3</c:v>
                </c:pt>
                <c:pt idx="15">
                  <c:v>9.8660617997728302E-3</c:v>
                </c:pt>
                <c:pt idx="16">
                  <c:v>1.008084357245744E-2</c:v>
                </c:pt>
                <c:pt idx="17">
                  <c:v>1.0331635630067134E-2</c:v>
                </c:pt>
                <c:pt idx="18">
                  <c:v>1.0620712512146867E-2</c:v>
                </c:pt>
                <c:pt idx="19">
                  <c:v>1.0950726868319959E-2</c:v>
                </c:pt>
                <c:pt idx="20">
                  <c:v>1.1342025853014609E-2</c:v>
                </c:pt>
                <c:pt idx="21">
                  <c:v>1.1782073701747267E-2</c:v>
                </c:pt>
                <c:pt idx="22">
                  <c:v>1.2312390782095166E-2</c:v>
                </c:pt>
                <c:pt idx="23">
                  <c:v>1.29232564439422E-2</c:v>
                </c:pt>
                <c:pt idx="24">
                  <c:v>1.3623542900027737E-2</c:v>
                </c:pt>
                <c:pt idx="25">
                  <c:v>1.448860936649868E-2</c:v>
                </c:pt>
                <c:pt idx="26">
                  <c:v>1.549654322146893E-2</c:v>
                </c:pt>
                <c:pt idx="27">
                  <c:v>1.6717221711714931E-2</c:v>
                </c:pt>
                <c:pt idx="28">
                  <c:v>1.8186517148450244E-2</c:v>
                </c:pt>
                <c:pt idx="29">
                  <c:v>2.0007329117664428E-2</c:v>
                </c:pt>
                <c:pt idx="30">
                  <c:v>2.1333926182804327E-2</c:v>
                </c:pt>
                <c:pt idx="31">
                  <c:v>2.4977621167806364E-2</c:v>
                </c:pt>
                <c:pt idx="32">
                  <c:v>2.8449757582607475E-2</c:v>
                </c:pt>
                <c:pt idx="33">
                  <c:v>3.2911907563098933E-2</c:v>
                </c:pt>
                <c:pt idx="34">
                  <c:v>3.8646668924422582E-2</c:v>
                </c:pt>
                <c:pt idx="35">
                  <c:v>4.6158268324824558E-2</c:v>
                </c:pt>
                <c:pt idx="36">
                  <c:v>5.0977560537864453E-2</c:v>
                </c:pt>
                <c:pt idx="37">
                  <c:v>6.9768455745982297E-2</c:v>
                </c:pt>
                <c:pt idx="38">
                  <c:v>8.8527127119279028E-2</c:v>
                </c:pt>
                <c:pt idx="39">
                  <c:v>0.11498876031129256</c:v>
                </c:pt>
                <c:pt idx="40">
                  <c:v>0.15291343394838508</c:v>
                </c:pt>
                <c:pt idx="41">
                  <c:v>0.20832878193616594</c:v>
                </c:pt>
                <c:pt idx="42">
                  <c:v>0.29138741855566264</c:v>
                </c:pt>
                <c:pt idx="43">
                  <c:v>0.41779268695213451</c:v>
                </c:pt>
                <c:pt idx="44">
                  <c:v>0.61301393949961247</c:v>
                </c:pt>
                <c:pt idx="45">
                  <c:v>0.91817518880799798</c:v>
                </c:pt>
                <c:pt idx="46">
                  <c:v>1.3984452695117817</c:v>
                </c:pt>
                <c:pt idx="47">
                  <c:v>2.1527313123603347</c:v>
                </c:pt>
                <c:pt idx="48">
                  <c:v>3.313786581541426</c:v>
                </c:pt>
                <c:pt idx="49">
                  <c:v>5.0316097944257558</c:v>
                </c:pt>
                <c:pt idx="50">
                  <c:v>7.3940153851036916</c:v>
                </c:pt>
                <c:pt idx="51">
                  <c:v>10.249242703932977</c:v>
                </c:pt>
                <c:pt idx="52">
                  <c:v>12.931902790155196</c:v>
                </c:pt>
                <c:pt idx="53">
                  <c:v>14.1775861131259</c:v>
                </c:pt>
                <c:pt idx="54">
                  <c:v>12.699228934032529</c:v>
                </c:pt>
                <c:pt idx="55">
                  <c:v>8.5731097808121977</c:v>
                </c:pt>
                <c:pt idx="56">
                  <c:v>3.9258666736213055</c:v>
                </c:pt>
                <c:pt idx="57">
                  <c:v>1.0626822766545474</c:v>
                </c:pt>
                <c:pt idx="58">
                  <c:v>0.14244526924536419</c:v>
                </c:pt>
                <c:pt idx="59">
                  <c:v>7.5392969860779086E-3</c:v>
                </c:pt>
                <c:pt idx="60">
                  <c:v>1.172814036522521E-4</c:v>
                </c:pt>
                <c:pt idx="61">
                  <c:v>3.6782865070883979E-7</c:v>
                </c:pt>
                <c:pt idx="62">
                  <c:v>1.4353732525116536E-10</c:v>
                </c:pt>
                <c:pt idx="63">
                  <c:v>3.766538233235155E-15</c:v>
                </c:pt>
                <c:pt idx="64">
                  <c:v>3.0326154640757705E-21</c:v>
                </c:pt>
                <c:pt idx="65">
                  <c:v>2.7530288004365528E-29</c:v>
                </c:pt>
                <c:pt idx="66">
                  <c:v>7.8057787646411001E-40</c:v>
                </c:pt>
                <c:pt idx="67">
                  <c:v>1.3818914360176707E-53</c:v>
                </c:pt>
                <c:pt idx="68">
                  <c:v>1.9277114086485093E-71</c:v>
                </c:pt>
                <c:pt idx="69">
                  <c:v>1.5625447227338903E-94</c:v>
                </c:pt>
                <c:pt idx="70">
                  <c:v>2.6516375377221802E-124</c:v>
                </c:pt>
                <c:pt idx="71">
                  <c:v>1.4099489454821318E-162</c:v>
                </c:pt>
                <c:pt idx="72">
                  <c:v>1.1264860923494408E-211</c:v>
                </c:pt>
                <c:pt idx="73">
                  <c:v>1.6070727123186882E-274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DC-4633-929D-2EE02C845064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DC-4633-929D-2EE02C845064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'M18'!$A$22:$A$108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DC-4633-929D-2EE02C845064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'M18'!$A$22:$A$108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'M18'!$I$22:$I$108</c:f>
              <c:numCache>
                <c:formatCode>0.000</c:formatCode>
                <c:ptCount val="87"/>
                <c:pt idx="0">
                  <c:v>2.9404391630936954E-2</c:v>
                </c:pt>
                <c:pt idx="1">
                  <c:v>2.9758481470329994E-2</c:v>
                </c:pt>
                <c:pt idx="2">
                  <c:v>3.0002407582998547E-2</c:v>
                </c:pt>
                <c:pt idx="3">
                  <c:v>3.038080692881423E-2</c:v>
                </c:pt>
                <c:pt idx="4">
                  <c:v>3.0910274362868456E-2</c:v>
                </c:pt>
                <c:pt idx="5">
                  <c:v>3.1470591295689618E-2</c:v>
                </c:pt>
                <c:pt idx="6">
                  <c:v>3.2064509928649947E-2</c:v>
                </c:pt>
                <c:pt idx="7">
                  <c:v>3.2858689604974005E-2</c:v>
                </c:pt>
                <c:pt idx="8">
                  <c:v>3.3895983304409669E-2</c:v>
                </c:pt>
                <c:pt idx="9">
                  <c:v>3.5036474924836254E-2</c:v>
                </c:pt>
                <c:pt idx="10">
                  <c:v>3.6514999836581491E-2</c:v>
                </c:pt>
                <c:pt idx="11">
                  <c:v>3.8428147778931526E-2</c:v>
                </c:pt>
                <c:pt idx="12">
                  <c:v>4.0911161899873198E-2</c:v>
                </c:pt>
                <c:pt idx="13">
                  <c:v>4.4152339406667511E-2</c:v>
                </c:pt>
                <c:pt idx="14">
                  <c:v>4.8411825411018995E-2</c:v>
                </c:pt>
                <c:pt idx="15">
                  <c:v>5.4566619144163525E-2</c:v>
                </c:pt>
                <c:pt idx="16">
                  <c:v>6.2824236827517532E-2</c:v>
                </c:pt>
                <c:pt idx="17">
                  <c:v>7.4745471043495396E-2</c:v>
                </c:pt>
                <c:pt idx="18">
                  <c:v>9.1919630639295022E-2</c:v>
                </c:pt>
                <c:pt idx="19">
                  <c:v>0.11643056181858619</c:v>
                </c:pt>
                <c:pt idx="20">
                  <c:v>0.15246521046080347</c:v>
                </c:pt>
                <c:pt idx="21">
                  <c:v>0.20133434449905674</c:v>
                </c:pt>
                <c:pt idx="22">
                  <c:v>0.26882085648721044</c:v>
                </c:pt>
                <c:pt idx="23">
                  <c:v>0.35019771609428252</c:v>
                </c:pt>
                <c:pt idx="24">
                  <c:v>0.43352006026121181</c:v>
                </c:pt>
                <c:pt idx="25">
                  <c:v>0.49947104455319502</c:v>
                </c:pt>
                <c:pt idx="26">
                  <c:v>0.50856225203486605</c:v>
                </c:pt>
                <c:pt idx="27">
                  <c:v>0.43946915595165992</c:v>
                </c:pt>
                <c:pt idx="28">
                  <c:v>0.31396473773516131</c:v>
                </c:pt>
                <c:pt idx="29">
                  <c:v>0.19512770026910661</c:v>
                </c:pt>
                <c:pt idx="30">
                  <c:v>0.15169916078375306</c:v>
                </c:pt>
                <c:pt idx="31">
                  <c:v>0.13474873523000314</c:v>
                </c:pt>
                <c:pt idx="32">
                  <c:v>0.15500390083504242</c:v>
                </c:pt>
                <c:pt idx="33">
                  <c:v>0.18459630513965603</c:v>
                </c:pt>
                <c:pt idx="34">
                  <c:v>0.22184493660155974</c:v>
                </c:pt>
                <c:pt idx="35">
                  <c:v>0.26832860648517964</c:v>
                </c:pt>
                <c:pt idx="36">
                  <c:v>0.2965861740369688</c:v>
                </c:pt>
                <c:pt idx="37">
                  <c:v>0.39455181219614754</c:v>
                </c:pt>
                <c:pt idx="38">
                  <c:v>0.47413886502624708</c:v>
                </c:pt>
                <c:pt idx="39">
                  <c:v>0.56083646515496366</c:v>
                </c:pt>
                <c:pt idx="40">
                  <c:v>0.64671936566091004</c:v>
                </c:pt>
                <c:pt idx="41">
                  <c:v>0.72144907966325755</c:v>
                </c:pt>
                <c:pt idx="42">
                  <c:v>0.77786309557073308</c:v>
                </c:pt>
                <c:pt idx="43">
                  <c:v>0.82333172465129167</c:v>
                </c:pt>
                <c:pt idx="44">
                  <c:v>0.89654121084607286</c:v>
                </c:pt>
                <c:pt idx="45">
                  <c:v>1.0745119598535382</c:v>
                </c:pt>
                <c:pt idx="46">
                  <c:v>1.4611813161889167</c:v>
                </c:pt>
                <c:pt idx="47">
                  <c:v>2.1692215384916587</c:v>
                </c:pt>
                <c:pt idx="48">
                  <c:v>3.3162784324215635</c:v>
                </c:pt>
                <c:pt idx="49">
                  <c:v>5.0317924303446642</c:v>
                </c:pt>
                <c:pt idx="50">
                  <c:v>7.394020606665987</c:v>
                </c:pt>
                <c:pt idx="51">
                  <c:v>10.249242747755929</c:v>
                </c:pt>
                <c:pt idx="52">
                  <c:v>12.931902790231353</c:v>
                </c:pt>
                <c:pt idx="53">
                  <c:v>14.177586113125917</c:v>
                </c:pt>
                <c:pt idx="54">
                  <c:v>12.699228934032529</c:v>
                </c:pt>
                <c:pt idx="55">
                  <c:v>8.5731097808121977</c:v>
                </c:pt>
                <c:pt idx="56">
                  <c:v>3.9258666736213055</c:v>
                </c:pt>
                <c:pt idx="57">
                  <c:v>1.0626822766545474</c:v>
                </c:pt>
                <c:pt idx="58">
                  <c:v>0.14244526924536419</c:v>
                </c:pt>
                <c:pt idx="59">
                  <c:v>7.5392969860779086E-3</c:v>
                </c:pt>
                <c:pt idx="60">
                  <c:v>1.172814036522521E-4</c:v>
                </c:pt>
                <c:pt idx="61">
                  <c:v>3.6782865070883979E-7</c:v>
                </c:pt>
                <c:pt idx="62">
                  <c:v>1.4353732525116536E-10</c:v>
                </c:pt>
                <c:pt idx="63">
                  <c:v>3.766538233235155E-15</c:v>
                </c:pt>
                <c:pt idx="64">
                  <c:v>3.0326154640757705E-21</c:v>
                </c:pt>
                <c:pt idx="65">
                  <c:v>2.7530288004365528E-29</c:v>
                </c:pt>
                <c:pt idx="66">
                  <c:v>7.8057787646411001E-40</c:v>
                </c:pt>
                <c:pt idx="67">
                  <c:v>1.3818914360176707E-53</c:v>
                </c:pt>
                <c:pt idx="68">
                  <c:v>1.9277114086485093E-71</c:v>
                </c:pt>
                <c:pt idx="69">
                  <c:v>1.5625447227338903E-94</c:v>
                </c:pt>
                <c:pt idx="70">
                  <c:v>2.6516375377221802E-124</c:v>
                </c:pt>
                <c:pt idx="71">
                  <c:v>1.4099489454821318E-162</c:v>
                </c:pt>
                <c:pt idx="72">
                  <c:v>1.1264860923494408E-211</c:v>
                </c:pt>
                <c:pt idx="73">
                  <c:v>1.6070727123186882E-274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DC-4633-929D-2EE02C845064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6DC-4633-929D-2EE02C845064}"/>
              </c:ext>
            </c:extLst>
          </c:dPt>
          <c:xVal>
            <c:numRef>
              <c:f>'M18'!$A$22:$A$108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'M18'!$B$22:$B$108</c:f>
              <c:numCache>
                <c:formatCode>General</c:formatCode>
                <c:ptCount val="87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8.0000000000000002E-3</c:v>
                </c:pt>
                <c:pt idx="15">
                  <c:v>1.4E-2</c:v>
                </c:pt>
                <c:pt idx="16">
                  <c:v>5.3999999999999999E-2</c:v>
                </c:pt>
                <c:pt idx="17">
                  <c:v>6.0999999999999999E-2</c:v>
                </c:pt>
                <c:pt idx="18">
                  <c:v>6.9000000000000006E-2</c:v>
                </c:pt>
                <c:pt idx="19">
                  <c:v>0.125</c:v>
                </c:pt>
                <c:pt idx="20">
                  <c:v>0.19600000000000001</c:v>
                </c:pt>
                <c:pt idx="21">
                  <c:v>0.29299999999999998</c:v>
                </c:pt>
                <c:pt idx="22">
                  <c:v>0.36699999999999999</c:v>
                </c:pt>
                <c:pt idx="23">
                  <c:v>0.40899999999999997</c:v>
                </c:pt>
                <c:pt idx="24">
                  <c:v>0.43099999999999999</c:v>
                </c:pt>
                <c:pt idx="25">
                  <c:v>0.49099999999999999</c:v>
                </c:pt>
                <c:pt idx="26">
                  <c:v>0.38900000000000001</c:v>
                </c:pt>
                <c:pt idx="27">
                  <c:v>0.36499999999999999</c:v>
                </c:pt>
                <c:pt idx="28">
                  <c:v>0.39</c:v>
                </c:pt>
                <c:pt idx="29">
                  <c:v>0.307</c:v>
                </c:pt>
                <c:pt idx="30">
                  <c:v>0.189</c:v>
                </c:pt>
                <c:pt idx="31">
                  <c:v>0.42199999999999999</c:v>
                </c:pt>
                <c:pt idx="32">
                  <c:v>0.28100000000000003</c:v>
                </c:pt>
                <c:pt idx="33">
                  <c:v>0.31</c:v>
                </c:pt>
                <c:pt idx="34">
                  <c:v>0.34100000000000003</c:v>
                </c:pt>
                <c:pt idx="35">
                  <c:v>0.317</c:v>
                </c:pt>
                <c:pt idx="36">
                  <c:v>0.17499999999999999</c:v>
                </c:pt>
                <c:pt idx="37">
                  <c:v>0.55700000000000005</c:v>
                </c:pt>
                <c:pt idx="38">
                  <c:v>0.41799999999999998</c:v>
                </c:pt>
                <c:pt idx="39">
                  <c:v>0.47299999999999998</c:v>
                </c:pt>
                <c:pt idx="40">
                  <c:v>0.53600000000000003</c:v>
                </c:pt>
                <c:pt idx="41">
                  <c:v>0.60099999999999998</c:v>
                </c:pt>
                <c:pt idx="42">
                  <c:v>0.73699999999999999</c:v>
                </c:pt>
                <c:pt idx="43">
                  <c:v>0.878</c:v>
                </c:pt>
                <c:pt idx="44">
                  <c:v>0.99</c:v>
                </c:pt>
                <c:pt idx="45">
                  <c:v>1.228</c:v>
                </c:pt>
                <c:pt idx="46">
                  <c:v>1.5509999999999999</c:v>
                </c:pt>
                <c:pt idx="47">
                  <c:v>1.9039999999999999</c:v>
                </c:pt>
                <c:pt idx="48">
                  <c:v>2.786</c:v>
                </c:pt>
                <c:pt idx="49">
                  <c:v>3.722</c:v>
                </c:pt>
                <c:pt idx="50">
                  <c:v>6.59</c:v>
                </c:pt>
                <c:pt idx="51">
                  <c:v>12.15</c:v>
                </c:pt>
                <c:pt idx="52">
                  <c:v>15.071</c:v>
                </c:pt>
                <c:pt idx="53">
                  <c:v>13.134</c:v>
                </c:pt>
                <c:pt idx="54">
                  <c:v>10.965999999999999</c:v>
                </c:pt>
                <c:pt idx="55">
                  <c:v>7.5019999999999998</c:v>
                </c:pt>
                <c:pt idx="56">
                  <c:v>6.7510000000000003</c:v>
                </c:pt>
                <c:pt idx="57">
                  <c:v>3.141</c:v>
                </c:pt>
                <c:pt idx="58">
                  <c:v>0.83799999999999997</c:v>
                </c:pt>
                <c:pt idx="59">
                  <c:v>0.76200000000000001</c:v>
                </c:pt>
                <c:pt idx="60">
                  <c:v>0</c:v>
                </c:pt>
                <c:pt idx="61">
                  <c:v>0.68500000000000005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C-4633-929D-2EE02C845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'M18'!$A$23:$A$108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'M18'!$J$23:$J$108</c:f>
              <c:numCache>
                <c:formatCode>0.000</c:formatCode>
                <c:ptCount val="86"/>
                <c:pt idx="0">
                  <c:v>-2.9758481470329994E-2</c:v>
                </c:pt>
                <c:pt idx="1">
                  <c:v>-3.0002407582998547E-2</c:v>
                </c:pt>
                <c:pt idx="2">
                  <c:v>-3.038080692881423E-2</c:v>
                </c:pt>
                <c:pt idx="3">
                  <c:v>-3.0910274362868456E-2</c:v>
                </c:pt>
                <c:pt idx="4">
                  <c:v>-3.1470591295689618E-2</c:v>
                </c:pt>
                <c:pt idx="5">
                  <c:v>-3.2064509928649947E-2</c:v>
                </c:pt>
                <c:pt idx="6">
                  <c:v>-3.2858689604974005E-2</c:v>
                </c:pt>
                <c:pt idx="7">
                  <c:v>-3.3895983304409669E-2</c:v>
                </c:pt>
                <c:pt idx="8">
                  <c:v>-3.5036474924836254E-2</c:v>
                </c:pt>
                <c:pt idx="9">
                  <c:v>-3.1514999836581493E-2</c:v>
                </c:pt>
                <c:pt idx="10">
                  <c:v>-3.2428147778931528E-2</c:v>
                </c:pt>
                <c:pt idx="11">
                  <c:v>-3.49111618998732E-2</c:v>
                </c:pt>
                <c:pt idx="12">
                  <c:v>-3.7152339406667512E-2</c:v>
                </c:pt>
                <c:pt idx="13">
                  <c:v>-4.0411825411018995E-2</c:v>
                </c:pt>
                <c:pt idx="14">
                  <c:v>-4.0566619144163527E-2</c:v>
                </c:pt>
                <c:pt idx="15">
                  <c:v>-8.8242368275175329E-3</c:v>
                </c:pt>
                <c:pt idx="16">
                  <c:v>-1.3745471043495397E-2</c:v>
                </c:pt>
                <c:pt idx="17">
                  <c:v>-2.2919630639295016E-2</c:v>
                </c:pt>
                <c:pt idx="18">
                  <c:v>8.5694381814138132E-3</c:v>
                </c:pt>
                <c:pt idx="19">
                  <c:v>4.3534789539196539E-2</c:v>
                </c:pt>
                <c:pt idx="20">
                  <c:v>9.1665655500943244E-2</c:v>
                </c:pt>
                <c:pt idx="21">
                  <c:v>9.8179143512789557E-2</c:v>
                </c:pt>
                <c:pt idx="22">
                  <c:v>5.8802283905717456E-2</c:v>
                </c:pt>
                <c:pt idx="23">
                  <c:v>-2.5200602612118206E-3</c:v>
                </c:pt>
                <c:pt idx="24">
                  <c:v>-8.4710445531950285E-3</c:v>
                </c:pt>
                <c:pt idx="25">
                  <c:v>-0.11956225203486603</c:v>
                </c:pt>
                <c:pt idx="26">
                  <c:v>-7.4469155951659927E-2</c:v>
                </c:pt>
                <c:pt idx="27">
                  <c:v>7.6035262264838699E-2</c:v>
                </c:pt>
                <c:pt idx="28">
                  <c:v>0.11187229973089338</c:v>
                </c:pt>
                <c:pt idx="29">
                  <c:v>3.7300839216246939E-2</c:v>
                </c:pt>
                <c:pt idx="30">
                  <c:v>0.28725126476999685</c:v>
                </c:pt>
                <c:pt idx="31">
                  <c:v>0.1259960991649576</c:v>
                </c:pt>
                <c:pt idx="32">
                  <c:v>0.12540369486034397</c:v>
                </c:pt>
                <c:pt idx="33">
                  <c:v>0.11915506339844029</c:v>
                </c:pt>
                <c:pt idx="34">
                  <c:v>4.867139351482036E-2</c:v>
                </c:pt>
                <c:pt idx="35">
                  <c:v>-0.12158617403696881</c:v>
                </c:pt>
                <c:pt idx="36">
                  <c:v>0.16244818780385251</c:v>
                </c:pt>
                <c:pt idx="37">
                  <c:v>-5.6138865026247098E-2</c:v>
                </c:pt>
                <c:pt idx="38">
                  <c:v>-8.7836465154963683E-2</c:v>
                </c:pt>
                <c:pt idx="39">
                  <c:v>-0.11071936566091001</c:v>
                </c:pt>
                <c:pt idx="40">
                  <c:v>-0.12044907966325757</c:v>
                </c:pt>
                <c:pt idx="41">
                  <c:v>-4.0863095570733088E-2</c:v>
                </c:pt>
                <c:pt idx="42">
                  <c:v>5.4668275348708328E-2</c:v>
                </c:pt>
                <c:pt idx="43">
                  <c:v>9.3458789153927135E-2</c:v>
                </c:pt>
                <c:pt idx="44">
                  <c:v>0.15348804014646178</c:v>
                </c:pt>
                <c:pt idx="45">
                  <c:v>8.9818683811083266E-2</c:v>
                </c:pt>
                <c:pt idx="46">
                  <c:v>-0.26522153849165875</c:v>
                </c:pt>
                <c:pt idx="47">
                  <c:v>-0.53027843242156347</c:v>
                </c:pt>
                <c:pt idx="48">
                  <c:v>-1.3097924303446642</c:v>
                </c:pt>
                <c:pt idx="49">
                  <c:v>-0.80402060666598718</c:v>
                </c:pt>
                <c:pt idx="50">
                  <c:v>1.9007572522440714</c:v>
                </c:pt>
                <c:pt idx="51">
                  <c:v>2.1390972097686465</c:v>
                </c:pt>
                <c:pt idx="52">
                  <c:v>-1.043586113125917</c:v>
                </c:pt>
                <c:pt idx="53">
                  <c:v>-1.73322893403253</c:v>
                </c:pt>
                <c:pt idx="54">
                  <c:v>-1.0711097808121979</c:v>
                </c:pt>
                <c:pt idx="55">
                  <c:v>2.8251333263786949</c:v>
                </c:pt>
                <c:pt idx="56">
                  <c:v>2.0783177233454526</c:v>
                </c:pt>
                <c:pt idx="57">
                  <c:v>0.69555473075463581</c:v>
                </c:pt>
                <c:pt idx="58">
                  <c:v>0.7544607030139221</c:v>
                </c:pt>
                <c:pt idx="59">
                  <c:v>-1.172814036522521E-4</c:v>
                </c:pt>
                <c:pt idx="60">
                  <c:v>0.68499963217134929</c:v>
                </c:pt>
                <c:pt idx="61">
                  <c:v>-1.4353732525116536E-10</c:v>
                </c:pt>
                <c:pt idx="62">
                  <c:v>-3.766538233235155E-15</c:v>
                </c:pt>
                <c:pt idx="63">
                  <c:v>-3.0326154640757705E-21</c:v>
                </c:pt>
                <c:pt idx="64">
                  <c:v>-2.7530288004365528E-29</c:v>
                </c:pt>
                <c:pt idx="65">
                  <c:v>-7.8057787646411001E-40</c:v>
                </c:pt>
                <c:pt idx="66">
                  <c:v>-1.3818914360176707E-53</c:v>
                </c:pt>
                <c:pt idx="67">
                  <c:v>-1.9277114086485093E-71</c:v>
                </c:pt>
                <c:pt idx="68">
                  <c:v>-1.5625447227338903E-94</c:v>
                </c:pt>
                <c:pt idx="69">
                  <c:v>-2.6516375377221802E-124</c:v>
                </c:pt>
                <c:pt idx="70">
                  <c:v>-1.4099489454821318E-162</c:v>
                </c:pt>
                <c:pt idx="71">
                  <c:v>-1.1264860923494408E-211</c:v>
                </c:pt>
                <c:pt idx="72">
                  <c:v>-1.6070727123186882E-274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8-46A3-A27A-03A6F5D00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752319128047927E-2"/>
          <c:y val="6.8542624368485724E-2"/>
          <c:w val="0.88549972929686738"/>
          <c:h val="0.852310166431508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'M20'!$F$21:$F$21</c:f>
              <c:strCache>
                <c:ptCount val="1"/>
                <c:pt idx="0">
                  <c:v>Component 1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'M20'!$F$22:$F$108</c:f>
              <c:numCache>
                <c:formatCode>0.000</c:formatCode>
                <c:ptCount val="87"/>
                <c:pt idx="0">
                  <c:v>2.3717358337871867E-3</c:v>
                </c:pt>
                <c:pt idx="1">
                  <c:v>2.5632165843361377E-3</c:v>
                </c:pt>
                <c:pt idx="2">
                  <c:v>2.6985234720354689E-3</c:v>
                </c:pt>
                <c:pt idx="3">
                  <c:v>2.913599793422907E-3</c:v>
                </c:pt>
                <c:pt idx="4">
                  <c:v>3.2243874537462667E-3</c:v>
                </c:pt>
                <c:pt idx="5">
                  <c:v>3.5646883771431686E-3</c:v>
                </c:pt>
                <c:pt idx="6">
                  <c:v>3.9368869147975967E-3</c:v>
                </c:pt>
                <c:pt idx="7">
                  <c:v>4.4508628848989543E-3</c:v>
                </c:pt>
                <c:pt idx="8">
                  <c:v>5.1461223188094792E-3</c:v>
                </c:pt>
                <c:pt idx="9">
                  <c:v>5.9363472155277586E-3</c:v>
                </c:pt>
                <c:pt idx="10">
                  <c:v>6.9925991415442619E-3</c:v>
                </c:pt>
                <c:pt idx="11">
                  <c:v>8.3995633532140835E-3</c:v>
                </c:pt>
                <c:pt idx="12">
                  <c:v>1.0273278489064392E-2</c:v>
                </c:pt>
                <c:pt idx="13">
                  <c:v>1.277168390307273E-2</c:v>
                </c:pt>
                <c:pt idx="14">
                  <c:v>1.6108067010559706E-2</c:v>
                </c:pt>
                <c:pt idx="15">
                  <c:v>2.0981961000759865E-2</c:v>
                </c:pt>
                <c:pt idx="16">
                  <c:v>2.7557957407203629E-2</c:v>
                </c:pt>
                <c:pt idx="17">
                  <c:v>3.7061051120412872E-2</c:v>
                </c:pt>
                <c:pt idx="18">
                  <c:v>5.0722463053055319E-2</c:v>
                </c:pt>
                <c:pt idx="19">
                  <c:v>7.016244781711993E-2</c:v>
                </c:pt>
                <c:pt idx="20">
                  <c:v>9.8731109272221285E-2</c:v>
                </c:pt>
                <c:pt idx="21">
                  <c:v>0.13774999204278437</c:v>
                </c:pt>
                <c:pt idx="22">
                  <c:v>0.19283814619831058</c:v>
                </c:pt>
                <c:pt idx="23">
                  <c:v>0.26265557325499145</c:v>
                </c:pt>
                <c:pt idx="24">
                  <c:v>0.34174251043295917</c:v>
                </c:pt>
                <c:pt idx="25">
                  <c:v>0.42118497073790884</c:v>
                </c:pt>
                <c:pt idx="26">
                  <c:v>0.46830643097643243</c:v>
                </c:pt>
                <c:pt idx="27">
                  <c:v>0.45180682657204624</c:v>
                </c:pt>
                <c:pt idx="28">
                  <c:v>0.35671800675375076</c:v>
                </c:pt>
                <c:pt idx="29">
                  <c:v>0.21160114862115309</c:v>
                </c:pt>
                <c:pt idx="30">
                  <c:v>0.12752515750692534</c:v>
                </c:pt>
                <c:pt idx="31">
                  <c:v>2.1376088022738143E-2</c:v>
                </c:pt>
                <c:pt idx="32">
                  <c:v>2.6940710414938233E-3</c:v>
                </c:pt>
                <c:pt idx="33">
                  <c:v>1.3666590598779524E-4</c:v>
                </c:pt>
                <c:pt idx="34">
                  <c:v>2.2030361215224033E-6</c:v>
                </c:pt>
                <c:pt idx="35">
                  <c:v>7.8781646547464912E-9</c:v>
                </c:pt>
                <c:pt idx="36">
                  <c:v>2.0313621376879874E-10</c:v>
                </c:pt>
                <c:pt idx="37">
                  <c:v>1.5549626786815549E-16</c:v>
                </c:pt>
                <c:pt idx="38">
                  <c:v>2.344688442457105E-22</c:v>
                </c:pt>
                <c:pt idx="39">
                  <c:v>5.0988323464051893E-30</c:v>
                </c:pt>
                <c:pt idx="40">
                  <c:v>5.2181114943349887E-40</c:v>
                </c:pt>
                <c:pt idx="41">
                  <c:v>5.7521605131275581E-53</c:v>
                </c:pt>
                <c:pt idx="42">
                  <c:v>8.3933307494947928E-70</c:v>
                </c:pt>
                <c:pt idx="43">
                  <c:v>1.5749153331331631E-91</c:v>
                </c:pt>
                <c:pt idx="44">
                  <c:v>1.8853563635461548E-119</c:v>
                </c:pt>
                <c:pt idx="45">
                  <c:v>2.9788944270398142E-155</c:v>
                </c:pt>
                <c:pt idx="46">
                  <c:v>4.155324626606488E-201</c:v>
                </c:pt>
                <c:pt idx="47">
                  <c:v>8.0596864719000042E-260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8B-4B0E-BAB5-772F54349112}"/>
            </c:ext>
          </c:extLst>
        </c:ser>
        <c:ser>
          <c:idx val="1"/>
          <c:order val="1"/>
          <c:tx>
            <c:strRef>
              <c:f>'M20'!$G$21:$G$21</c:f>
              <c:strCache>
                <c:ptCount val="1"/>
                <c:pt idx="0">
                  <c:v>Component 2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'M20'!$G$22:$G$108</c:f>
              <c:numCache>
                <c:formatCode>0.000</c:formatCode>
                <c:ptCount val="87"/>
                <c:pt idx="0">
                  <c:v>4.7866981572646889E-3</c:v>
                </c:pt>
                <c:pt idx="1">
                  <c:v>4.8429005792395632E-3</c:v>
                </c:pt>
                <c:pt idx="2">
                  <c:v>4.880693436003062E-3</c:v>
                </c:pt>
                <c:pt idx="3">
                  <c:v>4.9378733629035993E-3</c:v>
                </c:pt>
                <c:pt idx="4">
                  <c:v>5.0150371157078209E-3</c:v>
                </c:pt>
                <c:pt idx="5">
                  <c:v>5.0932679287449259E-3</c:v>
                </c:pt>
                <c:pt idx="6">
                  <c:v>5.1725781512552103E-3</c:v>
                </c:pt>
                <c:pt idx="7">
                  <c:v>5.2732528298992309E-3</c:v>
                </c:pt>
                <c:pt idx="8">
                  <c:v>5.3963490045240946E-3</c:v>
                </c:pt>
                <c:pt idx="9">
                  <c:v>5.521980151201103E-3</c:v>
                </c:pt>
                <c:pt idx="10">
                  <c:v>5.6718117205483247E-3</c:v>
                </c:pt>
                <c:pt idx="11">
                  <c:v>5.8474348624325068E-3</c:v>
                </c:pt>
                <c:pt idx="12">
                  <c:v>6.05073110245414E-3</c:v>
                </c:pt>
                <c:pt idx="13">
                  <c:v>6.2838993367834951E-3</c:v>
                </c:pt>
                <c:pt idx="14">
                  <c:v>6.5494873135348106E-3</c:v>
                </c:pt>
                <c:pt idx="15">
                  <c:v>6.8760458759874665E-3</c:v>
                </c:pt>
                <c:pt idx="16">
                  <c:v>7.2436248434998305E-3</c:v>
                </c:pt>
                <c:pt idx="17">
                  <c:v>7.6846956121616374E-3</c:v>
                </c:pt>
                <c:pt idx="18">
                  <c:v>8.2088048414341828E-3</c:v>
                </c:pt>
                <c:pt idx="19">
                  <c:v>8.8274620977626967E-3</c:v>
                </c:pt>
                <c:pt idx="20">
                  <c:v>9.5886944279552685E-3</c:v>
                </c:pt>
                <c:pt idx="21">
                  <c:v>1.0480045401284395E-2</c:v>
                </c:pt>
                <c:pt idx="22">
                  <c:v>1.1602841997839676E-2</c:v>
                </c:pt>
                <c:pt idx="23">
                  <c:v>1.2960338348907316E-2</c:v>
                </c:pt>
                <c:pt idx="24">
                  <c:v>1.4598426922254345E-2</c:v>
                </c:pt>
                <c:pt idx="25">
                  <c:v>1.6738042663283135E-2</c:v>
                </c:pt>
                <c:pt idx="26">
                  <c:v>1.9385064700684965E-2</c:v>
                </c:pt>
                <c:pt idx="27">
                  <c:v>2.2799279369991848E-2</c:v>
                </c:pt>
                <c:pt idx="28">
                  <c:v>2.7188632696976821E-2</c:v>
                </c:pt>
                <c:pt idx="29">
                  <c:v>3.3010601589120933E-2</c:v>
                </c:pt>
                <c:pt idx="30">
                  <c:v>3.7490537545385644E-2</c:v>
                </c:pt>
                <c:pt idx="31">
                  <c:v>5.0660500696782372E-2</c:v>
                </c:pt>
                <c:pt idx="32">
                  <c:v>6.4135145052241646E-2</c:v>
                </c:pt>
                <c:pt idx="33">
                  <c:v>8.2345663493181953E-2</c:v>
                </c:pt>
                <c:pt idx="34">
                  <c:v>0.10655190397272676</c:v>
                </c:pt>
                <c:pt idx="35">
                  <c:v>0.13850578017190218</c:v>
                </c:pt>
                <c:pt idx="36">
                  <c:v>0.15866242259909621</c:v>
                </c:pt>
                <c:pt idx="37">
                  <c:v>0.2310263388396851</c:v>
                </c:pt>
                <c:pt idx="38">
                  <c:v>0.2900374785975548</c:v>
                </c:pt>
                <c:pt idx="39">
                  <c:v>0.34997103904434579</c:v>
                </c:pt>
                <c:pt idx="40">
                  <c:v>0.39644514085228072</c:v>
                </c:pt>
                <c:pt idx="41">
                  <c:v>0.40923263382970498</c:v>
                </c:pt>
                <c:pt idx="42">
                  <c:v>0.36984601963302766</c:v>
                </c:pt>
                <c:pt idx="43">
                  <c:v>0.27762378970088969</c:v>
                </c:pt>
                <c:pt idx="44">
                  <c:v>0.16180540825684131</c:v>
                </c:pt>
                <c:pt idx="45">
                  <c:v>6.7079210163694239E-2</c:v>
                </c:pt>
                <c:pt idx="46">
                  <c:v>1.7639687705023509E-2</c:v>
                </c:pt>
                <c:pt idx="47">
                  <c:v>2.5325832683494522E-3</c:v>
                </c:pt>
                <c:pt idx="48">
                  <c:v>1.6489274879254637E-4</c:v>
                </c:pt>
                <c:pt idx="49">
                  <c:v>3.8229469074923297E-6</c:v>
                </c:pt>
                <c:pt idx="50">
                  <c:v>2.315289447625535E-8</c:v>
                </c:pt>
                <c:pt idx="51">
                  <c:v>2.4450343518737016E-11</c:v>
                </c:pt>
                <c:pt idx="52">
                  <c:v>2.7419984136223245E-15</c:v>
                </c:pt>
                <c:pt idx="53">
                  <c:v>1.7323254655275624E-20</c:v>
                </c:pt>
                <c:pt idx="54">
                  <c:v>2.6269634545467164E-27</c:v>
                </c:pt>
                <c:pt idx="55">
                  <c:v>3.5043159778940906E-36</c:v>
                </c:pt>
                <c:pt idx="56">
                  <c:v>1.0818096248819988E-47</c:v>
                </c:pt>
                <c:pt idx="57">
                  <c:v>1.4158111597942927E-62</c:v>
                </c:pt>
                <c:pt idx="58">
                  <c:v>9.4134550200537556E-82</c:v>
                </c:pt>
                <c:pt idx="59">
                  <c:v>2.2191231259303052E-106</c:v>
                </c:pt>
                <c:pt idx="60">
                  <c:v>5.8570687028430298E-138</c:v>
                </c:pt>
                <c:pt idx="61">
                  <c:v>2.2711819148121997E-178</c:v>
                </c:pt>
                <c:pt idx="62">
                  <c:v>5.3541436706381643E-230</c:v>
                </c:pt>
                <c:pt idx="63">
                  <c:v>7.5546027998910591E-296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8B-4B0E-BAB5-772F54349112}"/>
            </c:ext>
          </c:extLst>
        </c:ser>
        <c:ser>
          <c:idx val="2"/>
          <c:order val="2"/>
          <c:tx>
            <c:strRef>
              <c:f>'M20'!$H$21:$H$21</c:f>
              <c:strCache>
                <c:ptCount val="1"/>
                <c:pt idx="0">
                  <c:v>Component 3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'M20'!$H$22:$H$108</c:f>
              <c:numCache>
                <c:formatCode>0.000</c:formatCode>
                <c:ptCount val="87"/>
                <c:pt idx="0">
                  <c:v>1.8665435988998537E-2</c:v>
                </c:pt>
                <c:pt idx="1">
                  <c:v>1.873547062291845E-2</c:v>
                </c:pt>
                <c:pt idx="2">
                  <c:v>1.8782295159628114E-2</c:v>
                </c:pt>
                <c:pt idx="3">
                  <c:v>1.8852734698486771E-2</c:v>
                </c:pt>
                <c:pt idx="4">
                  <c:v>1.894703370482817E-2</c:v>
                </c:pt>
                <c:pt idx="5">
                  <c:v>1.9041768223776401E-2</c:v>
                </c:pt>
                <c:pt idx="6">
                  <c:v>1.9136940072190814E-2</c:v>
                </c:pt>
                <c:pt idx="7">
                  <c:v>1.9256522655802116E-2</c:v>
                </c:pt>
                <c:pt idx="8">
                  <c:v>1.9400932545699277E-2</c:v>
                </c:pt>
                <c:pt idx="9">
                  <c:v>1.954634189050955E-2</c:v>
                </c:pt>
                <c:pt idx="10">
                  <c:v>1.9717257657676113E-2</c:v>
                </c:pt>
                <c:pt idx="11">
                  <c:v>1.9914278925207408E-2</c:v>
                </c:pt>
                <c:pt idx="12">
                  <c:v>2.0138099200872409E-2</c:v>
                </c:pt>
                <c:pt idx="13">
                  <c:v>2.0389510074685369E-2</c:v>
                </c:pt>
                <c:pt idx="14">
                  <c:v>2.0669405400194622E-2</c:v>
                </c:pt>
                <c:pt idx="15">
                  <c:v>2.1004759627382224E-2</c:v>
                </c:pt>
                <c:pt idx="16">
                  <c:v>2.1371518378908327E-2</c:v>
                </c:pt>
                <c:pt idx="17">
                  <c:v>2.179789831902958E-2</c:v>
                </c:pt>
                <c:pt idx="18">
                  <c:v>2.228694284956137E-2</c:v>
                </c:pt>
                <c:pt idx="19">
                  <c:v>2.2842174389559509E-2</c:v>
                </c:pt>
                <c:pt idx="20">
                  <c:v>2.3496433139545948E-2</c:v>
                </c:pt>
                <c:pt idx="21">
                  <c:v>2.4227131017286956E-2</c:v>
                </c:pt>
                <c:pt idx="22">
                  <c:v>2.510092265303155E-2</c:v>
                </c:pt>
                <c:pt idx="23">
                  <c:v>2.6098701918098034E-2</c:v>
                </c:pt>
                <c:pt idx="24">
                  <c:v>2.7231703422156923E-2</c:v>
                </c:pt>
                <c:pt idx="25">
                  <c:v>2.8616352297569803E-2</c:v>
                </c:pt>
                <c:pt idx="26">
                  <c:v>3.0210326110365341E-2</c:v>
                </c:pt>
                <c:pt idx="27">
                  <c:v>3.2115093647459181E-2</c:v>
                </c:pt>
                <c:pt idx="28">
                  <c:v>3.4373859296436327E-2</c:v>
                </c:pt>
                <c:pt idx="29">
                  <c:v>3.7126675189380731E-2</c:v>
                </c:pt>
                <c:pt idx="30">
                  <c:v>3.9103064041309837E-2</c:v>
                </c:pt>
                <c:pt idx="31">
                  <c:v>4.4420239290635287E-2</c:v>
                </c:pt>
                <c:pt idx="32">
                  <c:v>4.9355807801700263E-2</c:v>
                </c:pt>
                <c:pt idx="33">
                  <c:v>5.5541115969129889E-2</c:v>
                </c:pt>
                <c:pt idx="34">
                  <c:v>6.3273051784038734E-2</c:v>
                </c:pt>
                <c:pt idx="35">
                  <c:v>7.3097531690527642E-2</c:v>
                </c:pt>
                <c:pt idx="36">
                  <c:v>7.9249217516958556E-2</c:v>
                </c:pt>
                <c:pt idx="37">
                  <c:v>0.1023523662727015</c:v>
                </c:pt>
                <c:pt idx="38">
                  <c:v>0.12434975411629071</c:v>
                </c:pt>
                <c:pt idx="39">
                  <c:v>0.15408235481665536</c:v>
                </c:pt>
                <c:pt idx="40">
                  <c:v>0.19478647936787249</c:v>
                </c:pt>
                <c:pt idx="41">
                  <c:v>0.2514398551885435</c:v>
                </c:pt>
                <c:pt idx="42">
                  <c:v>0.33211609249186075</c:v>
                </c:pt>
                <c:pt idx="43">
                  <c:v>0.44854373631645855</c:v>
                </c:pt>
                <c:pt idx="44">
                  <c:v>0.61892102959680395</c:v>
                </c:pt>
                <c:pt idx="45">
                  <c:v>0.87146859074701577</c:v>
                </c:pt>
                <c:pt idx="46">
                  <c:v>1.2494909821833147</c:v>
                </c:pt>
                <c:pt idx="47">
                  <c:v>1.8176495032478737</c:v>
                </c:pt>
                <c:pt idx="48">
                  <c:v>2.6638585878535772</c:v>
                </c:pt>
                <c:pt idx="49">
                  <c:v>3.8977381000234694</c:v>
                </c:pt>
                <c:pt idx="50">
                  <c:v>5.6215545204711388</c:v>
                </c:pt>
                <c:pt idx="51">
                  <c:v>7.8537352721873663</c:v>
                </c:pt>
                <c:pt idx="52">
                  <c:v>10.368247416348948</c:v>
                </c:pt>
                <c:pt idx="53">
                  <c:v>12.521235494095762</c:v>
                </c:pt>
                <c:pt idx="54">
                  <c:v>13.252332513870591</c:v>
                </c:pt>
                <c:pt idx="55">
                  <c:v>11.608451233454737</c:v>
                </c:pt>
                <c:pt idx="56">
                  <c:v>7.8115513595726407</c:v>
                </c:pt>
                <c:pt idx="57">
                  <c:v>3.6620178583956924</c:v>
                </c:pt>
                <c:pt idx="58">
                  <c:v>1.0539992893186849</c:v>
                </c:pt>
                <c:pt idx="59">
                  <c:v>0.15837935385372295</c:v>
                </c:pt>
                <c:pt idx="60">
                  <c:v>1.005629770766618E-2</c:v>
                </c:pt>
                <c:pt idx="61">
                  <c:v>2.0581180585032028E-4</c:v>
                </c:pt>
                <c:pt idx="62">
                  <c:v>9.5933657728055964E-7</c:v>
                </c:pt>
                <c:pt idx="63">
                  <c:v>6.5366085605044026E-10</c:v>
                </c:pt>
                <c:pt idx="64">
                  <c:v>3.696110731153227E-14</c:v>
                </c:pt>
                <c:pt idx="65">
                  <c:v>8.4162329514739686E-20</c:v>
                </c:pt>
                <c:pt idx="66">
                  <c:v>3.0512235327231256E-27</c:v>
                </c:pt>
                <c:pt idx="67">
                  <c:v>5.4930885404792988E-37</c:v>
                </c:pt>
                <c:pt idx="68">
                  <c:v>1.0971680484429941E-49</c:v>
                </c:pt>
                <c:pt idx="69">
                  <c:v>3.6757997475782427E-66</c:v>
                </c:pt>
                <c:pt idx="70">
                  <c:v>1.8563742925039796E-87</c:v>
                </c:pt>
                <c:pt idx="71">
                  <c:v>6.7063443900872985E-115</c:v>
                </c:pt>
                <c:pt idx="72">
                  <c:v>3.5962462422953783E-150</c:v>
                </c:pt>
                <c:pt idx="73">
                  <c:v>2.1537922235256909E-195</c:v>
                </c:pt>
                <c:pt idx="74">
                  <c:v>2.886477166589748E-253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8B-4B0E-BAB5-772F54349112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8B-4B0E-BAB5-772F54349112}"/>
            </c:ext>
          </c:extLst>
        </c:ser>
        <c:ser>
          <c:idx val="4"/>
          <c:order val="4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'M20'!$A$22:$A$108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8B-4B0E-BAB5-772F54349112}"/>
            </c:ext>
          </c:extLst>
        </c:ser>
        <c:ser>
          <c:idx val="5"/>
          <c:order val="5"/>
          <c:tx>
            <c:v>total model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'M20'!$A$22:$A$108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'M20'!$I$22:$I$108</c:f>
              <c:numCache>
                <c:formatCode>0.000</c:formatCode>
                <c:ptCount val="87"/>
                <c:pt idx="0">
                  <c:v>2.5823869980050412E-2</c:v>
                </c:pt>
                <c:pt idx="1">
                  <c:v>2.6141587786494152E-2</c:v>
                </c:pt>
                <c:pt idx="2">
                  <c:v>2.6361512067666647E-2</c:v>
                </c:pt>
                <c:pt idx="3">
                  <c:v>2.6704207854813276E-2</c:v>
                </c:pt>
                <c:pt idx="4">
                  <c:v>2.7186458274282257E-2</c:v>
                </c:pt>
                <c:pt idx="5">
                  <c:v>2.7699724529664495E-2</c:v>
                </c:pt>
                <c:pt idx="6">
                  <c:v>2.824640513824362E-2</c:v>
                </c:pt>
                <c:pt idx="7">
                  <c:v>2.89806383706003E-2</c:v>
                </c:pt>
                <c:pt idx="8">
                  <c:v>2.994340386903285E-2</c:v>
                </c:pt>
                <c:pt idx="9">
                  <c:v>3.100466925723841E-2</c:v>
                </c:pt>
                <c:pt idx="10">
                  <c:v>3.2381668519768703E-2</c:v>
                </c:pt>
                <c:pt idx="11">
                  <c:v>3.4161277140853999E-2</c:v>
                </c:pt>
                <c:pt idx="12">
                  <c:v>3.6462108792390938E-2</c:v>
                </c:pt>
                <c:pt idx="13">
                  <c:v>3.9445093314541595E-2</c:v>
                </c:pt>
                <c:pt idx="14">
                  <c:v>4.3326959724289141E-2</c:v>
                </c:pt>
                <c:pt idx="15">
                  <c:v>4.8862766504129559E-2</c:v>
                </c:pt>
                <c:pt idx="16">
                  <c:v>5.617310062961179E-2</c:v>
                </c:pt>
                <c:pt idx="17">
                  <c:v>6.6543645051604094E-2</c:v>
                </c:pt>
                <c:pt idx="18">
                  <c:v>8.1218210744050875E-2</c:v>
                </c:pt>
                <c:pt idx="19">
                  <c:v>0.10183208430444213</c:v>
                </c:pt>
                <c:pt idx="20">
                  <c:v>0.13181623683972249</c:v>
                </c:pt>
                <c:pt idx="21">
                  <c:v>0.17245716846135573</c:v>
                </c:pt>
                <c:pt idx="22">
                  <c:v>0.2295419108491818</c:v>
                </c:pt>
                <c:pt idx="23">
                  <c:v>0.3017146135219968</c:v>
                </c:pt>
                <c:pt idx="24">
                  <c:v>0.38357264077737041</c:v>
                </c:pt>
                <c:pt idx="25">
                  <c:v>0.46653936569876181</c:v>
                </c:pt>
                <c:pt idx="26">
                  <c:v>0.51790182178748279</c:v>
                </c:pt>
                <c:pt idx="27">
                  <c:v>0.50672119958949735</c:v>
                </c:pt>
                <c:pt idx="28">
                  <c:v>0.41828049874716389</c:v>
                </c:pt>
                <c:pt idx="29">
                  <c:v>0.28173842539965477</c:v>
                </c:pt>
                <c:pt idx="30">
                  <c:v>0.20411875909362082</c:v>
                </c:pt>
                <c:pt idx="31">
                  <c:v>0.11645682801015581</c:v>
                </c:pt>
                <c:pt idx="32">
                  <c:v>0.11618502389543574</c:v>
                </c:pt>
                <c:pt idx="33">
                  <c:v>0.13802344536829964</c:v>
                </c:pt>
                <c:pt idx="34">
                  <c:v>0.16982715879288701</c:v>
                </c:pt>
                <c:pt idx="35">
                  <c:v>0.21160331974059449</c:v>
                </c:pt>
                <c:pt idx="36">
                  <c:v>0.23791164031919099</c:v>
                </c:pt>
                <c:pt idx="37">
                  <c:v>0.33337870511238676</c:v>
                </c:pt>
                <c:pt idx="38">
                  <c:v>0.41438723271384548</c:v>
                </c:pt>
                <c:pt idx="39">
                  <c:v>0.50405339386100112</c:v>
                </c:pt>
                <c:pt idx="40">
                  <c:v>0.59123162022015319</c:v>
                </c:pt>
                <c:pt idx="41">
                  <c:v>0.66067248901824849</c:v>
                </c:pt>
                <c:pt idx="42">
                  <c:v>0.70196211212488846</c:v>
                </c:pt>
                <c:pt idx="43">
                  <c:v>0.72616752601734824</c:v>
                </c:pt>
                <c:pt idx="44">
                  <c:v>0.78072643785364526</c:v>
                </c:pt>
                <c:pt idx="45">
                  <c:v>0.93854780091071</c:v>
                </c:pt>
                <c:pt idx="46">
                  <c:v>1.2671306698883382</c:v>
                </c:pt>
                <c:pt idx="47">
                  <c:v>1.820182086516223</c:v>
                </c:pt>
                <c:pt idx="48">
                  <c:v>2.6640234806023697</c:v>
                </c:pt>
                <c:pt idx="49">
                  <c:v>3.8977419229703769</c:v>
                </c:pt>
                <c:pt idx="50">
                  <c:v>5.6215545436240335</c:v>
                </c:pt>
                <c:pt idx="51">
                  <c:v>7.853735272211817</c:v>
                </c:pt>
                <c:pt idx="52">
                  <c:v>10.368247416348952</c:v>
                </c:pt>
                <c:pt idx="53">
                  <c:v>12.521235494095762</c:v>
                </c:pt>
                <c:pt idx="54">
                  <c:v>13.252332513870591</c:v>
                </c:pt>
                <c:pt idx="55">
                  <c:v>11.608451233454737</c:v>
                </c:pt>
                <c:pt idx="56">
                  <c:v>7.8115513595726407</c:v>
                </c:pt>
                <c:pt idx="57">
                  <c:v>3.6620178583956924</c:v>
                </c:pt>
                <c:pt idx="58">
                  <c:v>1.0539992893186849</c:v>
                </c:pt>
                <c:pt idx="59">
                  <c:v>0.15837935385372295</c:v>
                </c:pt>
                <c:pt idx="60">
                  <c:v>1.005629770766618E-2</c:v>
                </c:pt>
                <c:pt idx="61">
                  <c:v>2.0581180585032028E-4</c:v>
                </c:pt>
                <c:pt idx="62">
                  <c:v>9.5933657728055964E-7</c:v>
                </c:pt>
                <c:pt idx="63">
                  <c:v>6.5366085605044026E-10</c:v>
                </c:pt>
                <c:pt idx="64">
                  <c:v>3.696110731153227E-14</c:v>
                </c:pt>
                <c:pt idx="65">
                  <c:v>8.4162329514739686E-20</c:v>
                </c:pt>
                <c:pt idx="66">
                  <c:v>3.0512235327231256E-27</c:v>
                </c:pt>
                <c:pt idx="67">
                  <c:v>5.4930885404792988E-37</c:v>
                </c:pt>
                <c:pt idx="68">
                  <c:v>1.0971680484429941E-49</c:v>
                </c:pt>
                <c:pt idx="69">
                  <c:v>3.6757997475782427E-66</c:v>
                </c:pt>
                <c:pt idx="70">
                  <c:v>1.8563742925039796E-87</c:v>
                </c:pt>
                <c:pt idx="71">
                  <c:v>6.7063443900872985E-115</c:v>
                </c:pt>
                <c:pt idx="72">
                  <c:v>3.5962462422953783E-150</c:v>
                </c:pt>
                <c:pt idx="73">
                  <c:v>2.1537922235256909E-195</c:v>
                </c:pt>
                <c:pt idx="74">
                  <c:v>2.886477166589748E-253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8B-4B0E-BAB5-772F54349112}"/>
            </c:ext>
          </c:extLst>
        </c:ser>
        <c:ser>
          <c:idx val="6"/>
          <c:order val="6"/>
          <c:tx>
            <c:v>raw data</c:v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</c:spPr>
          </c:marker>
          <c:dPt>
            <c:idx val="67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D8B-4B0E-BAB5-772F54349112}"/>
              </c:ext>
            </c:extLst>
          </c:dPt>
          <c:xVal>
            <c:numRef>
              <c:f>'M20'!$A$22:$A$108</c:f>
              <c:numCache>
                <c:formatCode>General</c:formatCode>
                <c:ptCount val="87"/>
                <c:pt idx="0">
                  <c:v>2</c:v>
                </c:pt>
                <c:pt idx="1">
                  <c:v>2.2999999999999998</c:v>
                </c:pt>
                <c:pt idx="2">
                  <c:v>2.5</c:v>
                </c:pt>
                <c:pt idx="3">
                  <c:v>2.8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  <c:pt idx="7">
                  <c:v>4.5</c:v>
                </c:pt>
                <c:pt idx="8">
                  <c:v>5.0999999999999996</c:v>
                </c:pt>
                <c:pt idx="9">
                  <c:v>5.7</c:v>
                </c:pt>
                <c:pt idx="10">
                  <c:v>6.4</c:v>
                </c:pt>
                <c:pt idx="11">
                  <c:v>7.2</c:v>
                </c:pt>
                <c:pt idx="12">
                  <c:v>8.1</c:v>
                </c:pt>
                <c:pt idx="13">
                  <c:v>9.1</c:v>
                </c:pt>
                <c:pt idx="14">
                  <c:v>10.199999999999999</c:v>
                </c:pt>
                <c:pt idx="15">
                  <c:v>11.5</c:v>
                </c:pt>
                <c:pt idx="16">
                  <c:v>12.9</c:v>
                </c:pt>
                <c:pt idx="17">
                  <c:v>14.5</c:v>
                </c:pt>
                <c:pt idx="18">
                  <c:v>16.3</c:v>
                </c:pt>
                <c:pt idx="19">
                  <c:v>18.3</c:v>
                </c:pt>
                <c:pt idx="20">
                  <c:v>20.6</c:v>
                </c:pt>
                <c:pt idx="21">
                  <c:v>23.1</c:v>
                </c:pt>
                <c:pt idx="22">
                  <c:v>26</c:v>
                </c:pt>
                <c:pt idx="23">
                  <c:v>29.2</c:v>
                </c:pt>
                <c:pt idx="24">
                  <c:v>32.700000000000003</c:v>
                </c:pt>
                <c:pt idx="25">
                  <c:v>36.799999999999997</c:v>
                </c:pt>
                <c:pt idx="26">
                  <c:v>41.3</c:v>
                </c:pt>
                <c:pt idx="27">
                  <c:v>46.4</c:v>
                </c:pt>
                <c:pt idx="28">
                  <c:v>52.1</c:v>
                </c:pt>
                <c:pt idx="29">
                  <c:v>58.6</c:v>
                </c:pt>
                <c:pt idx="30">
                  <c:v>63</c:v>
                </c:pt>
                <c:pt idx="31">
                  <c:v>73.900000000000006</c:v>
                </c:pt>
                <c:pt idx="32">
                  <c:v>83</c:v>
                </c:pt>
                <c:pt idx="33">
                  <c:v>93.3</c:v>
                </c:pt>
                <c:pt idx="34">
                  <c:v>104.8</c:v>
                </c:pt>
                <c:pt idx="35">
                  <c:v>117.7</c:v>
                </c:pt>
                <c:pt idx="36">
                  <c:v>125</c:v>
                </c:pt>
                <c:pt idx="37">
                  <c:v>148.5</c:v>
                </c:pt>
                <c:pt idx="38">
                  <c:v>166.8</c:v>
                </c:pt>
                <c:pt idx="39">
                  <c:v>187.4</c:v>
                </c:pt>
                <c:pt idx="40">
                  <c:v>210.5</c:v>
                </c:pt>
                <c:pt idx="41">
                  <c:v>236.4</c:v>
                </c:pt>
                <c:pt idx="42">
                  <c:v>265.60000000000002</c:v>
                </c:pt>
                <c:pt idx="43">
                  <c:v>298.39999999999998</c:v>
                </c:pt>
                <c:pt idx="44">
                  <c:v>335.2</c:v>
                </c:pt>
                <c:pt idx="45">
                  <c:v>376.5</c:v>
                </c:pt>
                <c:pt idx="46">
                  <c:v>422.9</c:v>
                </c:pt>
                <c:pt idx="47">
                  <c:v>475.1</c:v>
                </c:pt>
                <c:pt idx="48">
                  <c:v>533.70000000000005</c:v>
                </c:pt>
                <c:pt idx="49">
                  <c:v>599.5</c:v>
                </c:pt>
                <c:pt idx="50">
                  <c:v>673.4</c:v>
                </c:pt>
                <c:pt idx="51">
                  <c:v>756.5</c:v>
                </c:pt>
                <c:pt idx="52">
                  <c:v>849.8</c:v>
                </c:pt>
                <c:pt idx="53">
                  <c:v>954.5</c:v>
                </c:pt>
                <c:pt idx="54">
                  <c:v>1072.3</c:v>
                </c:pt>
                <c:pt idx="55">
                  <c:v>1204.5</c:v>
                </c:pt>
                <c:pt idx="56">
                  <c:v>1353</c:v>
                </c:pt>
                <c:pt idx="57">
                  <c:v>1519.9</c:v>
                </c:pt>
                <c:pt idx="58">
                  <c:v>1707.4</c:v>
                </c:pt>
                <c:pt idx="59">
                  <c:v>1917.9</c:v>
                </c:pt>
                <c:pt idx="60">
                  <c:v>2154.4</c:v>
                </c:pt>
                <c:pt idx="61">
                  <c:v>2420.1</c:v>
                </c:pt>
                <c:pt idx="62">
                  <c:v>2718.6</c:v>
                </c:pt>
                <c:pt idx="63">
                  <c:v>3053.9</c:v>
                </c:pt>
                <c:pt idx="64">
                  <c:v>3430.5</c:v>
                </c:pt>
                <c:pt idx="65">
                  <c:v>3853.5</c:v>
                </c:pt>
                <c:pt idx="66">
                  <c:v>4328.8</c:v>
                </c:pt>
                <c:pt idx="67">
                  <c:v>4862.6000000000004</c:v>
                </c:pt>
                <c:pt idx="68">
                  <c:v>5462.3</c:v>
                </c:pt>
                <c:pt idx="69">
                  <c:v>6135.9</c:v>
                </c:pt>
                <c:pt idx="70">
                  <c:v>6892.6</c:v>
                </c:pt>
                <c:pt idx="71">
                  <c:v>7742.6</c:v>
                </c:pt>
                <c:pt idx="72">
                  <c:v>8697.5</c:v>
                </c:pt>
                <c:pt idx="73">
                  <c:v>9770.1</c:v>
                </c:pt>
                <c:pt idx="74">
                  <c:v>10975</c:v>
                </c:pt>
                <c:pt idx="75">
                  <c:v>12328.5</c:v>
                </c:pt>
                <c:pt idx="76">
                  <c:v>13848.9</c:v>
                </c:pt>
                <c:pt idx="77">
                  <c:v>15556.8</c:v>
                </c:pt>
                <c:pt idx="78">
                  <c:v>17475.3</c:v>
                </c:pt>
                <c:pt idx="79">
                  <c:v>19630.400000000001</c:v>
                </c:pt>
                <c:pt idx="80">
                  <c:v>22051.3</c:v>
                </c:pt>
                <c:pt idx="81">
                  <c:v>24770.799999999999</c:v>
                </c:pt>
                <c:pt idx="82">
                  <c:v>27825.599999999999</c:v>
                </c:pt>
                <c:pt idx="83">
                  <c:v>31257.200000000001</c:v>
                </c:pt>
                <c:pt idx="84">
                  <c:v>35111.9</c:v>
                </c:pt>
                <c:pt idx="85">
                  <c:v>39442.1</c:v>
                </c:pt>
                <c:pt idx="86">
                  <c:v>44306.2</c:v>
                </c:pt>
              </c:numCache>
            </c:numRef>
          </c:xVal>
          <c:yVal>
            <c:numRef>
              <c:f>'M20'!$B$22:$B$108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2E-3</c:v>
                </c:pt>
                <c:pt idx="10">
                  <c:v>4.0000000000000001E-3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2.4E-2</c:v>
                </c:pt>
                <c:pt idx="16">
                  <c:v>3.7999999999999999E-2</c:v>
                </c:pt>
                <c:pt idx="17">
                  <c:v>4.3999999999999997E-2</c:v>
                </c:pt>
                <c:pt idx="18">
                  <c:v>5.5E-2</c:v>
                </c:pt>
                <c:pt idx="19">
                  <c:v>0.112</c:v>
                </c:pt>
                <c:pt idx="20">
                  <c:v>0.17799999999999999</c:v>
                </c:pt>
                <c:pt idx="21">
                  <c:v>0.252</c:v>
                </c:pt>
                <c:pt idx="22">
                  <c:v>0.32900000000000001</c:v>
                </c:pt>
                <c:pt idx="23">
                  <c:v>0.38400000000000001</c:v>
                </c:pt>
                <c:pt idx="24">
                  <c:v>0.47599999999999998</c:v>
                </c:pt>
                <c:pt idx="25">
                  <c:v>0.443</c:v>
                </c:pt>
                <c:pt idx="26">
                  <c:v>0.39900000000000002</c:v>
                </c:pt>
                <c:pt idx="27">
                  <c:v>0.44500000000000001</c:v>
                </c:pt>
                <c:pt idx="28">
                  <c:v>0.40200000000000002</c:v>
                </c:pt>
                <c:pt idx="29">
                  <c:v>0.34300000000000003</c:v>
                </c:pt>
                <c:pt idx="30">
                  <c:v>0.184</c:v>
                </c:pt>
                <c:pt idx="31">
                  <c:v>0.39100000000000001</c:v>
                </c:pt>
                <c:pt idx="32">
                  <c:v>0.26300000000000001</c:v>
                </c:pt>
                <c:pt idx="33">
                  <c:v>0.26300000000000001</c:v>
                </c:pt>
                <c:pt idx="34">
                  <c:v>0.219</c:v>
                </c:pt>
                <c:pt idx="35">
                  <c:v>0.28799999999999998</c:v>
                </c:pt>
                <c:pt idx="36">
                  <c:v>0.155</c:v>
                </c:pt>
                <c:pt idx="37">
                  <c:v>0.48399999999999999</c:v>
                </c:pt>
                <c:pt idx="38">
                  <c:v>0.36699999999999999</c:v>
                </c:pt>
                <c:pt idx="39">
                  <c:v>0.40799999999999997</c:v>
                </c:pt>
                <c:pt idx="40">
                  <c:v>0.53600000000000003</c:v>
                </c:pt>
                <c:pt idx="41">
                  <c:v>0.60099999999999998</c:v>
                </c:pt>
                <c:pt idx="42">
                  <c:v>0.67200000000000004</c:v>
                </c:pt>
                <c:pt idx="43">
                  <c:v>0.73799999999999999</c:v>
                </c:pt>
                <c:pt idx="44">
                  <c:v>0.89900000000000002</c:v>
                </c:pt>
                <c:pt idx="45">
                  <c:v>1.113</c:v>
                </c:pt>
                <c:pt idx="46">
                  <c:v>1.357</c:v>
                </c:pt>
                <c:pt idx="47">
                  <c:v>1.629</c:v>
                </c:pt>
                <c:pt idx="48">
                  <c:v>1.883</c:v>
                </c:pt>
                <c:pt idx="49">
                  <c:v>2.9649999999999999</c:v>
                </c:pt>
                <c:pt idx="50">
                  <c:v>4.1929999999999996</c:v>
                </c:pt>
                <c:pt idx="51">
                  <c:v>8.4440000000000008</c:v>
                </c:pt>
                <c:pt idx="52">
                  <c:v>13.69</c:v>
                </c:pt>
                <c:pt idx="53">
                  <c:v>14.000999999999999</c:v>
                </c:pt>
                <c:pt idx="54">
                  <c:v>10.682</c:v>
                </c:pt>
                <c:pt idx="55">
                  <c:v>9.5259999999999998</c:v>
                </c:pt>
                <c:pt idx="56">
                  <c:v>8.5609999999999999</c:v>
                </c:pt>
                <c:pt idx="57">
                  <c:v>5.3929999999999998</c:v>
                </c:pt>
                <c:pt idx="58">
                  <c:v>2.9039999999999999</c:v>
                </c:pt>
                <c:pt idx="59">
                  <c:v>1.6819999999999999</c:v>
                </c:pt>
                <c:pt idx="60">
                  <c:v>1.681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B-4B0E-BAB5-772F54349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9570848"/>
        <c:axId val="-569569760"/>
      </c:scatterChart>
      <c:valAx>
        <c:axId val="-569570848"/>
        <c:scaling>
          <c:logBase val="10"/>
          <c:orientation val="minMax"/>
          <c:max val="10000"/>
          <c:min val="1"/>
        </c:scaling>
        <c:delete val="0"/>
        <c:axPos val="b"/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69760"/>
        <c:crossesAt val="0"/>
        <c:crossBetween val="midCat"/>
      </c:valAx>
      <c:valAx>
        <c:axId val="-569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569570848"/>
        <c:crossesAt val="0"/>
        <c:crossBetween val="midCat"/>
      </c:valAx>
      <c:spPr>
        <a:noFill/>
        <a:ln w="12700">
          <a:solidFill>
            <a:srgbClr val="C0C0C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25578329426379"/>
          <c:y val="0.11192189091117709"/>
          <c:w val="0.15822440227758416"/>
          <c:h val="0.267916661932409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6915132886771"/>
          <c:y val="0.12200747661839265"/>
          <c:w val="0.85560565426988811"/>
          <c:h val="0.7688871633769004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'M20'!$A$23:$A$108</c:f>
              <c:numCache>
                <c:formatCode>General</c:formatCode>
                <c:ptCount val="86"/>
                <c:pt idx="0">
                  <c:v>2.2999999999999998</c:v>
                </c:pt>
                <c:pt idx="1">
                  <c:v>2.5</c:v>
                </c:pt>
                <c:pt idx="2">
                  <c:v>2.8</c:v>
                </c:pt>
                <c:pt idx="3">
                  <c:v>3.2</c:v>
                </c:pt>
                <c:pt idx="4">
                  <c:v>3.6</c:v>
                </c:pt>
                <c:pt idx="5">
                  <c:v>4</c:v>
                </c:pt>
                <c:pt idx="6">
                  <c:v>4.5</c:v>
                </c:pt>
                <c:pt idx="7">
                  <c:v>5.0999999999999996</c:v>
                </c:pt>
                <c:pt idx="8">
                  <c:v>5.7</c:v>
                </c:pt>
                <c:pt idx="9">
                  <c:v>6.4</c:v>
                </c:pt>
                <c:pt idx="10">
                  <c:v>7.2</c:v>
                </c:pt>
                <c:pt idx="11">
                  <c:v>8.1</c:v>
                </c:pt>
                <c:pt idx="12">
                  <c:v>9.1</c:v>
                </c:pt>
                <c:pt idx="13">
                  <c:v>10.199999999999999</c:v>
                </c:pt>
                <c:pt idx="14">
                  <c:v>11.5</c:v>
                </c:pt>
                <c:pt idx="15">
                  <c:v>12.9</c:v>
                </c:pt>
                <c:pt idx="16">
                  <c:v>14.5</c:v>
                </c:pt>
                <c:pt idx="17">
                  <c:v>16.3</c:v>
                </c:pt>
                <c:pt idx="18">
                  <c:v>18.3</c:v>
                </c:pt>
                <c:pt idx="19">
                  <c:v>20.6</c:v>
                </c:pt>
                <c:pt idx="20">
                  <c:v>23.1</c:v>
                </c:pt>
                <c:pt idx="21">
                  <c:v>26</c:v>
                </c:pt>
                <c:pt idx="22">
                  <c:v>29.2</c:v>
                </c:pt>
                <c:pt idx="23">
                  <c:v>32.700000000000003</c:v>
                </c:pt>
                <c:pt idx="24">
                  <c:v>36.799999999999997</c:v>
                </c:pt>
                <c:pt idx="25">
                  <c:v>41.3</c:v>
                </c:pt>
                <c:pt idx="26">
                  <c:v>46.4</c:v>
                </c:pt>
                <c:pt idx="27">
                  <c:v>52.1</c:v>
                </c:pt>
                <c:pt idx="28">
                  <c:v>58.6</c:v>
                </c:pt>
                <c:pt idx="29">
                  <c:v>63</c:v>
                </c:pt>
                <c:pt idx="30">
                  <c:v>73.900000000000006</c:v>
                </c:pt>
                <c:pt idx="31">
                  <c:v>83</c:v>
                </c:pt>
                <c:pt idx="32">
                  <c:v>93.3</c:v>
                </c:pt>
                <c:pt idx="33">
                  <c:v>104.8</c:v>
                </c:pt>
                <c:pt idx="34">
                  <c:v>117.7</c:v>
                </c:pt>
                <c:pt idx="35">
                  <c:v>125</c:v>
                </c:pt>
                <c:pt idx="36">
                  <c:v>148.5</c:v>
                </c:pt>
                <c:pt idx="37">
                  <c:v>166.8</c:v>
                </c:pt>
                <c:pt idx="38">
                  <c:v>187.4</c:v>
                </c:pt>
                <c:pt idx="39">
                  <c:v>210.5</c:v>
                </c:pt>
                <c:pt idx="40">
                  <c:v>236.4</c:v>
                </c:pt>
                <c:pt idx="41">
                  <c:v>265.60000000000002</c:v>
                </c:pt>
                <c:pt idx="42">
                  <c:v>298.39999999999998</c:v>
                </c:pt>
                <c:pt idx="43">
                  <c:v>335.2</c:v>
                </c:pt>
                <c:pt idx="44">
                  <c:v>376.5</c:v>
                </c:pt>
                <c:pt idx="45">
                  <c:v>422.9</c:v>
                </c:pt>
                <c:pt idx="46">
                  <c:v>475.1</c:v>
                </c:pt>
                <c:pt idx="47">
                  <c:v>533.70000000000005</c:v>
                </c:pt>
                <c:pt idx="48">
                  <c:v>599.5</c:v>
                </c:pt>
                <c:pt idx="49">
                  <c:v>673.4</c:v>
                </c:pt>
                <c:pt idx="50">
                  <c:v>756.5</c:v>
                </c:pt>
                <c:pt idx="51">
                  <c:v>849.8</c:v>
                </c:pt>
                <c:pt idx="52">
                  <c:v>954.5</c:v>
                </c:pt>
                <c:pt idx="53">
                  <c:v>1072.3</c:v>
                </c:pt>
                <c:pt idx="54">
                  <c:v>1204.5</c:v>
                </c:pt>
                <c:pt idx="55">
                  <c:v>1353</c:v>
                </c:pt>
                <c:pt idx="56">
                  <c:v>1519.9</c:v>
                </c:pt>
                <c:pt idx="57">
                  <c:v>1707.4</c:v>
                </c:pt>
                <c:pt idx="58">
                  <c:v>1917.9</c:v>
                </c:pt>
                <c:pt idx="59">
                  <c:v>2154.4</c:v>
                </c:pt>
                <c:pt idx="60">
                  <c:v>2420.1</c:v>
                </c:pt>
                <c:pt idx="61">
                  <c:v>2718.6</c:v>
                </c:pt>
                <c:pt idx="62">
                  <c:v>3053.9</c:v>
                </c:pt>
                <c:pt idx="63">
                  <c:v>3430.5</c:v>
                </c:pt>
                <c:pt idx="64">
                  <c:v>3853.5</c:v>
                </c:pt>
                <c:pt idx="65">
                  <c:v>4328.8</c:v>
                </c:pt>
                <c:pt idx="66">
                  <c:v>4862.6000000000004</c:v>
                </c:pt>
                <c:pt idx="67">
                  <c:v>5462.3</c:v>
                </c:pt>
                <c:pt idx="68">
                  <c:v>6135.9</c:v>
                </c:pt>
                <c:pt idx="69">
                  <c:v>6892.6</c:v>
                </c:pt>
                <c:pt idx="70">
                  <c:v>7742.6</c:v>
                </c:pt>
                <c:pt idx="71">
                  <c:v>8697.5</c:v>
                </c:pt>
                <c:pt idx="72">
                  <c:v>9770.1</c:v>
                </c:pt>
                <c:pt idx="73">
                  <c:v>10975</c:v>
                </c:pt>
                <c:pt idx="74">
                  <c:v>12328.5</c:v>
                </c:pt>
                <c:pt idx="75">
                  <c:v>13848.9</c:v>
                </c:pt>
                <c:pt idx="76">
                  <c:v>15556.8</c:v>
                </c:pt>
                <c:pt idx="77">
                  <c:v>17475.3</c:v>
                </c:pt>
                <c:pt idx="78">
                  <c:v>19630.400000000001</c:v>
                </c:pt>
                <c:pt idx="79">
                  <c:v>22051.3</c:v>
                </c:pt>
                <c:pt idx="80">
                  <c:v>24770.799999999999</c:v>
                </c:pt>
                <c:pt idx="81">
                  <c:v>27825.599999999999</c:v>
                </c:pt>
                <c:pt idx="82">
                  <c:v>31257.200000000001</c:v>
                </c:pt>
                <c:pt idx="83">
                  <c:v>35111.9</c:v>
                </c:pt>
                <c:pt idx="84">
                  <c:v>39442.1</c:v>
                </c:pt>
                <c:pt idx="85">
                  <c:v>44306.2</c:v>
                </c:pt>
              </c:numCache>
            </c:numRef>
          </c:xVal>
          <c:yVal>
            <c:numRef>
              <c:f>'M20'!$J$23:$J$108</c:f>
              <c:numCache>
                <c:formatCode>0.000</c:formatCode>
                <c:ptCount val="86"/>
                <c:pt idx="0">
                  <c:v>-2.6141587786494152E-2</c:v>
                </c:pt>
                <c:pt idx="1">
                  <c:v>-2.6361512067666647E-2</c:v>
                </c:pt>
                <c:pt idx="2">
                  <c:v>-2.6704207854813276E-2</c:v>
                </c:pt>
                <c:pt idx="3">
                  <c:v>-2.7186458274282257E-2</c:v>
                </c:pt>
                <c:pt idx="4">
                  <c:v>-2.7699724529664495E-2</c:v>
                </c:pt>
                <c:pt idx="5">
                  <c:v>-2.824640513824362E-2</c:v>
                </c:pt>
                <c:pt idx="6">
                  <c:v>-2.89806383706003E-2</c:v>
                </c:pt>
                <c:pt idx="7">
                  <c:v>-2.994340386903285E-2</c:v>
                </c:pt>
                <c:pt idx="8">
                  <c:v>-2.9004669257238408E-2</c:v>
                </c:pt>
                <c:pt idx="9">
                  <c:v>-2.8381668519768703E-2</c:v>
                </c:pt>
                <c:pt idx="10">
                  <c:v>-2.9161277140853998E-2</c:v>
                </c:pt>
                <c:pt idx="11">
                  <c:v>-3.146210879239094E-2</c:v>
                </c:pt>
                <c:pt idx="12">
                  <c:v>-3.3445093314541596E-2</c:v>
                </c:pt>
                <c:pt idx="13">
                  <c:v>-3.6326959724289141E-2</c:v>
                </c:pt>
                <c:pt idx="14">
                  <c:v>-2.4862766504129559E-2</c:v>
                </c:pt>
                <c:pt idx="15">
                  <c:v>-1.8173100629611791E-2</c:v>
                </c:pt>
                <c:pt idx="16">
                  <c:v>-2.2543645051604097E-2</c:v>
                </c:pt>
                <c:pt idx="17">
                  <c:v>-2.6218210744050875E-2</c:v>
                </c:pt>
                <c:pt idx="18">
                  <c:v>1.0167915695557875E-2</c:v>
                </c:pt>
                <c:pt idx="19">
                  <c:v>4.6183763160277502E-2</c:v>
                </c:pt>
                <c:pt idx="20">
                  <c:v>7.9542831538644276E-2</c:v>
                </c:pt>
                <c:pt idx="21">
                  <c:v>9.9458089150818219E-2</c:v>
                </c:pt>
                <c:pt idx="22">
                  <c:v>8.2285386478003208E-2</c:v>
                </c:pt>
                <c:pt idx="23">
                  <c:v>9.2427359222629568E-2</c:v>
                </c:pt>
                <c:pt idx="24">
                  <c:v>-2.3539365698761805E-2</c:v>
                </c:pt>
                <c:pt idx="25">
                  <c:v>-0.11890182178748276</c:v>
                </c:pt>
                <c:pt idx="26">
                  <c:v>-6.1721199589497344E-2</c:v>
                </c:pt>
                <c:pt idx="27">
                  <c:v>-1.6280498747163863E-2</c:v>
                </c:pt>
                <c:pt idx="28">
                  <c:v>6.1261574600345259E-2</c:v>
                </c:pt>
                <c:pt idx="29">
                  <c:v>-2.0118759093620819E-2</c:v>
                </c:pt>
                <c:pt idx="30">
                  <c:v>0.27454317198984424</c:v>
                </c:pt>
                <c:pt idx="31">
                  <c:v>0.14681497610456429</c:v>
                </c:pt>
                <c:pt idx="32">
                  <c:v>0.12497655463170038</c:v>
                </c:pt>
                <c:pt idx="33">
                  <c:v>4.9172841207112988E-2</c:v>
                </c:pt>
                <c:pt idx="34">
                  <c:v>7.6396680259405492E-2</c:v>
                </c:pt>
                <c:pt idx="35">
                  <c:v>-8.2911640319190988E-2</c:v>
                </c:pt>
                <c:pt idx="36">
                  <c:v>0.15062129488761322</c:v>
                </c:pt>
                <c:pt idx="37">
                  <c:v>-4.7387232713845484E-2</c:v>
                </c:pt>
                <c:pt idx="38">
                  <c:v>-9.6053393861001146E-2</c:v>
                </c:pt>
                <c:pt idx="39">
                  <c:v>-5.5231620220153155E-2</c:v>
                </c:pt>
                <c:pt idx="40">
                  <c:v>-5.9672489018248509E-2</c:v>
                </c:pt>
                <c:pt idx="41">
                  <c:v>-2.9962112124888418E-2</c:v>
                </c:pt>
                <c:pt idx="42">
                  <c:v>1.1832473982651748E-2</c:v>
                </c:pt>
                <c:pt idx="43">
                  <c:v>0.11827356214635476</c:v>
                </c:pt>
                <c:pt idx="44">
                  <c:v>0.17445219908928999</c:v>
                </c:pt>
                <c:pt idx="45">
                  <c:v>8.986933011166176E-2</c:v>
                </c:pt>
                <c:pt idx="46">
                  <c:v>-0.19118208651622304</c:v>
                </c:pt>
                <c:pt idx="47">
                  <c:v>-0.7810234806023697</c:v>
                </c:pt>
                <c:pt idx="48">
                  <c:v>-0.93274192297037706</c:v>
                </c:pt>
                <c:pt idx="49">
                  <c:v>-1.4285545436240339</c:v>
                </c:pt>
                <c:pt idx="50">
                  <c:v>0.59026472778818384</c:v>
                </c:pt>
                <c:pt idx="51">
                  <c:v>3.3217525836510475</c:v>
                </c:pt>
                <c:pt idx="52">
                  <c:v>1.479764505904237</c:v>
                </c:pt>
                <c:pt idx="53">
                  <c:v>-2.570332513870591</c:v>
                </c:pt>
                <c:pt idx="54">
                  <c:v>-2.0824512334547371</c:v>
                </c:pt>
                <c:pt idx="55">
                  <c:v>0.74944864042735926</c:v>
                </c:pt>
                <c:pt idx="56">
                  <c:v>1.7309821416043074</c:v>
                </c:pt>
                <c:pt idx="57">
                  <c:v>1.850000710681315</c:v>
                </c:pt>
                <c:pt idx="58">
                  <c:v>1.5236206461462769</c:v>
                </c:pt>
                <c:pt idx="59">
                  <c:v>1.6709437022923339</c:v>
                </c:pt>
                <c:pt idx="60">
                  <c:v>-2.0581180585032028E-4</c:v>
                </c:pt>
                <c:pt idx="61">
                  <c:v>-9.5933657728055964E-7</c:v>
                </c:pt>
                <c:pt idx="62">
                  <c:v>-6.5366085605044026E-10</c:v>
                </c:pt>
                <c:pt idx="63">
                  <c:v>-3.696110731153227E-14</c:v>
                </c:pt>
                <c:pt idx="64">
                  <c:v>-8.4162329514739686E-20</c:v>
                </c:pt>
                <c:pt idx="65">
                  <c:v>-3.0512235327231256E-27</c:v>
                </c:pt>
                <c:pt idx="66">
                  <c:v>-5.4930885404792988E-37</c:v>
                </c:pt>
                <c:pt idx="67">
                  <c:v>-1.0971680484429941E-49</c:v>
                </c:pt>
                <c:pt idx="68">
                  <c:v>-3.6757997475782427E-66</c:v>
                </c:pt>
                <c:pt idx="69">
                  <c:v>-1.8563742925039796E-87</c:v>
                </c:pt>
                <c:pt idx="70">
                  <c:v>-6.7063443900872985E-115</c:v>
                </c:pt>
                <c:pt idx="71">
                  <c:v>-3.5962462422953783E-150</c:v>
                </c:pt>
                <c:pt idx="72">
                  <c:v>-2.1537922235256909E-195</c:v>
                </c:pt>
                <c:pt idx="73">
                  <c:v>-2.886477166589748E-253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5-4DF2-B916-EEFF02E8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71017696"/>
        <c:axId val="-671011168"/>
      </c:scatterChart>
      <c:valAx>
        <c:axId val="-671017696"/>
        <c:scaling>
          <c:orientation val="minMax"/>
          <c:max val="6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1168"/>
        <c:crosses val="autoZero"/>
        <c:crossBetween val="midCat"/>
      </c:valAx>
      <c:valAx>
        <c:axId val="-6710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101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362074C-A90D-4714-852F-267E127DA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4BEA2B-6888-44E7-A87D-C575AF76B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4DB14D2-A42E-419E-9B0F-D1EA12E2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0CE5F-1088-44B5-9165-E02682574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4279B2A-49A8-451F-8EB4-211620E40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9EDCD-F9F3-435C-AB8D-E08D3B01B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BE13DCB-1C8C-472A-AA0E-2D7DDD18F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73F2E-95B7-48F7-8371-524B00CA4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B3E50DF-4622-4FA6-9053-D1957DC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ABAEC-2013-48BB-BD09-DDFF2F2B5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5CA1779-79F2-4534-A70D-3C5639E1E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A5D3A-AA61-403B-ABD5-BE76E1E87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4683B38-074B-4F35-ABA6-6DC2E801B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E5702-32E9-4F22-B378-0D1792AF9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AC60644-64C2-4BC5-A0D6-17843216E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DFD61E-631B-46A6-B994-EEDF80D39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C39B2DD-CB80-4F3E-848D-3B0B13290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ACD1A3-C694-40E7-AAE8-0DB7713BC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96E3E50-DE0C-4359-8A11-7A61B5FD9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7832A7-FF34-489D-A43B-AB6FDD013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72699AE-E20F-4B6F-98A2-F6F33BCB2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6E9313-CABA-47FB-BE7F-0455304F2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9FA553D-0B76-4770-9BAB-38BC34B71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6D71D-68B3-46A1-86A2-97A8A8F9D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1E08B25-A866-4143-AD59-E1D11D546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C43202-E151-4ABE-B702-4CB353F79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1A32DAB-4FCC-40D2-B0B2-19CE0DE9D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036AB-808F-4A4C-9AB9-C48006187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2A36653-CF81-4640-BA13-E4C501A9B4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7718A3-76A7-4036-897C-C8F8E74D0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E7A85CD-A5AA-40AD-ACC6-D845EF7BA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14675-CA17-412D-9AE9-1E5D78390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CEA357C-7D35-4517-A4D9-41BF5F2C2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C1788-2C61-4EAD-BF64-AFF2E465CE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F094965-2FF7-43C7-8C58-0568F5D4B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CD1E3C-2F79-42AF-AD57-E73950413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E122888-B97D-4577-A2C9-EAFC35787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6FB64-CBA7-4A82-AAB6-7428270E3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1FF260B-7796-46E9-86E0-352AF820F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0A9A1-1341-4F8D-A7FC-44D561542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E570462-AE6F-4E71-B2DF-06809A4E3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0C6086-3049-4FEA-A2F4-E6A86B29C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49206A2-EA6F-48E4-8160-C700DBF8B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31E72C-CE3F-4384-8A52-7A3CC10A0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B96A5CD-8E34-4901-89ED-24F7758D1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DD55BB-0501-4087-A227-9D70EC3E8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1E4F3CC-C83D-47F1-9AC6-08695FC1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80B936-94CE-4C7B-8516-9D93FB7E9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36297A2-9A32-4D7D-BACD-5B88BC890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1F8BA-795D-4146-929A-72799F59E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D2BBAF7-5045-45DD-945F-B4459DE70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0D5F69-A536-45EC-BAAB-4AEBDD85BC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F68477B-DC13-4566-B3FB-4FF49C399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2E3DE7-9FC9-4557-BA62-3F3F201FD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302292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BCD724C-5399-44B8-8A7F-026F6A13A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B52941-12DD-47D2-A9A8-38CC0CBD1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054AC68-B5AE-42F9-99ED-4842BEDF0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9FF26D-8709-4B18-AF5A-8893E6975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1F83BFB-DD0B-485E-A787-24C3C8FD6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246F3C-8BBB-40E0-B207-865E0A511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D800D39-0D31-410C-BD5D-19E984F22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65273-99E0-45EB-B167-3DA138678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3762B0B-0101-4EE5-BFE3-9C846D017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FADD6B-0FFD-4212-A9F6-D43583B04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05B55FD-48E6-4A5D-B0A7-7449373CF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0CD88-FB98-46B7-B539-A505192D6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3FBEC44-15A3-4F54-8F4E-36654478F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6D0715-0C25-47DD-A549-80E1A0E8B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0F4460D-3DBE-47F8-BC65-4FA1E26D6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BAB903-5BC7-4AA3-9447-325905C0E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8B7D81C-0546-4A66-97CE-2CF2C29BB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72363-ABED-4584-ACCA-4DFCC896B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820F447-F584-425C-A5F9-CD447F423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2D788-BE42-48D5-9A9F-E46A79556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357605</xdr:colOff>
      <xdr:row>0</xdr:row>
      <xdr:rowOff>0</xdr:rowOff>
    </xdr:from>
    <xdr:to>
      <xdr:col>32</xdr:col>
      <xdr:colOff>292767</xdr:colOff>
      <xdr:row>32</xdr:row>
      <xdr:rowOff>147888</xdr:rowOff>
    </xdr:to>
    <xdr:graphicFrame macro="">
      <xdr:nvGraphicFramePr>
        <xdr:cNvPr id="1057" name="Chart 2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272599</xdr:colOff>
      <xdr:row>35</xdr:row>
      <xdr:rowOff>37765</xdr:rowOff>
    </xdr:from>
    <xdr:to>
      <xdr:col>32</xdr:col>
      <xdr:colOff>436363</xdr:colOff>
      <xdr:row>44</xdr:row>
      <xdr:rowOff>126331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yaf\Downloads\Organized%20Grinder%20Statistics%2005.01.2024.xlsx" TargetMode="External"/><Relationship Id="rId1" Type="http://schemas.openxmlformats.org/officeDocument/2006/relationships/externalLinkPath" Target="Organized%20Grinder%20Statistics%2005.01.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ganized Grinder Statistics 05"/>
    </sheetNames>
    <sheetDataSet>
      <sheetData sheetId="0">
        <row r="14">
          <cell r="K14">
            <v>2.3710803496506521</v>
          </cell>
          <cell r="L14">
            <v>1.2173035346059592E-6</v>
          </cell>
          <cell r="M14">
            <v>8.9644083553645206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914C-AFED-45B7-ABBB-4FC988D44C72}">
  <dimension ref="A1:R116"/>
  <sheetViews>
    <sheetView topLeftCell="N9" zoomScale="80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45.28337302082474</v>
      </c>
      <c r="D8" s="41">
        <v>330.07995184499094</v>
      </c>
      <c r="E8" s="41">
        <v>723.57598134861803</v>
      </c>
    </row>
    <row r="9" spans="2:8" ht="15" x14ac:dyDescent="0.25">
      <c r="B9" s="25" t="s">
        <v>5</v>
      </c>
      <c r="C9" s="41">
        <v>27.59746996156035</v>
      </c>
      <c r="D9" s="41">
        <v>285.74265078051752</v>
      </c>
      <c r="E9" s="41">
        <v>172.13536282640763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0.14476061013372077</v>
      </c>
    </row>
    <row r="12" spans="2:8" ht="15" customHeight="1" x14ac:dyDescent="0.25">
      <c r="B12" s="31" t="s">
        <v>24</v>
      </c>
      <c r="C12" s="39">
        <f>STDEV(J22:J143)/MAX(I22:I143)</f>
        <v>3.8675421816753812E-2</v>
      </c>
      <c r="D12" s="35" t="s">
        <v>21</v>
      </c>
      <c r="E12" s="38">
        <f>M24</f>
        <v>0.9801107118635749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2.9803218952380592</v>
      </c>
      <c r="D15" s="40">
        <f>N22</f>
        <v>8.146805183276145</v>
      </c>
      <c r="E15" s="40">
        <f>M22</f>
        <v>0.21446369437469245</v>
      </c>
    </row>
    <row r="16" spans="2:8" ht="15" x14ac:dyDescent="0.25">
      <c r="B16" s="5" t="s">
        <v>9</v>
      </c>
      <c r="C16" s="23">
        <f>O28</f>
        <v>5.5110782840227752E-2</v>
      </c>
      <c r="D16" s="24">
        <f>N28</f>
        <v>1.6619318703133771E-2</v>
      </c>
      <c r="E16" s="24">
        <f>M28</f>
        <v>1.2502762600117694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8.1395572896142401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5">
        <v>1E-3</v>
      </c>
      <c r="C22" s="10">
        <f>EXP(-1*(($A22-C$8)/(0.6006*C$9))^2)</f>
        <v>1.0926019817816032E-3</v>
      </c>
      <c r="D22" s="11">
        <f>EXP(-1*(($A22-D$8)/(0.6006*D$9))^2)</f>
        <v>2.5872118274726845E-2</v>
      </c>
      <c r="E22" s="11">
        <f>EXP(-1*(($A22-E$8)/(0.6006*E$9))^2)</f>
        <v>6.9791637750635321E-22</v>
      </c>
      <c r="F22" s="12">
        <f t="shared" ref="F22:H53" si="0">C$15*C22</f>
        <v>3.2563056090842073E-3</v>
      </c>
      <c r="G22" s="12">
        <f t="shared" si="0"/>
        <v>0.21077510726287813</v>
      </c>
      <c r="H22" s="12">
        <f t="shared" si="0"/>
        <v>1.4967772468461502E-22</v>
      </c>
      <c r="I22" s="13">
        <f t="shared" ref="I22:I85" si="1">SUM(F22:H22)</f>
        <v>0.21403141287196234</v>
      </c>
      <c r="J22" s="13">
        <f t="shared" ref="J22:J85" si="2">B22-I22</f>
        <v>-0.21303141287196234</v>
      </c>
      <c r="M22" s="15">
        <f t="array" ref="M22:Q26">LINEST(B22:B108,C22:E108,FALSE,TRUE)</f>
        <v>0.21446369437469245</v>
      </c>
      <c r="N22" s="16">
        <v>8.146805183276145</v>
      </c>
      <c r="O22" s="16">
        <v>2.9803218952380592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5">
        <v>0</v>
      </c>
      <c r="C23" s="10">
        <f t="shared" ref="C23:E38" si="3">EXP(-1*(($A23-C$8)/(0.6006*C$9))^2)</f>
        <v>1.2005298284044879E-3</v>
      </c>
      <c r="D23" s="11">
        <f t="shared" si="3"/>
        <v>2.604553660390152E-2</v>
      </c>
      <c r="E23" s="11">
        <f t="shared" si="3"/>
        <v>7.2676062697870488E-22</v>
      </c>
      <c r="F23" s="12">
        <f t="shared" si="0"/>
        <v>3.5779653334802853E-3</v>
      </c>
      <c r="G23" s="12">
        <f t="shared" si="0"/>
        <v>0.21218791260587347</v>
      </c>
      <c r="H23" s="12">
        <f t="shared" si="0"/>
        <v>1.5586376898792083E-22</v>
      </c>
      <c r="I23" s="13">
        <f t="shared" si="1"/>
        <v>0.21576587793935376</v>
      </c>
      <c r="J23" s="13">
        <f t="shared" si="2"/>
        <v>-0.21576587793935376</v>
      </c>
      <c r="M23" s="18">
        <v>0.26813886571109763</v>
      </c>
      <c r="N23">
        <v>0.13539435175320838</v>
      </c>
      <c r="O23">
        <v>0.16424787276244068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5">
        <v>0</v>
      </c>
      <c r="C24" s="10">
        <f t="shared" si="3"/>
        <v>1.2778764200693426E-3</v>
      </c>
      <c r="D24" s="11">
        <f t="shared" si="3"/>
        <v>2.616170529761724E-2</v>
      </c>
      <c r="E24" s="11">
        <f t="shared" si="3"/>
        <v>7.466424223065867E-22</v>
      </c>
      <c r="F24" s="12">
        <f t="shared" si="0"/>
        <v>3.8084830741410896E-3</v>
      </c>
      <c r="G24" s="12">
        <f t="shared" si="0"/>
        <v>0.21313431632197111</v>
      </c>
      <c r="H24" s="12">
        <f t="shared" si="0"/>
        <v>1.6012769226473986E-22</v>
      </c>
      <c r="I24" s="13">
        <f t="shared" si="1"/>
        <v>0.21694279939611219</v>
      </c>
      <c r="J24" s="13">
        <f t="shared" si="2"/>
        <v>-0.21694279939611219</v>
      </c>
      <c r="M24" s="18">
        <v>0.9801107118635749</v>
      </c>
      <c r="N24">
        <v>0.33366083708340866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5">
        <v>0</v>
      </c>
      <c r="C25" s="10">
        <f t="shared" si="3"/>
        <v>1.4025733719856726E-3</v>
      </c>
      <c r="D25" s="11">
        <f t="shared" si="3"/>
        <v>2.6336796434860858E-2</v>
      </c>
      <c r="E25" s="11">
        <f t="shared" si="3"/>
        <v>7.7747865239484408E-22</v>
      </c>
      <c r="F25" s="12">
        <f t="shared" si="0"/>
        <v>4.1801201302067749E-3</v>
      </c>
      <c r="G25" s="12">
        <f t="shared" si="0"/>
        <v>0.21456074970641315</v>
      </c>
      <c r="H25" s="12">
        <f t="shared" si="0"/>
        <v>1.667409440900556E-22</v>
      </c>
      <c r="I25" s="13">
        <f t="shared" si="1"/>
        <v>0.21874086983661992</v>
      </c>
      <c r="J25" s="13">
        <f t="shared" si="2"/>
        <v>-0.21874086983661992</v>
      </c>
      <c r="M25" s="18">
        <v>1379.7929691571544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5">
        <v>0</v>
      </c>
      <c r="C26" s="10">
        <f t="shared" si="3"/>
        <v>1.5863485335987811E-3</v>
      </c>
      <c r="D26" s="11">
        <f t="shared" si="3"/>
        <v>2.6571822859510316E-2</v>
      </c>
      <c r="E26" s="11">
        <f t="shared" si="3"/>
        <v>8.2056220849311E-22</v>
      </c>
      <c r="F26" s="12">
        <f t="shared" si="0"/>
        <v>4.7278292681632349E-3</v>
      </c>
      <c r="G26" s="12">
        <f t="shared" si="0"/>
        <v>0.2164754642009542</v>
      </c>
      <c r="H26" s="12">
        <f t="shared" si="0"/>
        <v>1.7598080269768901E-22</v>
      </c>
      <c r="I26" s="13">
        <f t="shared" si="1"/>
        <v>0.22120329346911743</v>
      </c>
      <c r="J26" s="13">
        <f t="shared" si="2"/>
        <v>-0.22120329346911743</v>
      </c>
      <c r="M26" s="20">
        <v>460.83520844693106</v>
      </c>
      <c r="N26" s="21">
        <v>9.3516825530688816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5">
        <v>0</v>
      </c>
      <c r="C27" s="10">
        <f t="shared" si="3"/>
        <v>1.7921146065525946E-3</v>
      </c>
      <c r="D27" s="11">
        <f t="shared" si="3"/>
        <v>2.680865535463613E-2</v>
      </c>
      <c r="E27" s="11">
        <f t="shared" si="3"/>
        <v>8.6600728849893365E-22</v>
      </c>
      <c r="F27" s="12">
        <f t="shared" si="0"/>
        <v>5.3410784006846374E-3</v>
      </c>
      <c r="G27" s="12">
        <f t="shared" si="0"/>
        <v>0.21840489239981339</v>
      </c>
      <c r="H27" s="12">
        <f t="shared" si="0"/>
        <v>1.8572712244689143E-22</v>
      </c>
      <c r="I27" s="13">
        <f t="shared" si="1"/>
        <v>0.22374597080049802</v>
      </c>
      <c r="J27" s="13">
        <f t="shared" si="2"/>
        <v>-0.22374597080049802</v>
      </c>
      <c r="M27" t="s">
        <v>10</v>
      </c>
    </row>
    <row r="28" spans="1:18" ht="15.75" thickBot="1" x14ac:dyDescent="0.3">
      <c r="A28" s="43">
        <v>4</v>
      </c>
      <c r="B28" s="45">
        <v>0</v>
      </c>
      <c r="C28" s="10">
        <f t="shared" si="3"/>
        <v>2.0222139115145818E-3</v>
      </c>
      <c r="D28" s="11">
        <f t="shared" si="3"/>
        <v>2.7047304848327288E-2</v>
      </c>
      <c r="E28" s="11">
        <f t="shared" si="3"/>
        <v>9.1394188387149415E-22</v>
      </c>
      <c r="F28" s="12">
        <f t="shared" si="0"/>
        <v>6.0268483973419072E-3</v>
      </c>
      <c r="G28" s="12">
        <f t="shared" si="0"/>
        <v>0.22034912333200277</v>
      </c>
      <c r="H28" s="12">
        <f t="shared" si="0"/>
        <v>1.9600735285884679E-22</v>
      </c>
      <c r="I28" s="13">
        <f t="shared" si="1"/>
        <v>0.22637597172934468</v>
      </c>
      <c r="J28" s="13">
        <f t="shared" si="2"/>
        <v>-0.22637597172934468</v>
      </c>
      <c r="M28" s="14">
        <f>M23/M22</f>
        <v>1.2502762600117694</v>
      </c>
      <c r="N28" s="14">
        <f>N23/N22</f>
        <v>1.6619318703133771E-2</v>
      </c>
      <c r="O28" s="14">
        <f>O23/O22</f>
        <v>5.5110782840227752E-2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5">
        <v>0</v>
      </c>
      <c r="C29" s="10">
        <f t="shared" si="3"/>
        <v>2.347969112181872E-3</v>
      </c>
      <c r="D29" s="11">
        <f t="shared" si="3"/>
        <v>2.7348188579193983E-2</v>
      </c>
      <c r="E29" s="11">
        <f t="shared" si="3"/>
        <v>9.7756712389634748E-22</v>
      </c>
      <c r="F29" s="12">
        <f t="shared" si="0"/>
        <v>6.9977037543783004E-3</v>
      </c>
      <c r="G29" s="12">
        <f t="shared" si="0"/>
        <v>0.22280036447019103</v>
      </c>
      <c r="H29" s="12">
        <f t="shared" si="0"/>
        <v>2.0965265689005337E-22</v>
      </c>
      <c r="I29" s="13">
        <f t="shared" si="1"/>
        <v>0.22979806822456933</v>
      </c>
      <c r="J29" s="13">
        <f t="shared" si="2"/>
        <v>-0.22979806822456933</v>
      </c>
    </row>
    <row r="30" spans="1:18" ht="15.75" thickBot="1" x14ac:dyDescent="0.3">
      <c r="A30" s="43">
        <v>5.0999999999999996</v>
      </c>
      <c r="B30" s="45">
        <v>0</v>
      </c>
      <c r="C30" s="10">
        <f t="shared" si="3"/>
        <v>2.8021243145825701E-3</v>
      </c>
      <c r="D30" s="11">
        <f t="shared" si="3"/>
        <v>2.771304951608615E-2</v>
      </c>
      <c r="E30" s="11">
        <f t="shared" si="3"/>
        <v>1.0597254849297864E-21</v>
      </c>
      <c r="F30" s="12">
        <f t="shared" si="0"/>
        <v>8.3512324479293725E-3</v>
      </c>
      <c r="G30" s="12">
        <f t="shared" si="0"/>
        <v>0.22577281544203912</v>
      </c>
      <c r="H30" s="12">
        <f t="shared" si="0"/>
        <v>2.2727264252105446E-22</v>
      </c>
      <c r="I30" s="13">
        <f t="shared" si="1"/>
        <v>0.23412404788996849</v>
      </c>
      <c r="J30" s="13">
        <f t="shared" si="2"/>
        <v>-0.23412404788996849</v>
      </c>
    </row>
    <row r="31" spans="1:18" ht="15.75" thickBot="1" x14ac:dyDescent="0.3">
      <c r="A31" s="43">
        <v>5.7</v>
      </c>
      <c r="B31" s="45">
        <v>0</v>
      </c>
      <c r="C31" s="10">
        <f t="shared" si="3"/>
        <v>3.3353717536441061E-3</v>
      </c>
      <c r="D31" s="11">
        <f t="shared" si="3"/>
        <v>2.8082091670154009E-2</v>
      </c>
      <c r="E31" s="11">
        <f t="shared" si="3"/>
        <v>1.1487113555687905E-21</v>
      </c>
      <c r="F31" s="12">
        <f t="shared" si="0"/>
        <v>9.9404814661440914E-3</v>
      </c>
      <c r="G31" s="12">
        <f t="shared" si="0"/>
        <v>0.22877932997564654</v>
      </c>
      <c r="H31" s="12">
        <f t="shared" si="0"/>
        <v>2.4635688108544375E-22</v>
      </c>
      <c r="I31" s="13">
        <f t="shared" si="1"/>
        <v>0.23871981144179064</v>
      </c>
      <c r="J31" s="13">
        <f t="shared" si="2"/>
        <v>-0.23871981144179064</v>
      </c>
      <c r="M31" s="28" t="e">
        <f>#REF!-M22</f>
        <v>#REF!</v>
      </c>
      <c r="N31" s="28" t="e">
        <f>#REF!-N22</f>
        <v>#REF!</v>
      </c>
      <c r="O31" s="28">
        <f>E15-O22</f>
        <v>-2.765858200863367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5">
        <v>0</v>
      </c>
      <c r="C32" s="10">
        <f t="shared" si="3"/>
        <v>4.0735405804033934E-3</v>
      </c>
      <c r="D32" s="11">
        <f t="shared" si="3"/>
        <v>2.8517975504678276E-2</v>
      </c>
      <c r="E32" s="11">
        <f t="shared" si="3"/>
        <v>1.2619081066855576E-21</v>
      </c>
      <c r="F32" s="12">
        <f t="shared" si="0"/>
        <v>1.2140462182916985E-2</v>
      </c>
      <c r="G32" s="12">
        <f t="shared" si="0"/>
        <v>0.23233039065805511</v>
      </c>
      <c r="H32" s="12">
        <f t="shared" si="0"/>
        <v>2.7063347452115823E-22</v>
      </c>
      <c r="I32" s="13">
        <f t="shared" si="1"/>
        <v>0.24447085284097209</v>
      </c>
      <c r="J32" s="13">
        <f t="shared" si="2"/>
        <v>-0.24447085284097209</v>
      </c>
    </row>
    <row r="33" spans="1:10" ht="15.75" thickBot="1" x14ac:dyDescent="0.3">
      <c r="A33" s="43">
        <v>7.2</v>
      </c>
      <c r="B33" s="45">
        <v>0</v>
      </c>
      <c r="C33" s="10">
        <f t="shared" si="3"/>
        <v>5.0969088508857306E-3</v>
      </c>
      <c r="D33" s="11">
        <f t="shared" si="3"/>
        <v>2.9023236541375806E-2</v>
      </c>
      <c r="E33" s="11">
        <f t="shared" si="3"/>
        <v>1.4048396658326178E-21</v>
      </c>
      <c r="F33" s="12">
        <f t="shared" si="0"/>
        <v>1.5190429046327399E-2</v>
      </c>
      <c r="G33" s="12">
        <f t="shared" si="0"/>
        <v>0.23644665389073002</v>
      </c>
      <c r="H33" s="12">
        <f t="shared" si="0"/>
        <v>3.012871047385716E-22</v>
      </c>
      <c r="I33" s="13">
        <f t="shared" si="1"/>
        <v>0.25163708293705744</v>
      </c>
      <c r="J33" s="13">
        <f t="shared" si="2"/>
        <v>-0.25163708293705744</v>
      </c>
    </row>
    <row r="34" spans="1:10" ht="15.75" thickBot="1" x14ac:dyDescent="0.3">
      <c r="A34" s="43">
        <v>8.1</v>
      </c>
      <c r="B34" s="45">
        <v>0</v>
      </c>
      <c r="C34" s="10">
        <f t="shared" si="3"/>
        <v>6.5221371285145288E-3</v>
      </c>
      <c r="D34" s="11">
        <f t="shared" si="3"/>
        <v>2.9600825587773577E-2</v>
      </c>
      <c r="E34" s="11">
        <f t="shared" si="3"/>
        <v>1.584851236395921E-21</v>
      </c>
      <c r="F34" s="12">
        <f t="shared" si="0"/>
        <v>1.9438068087856933E-2</v>
      </c>
      <c r="G34" s="12">
        <f t="shared" si="0"/>
        <v>0.24115215932772691</v>
      </c>
      <c r="H34" s="12">
        <f t="shared" si="0"/>
        <v>3.3989305119176826E-22</v>
      </c>
      <c r="I34" s="13">
        <f t="shared" si="1"/>
        <v>0.26059022741558385</v>
      </c>
      <c r="J34" s="13">
        <f t="shared" si="2"/>
        <v>-0.26059022741558385</v>
      </c>
    </row>
    <row r="35" spans="1:10" ht="15.75" thickBot="1" x14ac:dyDescent="0.3">
      <c r="A35" s="43">
        <v>9.1</v>
      </c>
      <c r="B35" s="45">
        <v>3.0000000000000001E-3</v>
      </c>
      <c r="C35" s="10">
        <f t="shared" si="3"/>
        <v>8.5185876111842796E-3</v>
      </c>
      <c r="D35" s="11">
        <f t="shared" si="3"/>
        <v>3.0254130569979245E-2</v>
      </c>
      <c r="E35" s="11">
        <f t="shared" si="3"/>
        <v>1.8117197323595264E-21</v>
      </c>
      <c r="F35" s="12">
        <f t="shared" si="0"/>
        <v>2.5388133174116184E-2</v>
      </c>
      <c r="G35" s="12">
        <f t="shared" si="0"/>
        <v>0.24647450774302018</v>
      </c>
      <c r="H35" s="12">
        <f t="shared" si="0"/>
        <v>3.8854810697335306E-22</v>
      </c>
      <c r="I35" s="13">
        <f t="shared" si="1"/>
        <v>0.27186264091713636</v>
      </c>
      <c r="J35" s="13">
        <f t="shared" si="2"/>
        <v>-0.26886264091713635</v>
      </c>
    </row>
    <row r="36" spans="1:10" ht="15.75" thickBot="1" x14ac:dyDescent="0.3">
      <c r="A36" s="43">
        <v>10.199999999999999</v>
      </c>
      <c r="B36" s="45">
        <v>4.0000000000000001E-3</v>
      </c>
      <c r="C36" s="10">
        <f t="shared" si="3"/>
        <v>1.1331604211767727E-2</v>
      </c>
      <c r="D36" s="11">
        <f t="shared" si="3"/>
        <v>3.0987001461461567E-2</v>
      </c>
      <c r="E36" s="11">
        <f t="shared" si="3"/>
        <v>2.0985045541552975E-21</v>
      </c>
      <c r="F36" s="12">
        <f t="shared" si="0"/>
        <v>3.3771828140503168E-2</v>
      </c>
      <c r="G36" s="12">
        <f t="shared" si="0"/>
        <v>0.25244506412042056</v>
      </c>
      <c r="H36" s="12">
        <f t="shared" si="0"/>
        <v>4.5005303934626193E-22</v>
      </c>
      <c r="I36" s="13">
        <f t="shared" si="1"/>
        <v>0.28621689226092373</v>
      </c>
      <c r="J36" s="13">
        <f t="shared" si="2"/>
        <v>-0.28221689226092372</v>
      </c>
    </row>
    <row r="37" spans="1:10" ht="15.75" thickBot="1" x14ac:dyDescent="0.3">
      <c r="A37" s="43">
        <v>11.5</v>
      </c>
      <c r="B37" s="45">
        <v>5.0000000000000001E-3</v>
      </c>
      <c r="C37" s="10">
        <f t="shared" si="3"/>
        <v>1.5696930125333745E-2</v>
      </c>
      <c r="D37" s="11">
        <f t="shared" si="3"/>
        <v>3.1872666564491711E-2</v>
      </c>
      <c r="E37" s="11">
        <f t="shared" si="3"/>
        <v>2.4957752919170957E-21</v>
      </c>
      <c r="F37" s="12">
        <f t="shared" si="0"/>
        <v>4.6781904540554052E-2</v>
      </c>
      <c r="G37" s="12">
        <f t="shared" si="0"/>
        <v>0.25966040517243333</v>
      </c>
      <c r="H37" s="12">
        <f t="shared" si="0"/>
        <v>5.352531894336169E-22</v>
      </c>
      <c r="I37" s="13">
        <f t="shared" si="1"/>
        <v>0.30644230971298736</v>
      </c>
      <c r="J37" s="13">
        <f t="shared" si="2"/>
        <v>-0.30144230971298736</v>
      </c>
    </row>
    <row r="38" spans="1:10" ht="15.75" thickBot="1" x14ac:dyDescent="0.3">
      <c r="A38" s="43">
        <v>12.9</v>
      </c>
      <c r="B38" s="45">
        <v>2.1999999999999999E-2</v>
      </c>
      <c r="C38" s="10">
        <f t="shared" si="3"/>
        <v>2.1991206853954972E-2</v>
      </c>
      <c r="D38" s="11">
        <f t="shared" si="3"/>
        <v>3.2850573621310879E-2</v>
      </c>
      <c r="E38" s="11">
        <f t="shared" si="3"/>
        <v>3.0070414975406359E-21</v>
      </c>
      <c r="F38" s="12">
        <f t="shared" si="0"/>
        <v>6.5540875289551284E-2</v>
      </c>
      <c r="G38" s="12">
        <f t="shared" si="0"/>
        <v>0.26762722345169004</v>
      </c>
      <c r="H38" s="12">
        <f t="shared" si="0"/>
        <v>6.4490122870057248E-22</v>
      </c>
      <c r="I38" s="13">
        <f t="shared" si="1"/>
        <v>0.33316809874124131</v>
      </c>
      <c r="J38" s="13">
        <f t="shared" si="2"/>
        <v>-0.31116809874124129</v>
      </c>
    </row>
    <row r="39" spans="1:10" ht="15.75" thickBot="1" x14ac:dyDescent="0.3">
      <c r="A39" s="43">
        <v>14.5</v>
      </c>
      <c r="B39" s="45">
        <v>5.3999999999999999E-2</v>
      </c>
      <c r="C39" s="10">
        <f t="shared" ref="C39:E54" si="4">EXP(-1*(($A39-C$8)/(0.6006*C$9))^2)</f>
        <v>3.176982225850581E-2</v>
      </c>
      <c r="D39" s="11">
        <f t="shared" si="4"/>
        <v>3.3999432901739575E-2</v>
      </c>
      <c r="E39" s="11">
        <f t="shared" si="4"/>
        <v>3.7191210804255773E-21</v>
      </c>
      <c r="F39" s="12">
        <f t="shared" si="0"/>
        <v>9.4684296884846322E-2</v>
      </c>
      <c r="G39" s="12">
        <f t="shared" si="0"/>
        <v>0.27698675619234148</v>
      </c>
      <c r="H39" s="12">
        <f t="shared" si="0"/>
        <v>7.97616446734867E-22</v>
      </c>
      <c r="I39" s="13">
        <f t="shared" si="1"/>
        <v>0.37167105307718779</v>
      </c>
      <c r="J39" s="13">
        <f t="shared" si="2"/>
        <v>-0.31767105307718779</v>
      </c>
    </row>
    <row r="40" spans="1:10" ht="15.75" thickBot="1" x14ac:dyDescent="0.3">
      <c r="A40" s="43">
        <v>16.3</v>
      </c>
      <c r="B40" s="45">
        <v>0.06</v>
      </c>
      <c r="C40" s="10">
        <f t="shared" si="4"/>
        <v>4.6997717463390126E-2</v>
      </c>
      <c r="D40" s="11">
        <f t="shared" si="4"/>
        <v>3.5332651940957992E-2</v>
      </c>
      <c r="E40" s="11">
        <f t="shared" si="4"/>
        <v>4.7209581965906849E-21</v>
      </c>
      <c r="F40" s="12">
        <f t="shared" si="0"/>
        <v>0.1400683263823537</v>
      </c>
      <c r="G40" s="12">
        <f t="shared" si="0"/>
        <v>0.28784823197148851</v>
      </c>
      <c r="H40" s="12">
        <f t="shared" si="0"/>
        <v>1.012474135829324E-21</v>
      </c>
      <c r="I40" s="13">
        <f t="shared" si="1"/>
        <v>0.42791655835384224</v>
      </c>
      <c r="J40" s="13">
        <f t="shared" si="2"/>
        <v>-0.36791655835384224</v>
      </c>
    </row>
    <row r="41" spans="1:10" ht="15.75" thickBot="1" x14ac:dyDescent="0.3">
      <c r="A41" s="43">
        <v>18.3</v>
      </c>
      <c r="B41" s="45">
        <v>0.183</v>
      </c>
      <c r="C41" s="10">
        <f t="shared" si="4"/>
        <v>7.0635088365111509E-2</v>
      </c>
      <c r="D41" s="11">
        <f t="shared" si="4"/>
        <v>3.6865895936183529E-2</v>
      </c>
      <c r="E41" s="11">
        <f t="shared" si="4"/>
        <v>6.1492360854840121E-21</v>
      </c>
      <c r="F41" s="12">
        <f t="shared" si="0"/>
        <v>0.21051530042661692</v>
      </c>
      <c r="G41" s="12">
        <f t="shared" si="0"/>
        <v>0.30033927209901895</v>
      </c>
      <c r="H41" s="12">
        <f t="shared" si="0"/>
        <v>1.3187878884750734E-21</v>
      </c>
      <c r="I41" s="13">
        <f t="shared" si="1"/>
        <v>0.51085457252563593</v>
      </c>
      <c r="J41" s="13">
        <f t="shared" si="2"/>
        <v>-0.32785457252563593</v>
      </c>
    </row>
    <row r="42" spans="1:10" ht="15.75" thickBot="1" x14ac:dyDescent="0.3">
      <c r="A42" s="43">
        <v>20.6</v>
      </c>
      <c r="B42" s="45">
        <v>0.34399999999999997</v>
      </c>
      <c r="C42" s="10">
        <f t="shared" si="4"/>
        <v>0.10886085267732028</v>
      </c>
      <c r="D42" s="11">
        <f t="shared" si="4"/>
        <v>3.8698559539159828E-2</v>
      </c>
      <c r="E42" s="11">
        <f t="shared" si="4"/>
        <v>8.3258575443479704E-21</v>
      </c>
      <c r="F42" s="12">
        <f t="shared" si="0"/>
        <v>0.32444038276850234</v>
      </c>
      <c r="G42" s="12">
        <f t="shared" si="0"/>
        <v>0.31526962543894782</v>
      </c>
      <c r="H42" s="12">
        <f t="shared" si="0"/>
        <v>1.7855941677982706E-21</v>
      </c>
      <c r="I42" s="13">
        <f t="shared" si="1"/>
        <v>0.63971000820745016</v>
      </c>
      <c r="J42" s="13">
        <f t="shared" si="2"/>
        <v>-0.29571000820745019</v>
      </c>
    </row>
    <row r="43" spans="1:10" ht="15.75" thickBot="1" x14ac:dyDescent="0.3">
      <c r="A43" s="43">
        <v>23.1</v>
      </c>
      <c r="B43" s="45">
        <v>0.59799999999999998</v>
      </c>
      <c r="C43" s="10">
        <f t="shared" si="4"/>
        <v>0.16675863824683751</v>
      </c>
      <c r="D43" s="11">
        <f t="shared" si="4"/>
        <v>4.0777447151751599E-2</v>
      </c>
      <c r="E43" s="11">
        <f t="shared" si="4"/>
        <v>1.1560945448947354E-20</v>
      </c>
      <c r="F43" s="12">
        <f t="shared" si="0"/>
        <v>0.49699442078713268</v>
      </c>
      <c r="G43" s="12">
        <f t="shared" si="0"/>
        <v>0.33220591781665898</v>
      </c>
      <c r="H43" s="12">
        <f t="shared" si="0"/>
        <v>2.4794030714455368E-21</v>
      </c>
      <c r="I43" s="13">
        <f t="shared" si="1"/>
        <v>0.82920033860379161</v>
      </c>
      <c r="J43" s="13">
        <f t="shared" si="2"/>
        <v>-0.23120033860379163</v>
      </c>
    </row>
    <row r="44" spans="1:10" ht="15.75" thickBot="1" x14ac:dyDescent="0.3">
      <c r="A44" s="43">
        <v>26</v>
      </c>
      <c r="B44" s="45">
        <v>1.135</v>
      </c>
      <c r="C44" s="10">
        <f t="shared" si="4"/>
        <v>0.25833567286113029</v>
      </c>
      <c r="D44" s="11">
        <f t="shared" si="4"/>
        <v>4.3306230993553713E-2</v>
      </c>
      <c r="E44" s="11">
        <f t="shared" si="4"/>
        <v>1.6893970186275021E-20</v>
      </c>
      <c r="F44" s="12">
        <f t="shared" si="0"/>
        <v>0.76992346214908314</v>
      </c>
      <c r="G44" s="12">
        <f t="shared" si="0"/>
        <v>0.35280742712643742</v>
      </c>
      <c r="H44" s="12">
        <f t="shared" si="0"/>
        <v>3.6231432588044524E-21</v>
      </c>
      <c r="I44" s="13">
        <f t="shared" si="1"/>
        <v>1.1227308892755206</v>
      </c>
      <c r="J44" s="13">
        <f t="shared" si="2"/>
        <v>1.2269110724479448E-2</v>
      </c>
    </row>
    <row r="45" spans="1:10" ht="15.75" thickBot="1" x14ac:dyDescent="0.3">
      <c r="A45" s="43">
        <v>29.2</v>
      </c>
      <c r="B45" s="45">
        <v>1.6419999999999999</v>
      </c>
      <c r="C45" s="10">
        <f t="shared" si="4"/>
        <v>0.39002140455743906</v>
      </c>
      <c r="D45" s="11">
        <f t="shared" si="4"/>
        <v>4.6248329219182246E-2</v>
      </c>
      <c r="E45" s="11">
        <f t="shared" si="4"/>
        <v>2.5628243941696567E-20</v>
      </c>
      <c r="F45" s="12">
        <f t="shared" si="0"/>
        <v>1.1623893316140366</v>
      </c>
      <c r="G45" s="12">
        <f t="shared" si="0"/>
        <v>0.3767761282006955</v>
      </c>
      <c r="H45" s="12">
        <f t="shared" si="0"/>
        <v>5.496327876072076E-21</v>
      </c>
      <c r="I45" s="13">
        <f t="shared" si="1"/>
        <v>1.5391654598147322</v>
      </c>
      <c r="J45" s="13">
        <f t="shared" si="2"/>
        <v>0.10283454018526772</v>
      </c>
    </row>
    <row r="46" spans="1:10" ht="15.75" thickBot="1" x14ac:dyDescent="0.3">
      <c r="A46" s="43">
        <v>32.700000000000003</v>
      </c>
      <c r="B46" s="45">
        <v>2.343</v>
      </c>
      <c r="C46" s="10">
        <f t="shared" si="4"/>
        <v>0.56194673642176773</v>
      </c>
      <c r="D46" s="11">
        <f t="shared" si="4"/>
        <v>4.9656039538322358E-2</v>
      </c>
      <c r="E46" s="11">
        <f t="shared" si="4"/>
        <v>4.0338587421377542E-20</v>
      </c>
      <c r="F46" s="12">
        <f t="shared" si="0"/>
        <v>1.6747821625153649</v>
      </c>
      <c r="G46" s="12">
        <f t="shared" si="0"/>
        <v>0.4045380802917698</v>
      </c>
      <c r="H46" s="12">
        <f t="shared" si="0"/>
        <v>8.651162484245127E-21</v>
      </c>
      <c r="I46" s="13">
        <f t="shared" si="1"/>
        <v>2.0793202428071349</v>
      </c>
      <c r="J46" s="13">
        <f t="shared" si="2"/>
        <v>0.26367975719286507</v>
      </c>
    </row>
    <row r="47" spans="1:10" ht="15.75" thickBot="1" x14ac:dyDescent="0.3">
      <c r="A47" s="43">
        <v>36.799999999999997</v>
      </c>
      <c r="B47" s="45">
        <v>2.9180000000000001</v>
      </c>
      <c r="C47" s="10">
        <f t="shared" si="4"/>
        <v>0.76954507657938587</v>
      </c>
      <c r="D47" s="11">
        <f t="shared" si="4"/>
        <v>5.3911531363579235E-2</v>
      </c>
      <c r="E47" s="11">
        <f t="shared" si="4"/>
        <v>6.8427103661613362E-20</v>
      </c>
      <c r="F47" s="12">
        <f t="shared" si="0"/>
        <v>2.2934920411021928</v>
      </c>
      <c r="G47" s="12">
        <f t="shared" si="0"/>
        <v>0.43920674315116176</v>
      </c>
      <c r="H47" s="12">
        <f t="shared" si="0"/>
        <v>1.4675129446629648E-20</v>
      </c>
      <c r="I47" s="13">
        <f t="shared" si="1"/>
        <v>2.7326987842533548</v>
      </c>
      <c r="J47" s="13">
        <f t="shared" si="2"/>
        <v>0.18530121574664538</v>
      </c>
    </row>
    <row r="48" spans="1:10" ht="15.75" thickBot="1" x14ac:dyDescent="0.3">
      <c r="A48" s="43">
        <v>41.3</v>
      </c>
      <c r="B48" s="45">
        <v>3.3959999999999999</v>
      </c>
      <c r="C48" s="10">
        <f t="shared" si="4"/>
        <v>0.94388077175733465</v>
      </c>
      <c r="D48" s="11">
        <f t="shared" si="4"/>
        <v>5.8925661214985207E-2</v>
      </c>
      <c r="E48" s="11">
        <f t="shared" si="4"/>
        <v>1.2177387473812244E-19</v>
      </c>
      <c r="F48" s="12">
        <f t="shared" si="0"/>
        <v>2.8130685305625818</v>
      </c>
      <c r="G48" s="12">
        <f t="shared" si="0"/>
        <v>0.48005588221421558</v>
      </c>
      <c r="H48" s="12">
        <f t="shared" si="0"/>
        <v>2.6116075054658774E-20</v>
      </c>
      <c r="I48" s="13">
        <f t="shared" si="1"/>
        <v>3.2931244127767973</v>
      </c>
      <c r="J48" s="13">
        <f t="shared" si="2"/>
        <v>0.10287558722320256</v>
      </c>
    </row>
    <row r="49" spans="1:10" ht="15.75" thickBot="1" x14ac:dyDescent="0.3">
      <c r="A49" s="43">
        <v>46.4</v>
      </c>
      <c r="B49" s="45">
        <v>3.3919999999999999</v>
      </c>
      <c r="C49" s="10">
        <f t="shared" si="4"/>
        <v>0.99547183856963029</v>
      </c>
      <c r="D49" s="11">
        <f t="shared" si="4"/>
        <v>6.5066136608668126E-2</v>
      </c>
      <c r="E49" s="11">
        <f t="shared" si="4"/>
        <v>2.3295257813663632E-19</v>
      </c>
      <c r="F49" s="12">
        <f t="shared" si="0"/>
        <v>2.9668265165819561</v>
      </c>
      <c r="G49" s="12">
        <f t="shared" si="0"/>
        <v>0.53008113897925124</v>
      </c>
      <c r="H49" s="12">
        <f t="shared" si="0"/>
        <v>4.9959870521292234E-20</v>
      </c>
      <c r="I49" s="13">
        <f t="shared" si="1"/>
        <v>3.4969076555612073</v>
      </c>
      <c r="J49" s="13">
        <f t="shared" si="2"/>
        <v>-0.1049076555612074</v>
      </c>
    </row>
    <row r="50" spans="1:10" ht="15.75" thickBot="1" x14ac:dyDescent="0.3">
      <c r="A50" s="43">
        <v>52.1</v>
      </c>
      <c r="B50" s="45">
        <v>2.7879999999999998</v>
      </c>
      <c r="C50" s="10">
        <f t="shared" si="4"/>
        <v>0.84439609408471605</v>
      </c>
      <c r="D50" s="11">
        <f t="shared" si="4"/>
        <v>7.2537503872986298E-2</v>
      </c>
      <c r="E50" s="11">
        <f t="shared" si="4"/>
        <v>4.7821405224435993E-19</v>
      </c>
      <c r="F50" s="12">
        <f t="shared" si="0"/>
        <v>2.5165721674541754</v>
      </c>
      <c r="G50" s="12">
        <f t="shared" si="0"/>
        <v>0.59094891253435822</v>
      </c>
      <c r="H50" s="12">
        <f t="shared" si="0"/>
        <v>1.0255955234621762E-19</v>
      </c>
      <c r="I50" s="13">
        <f t="shared" si="1"/>
        <v>3.1075210799885338</v>
      </c>
      <c r="J50" s="13">
        <f t="shared" si="2"/>
        <v>-0.31952107998853396</v>
      </c>
    </row>
    <row r="51" spans="1:10" ht="15.75" thickBot="1" x14ac:dyDescent="0.3">
      <c r="A51" s="43">
        <v>58.6</v>
      </c>
      <c r="B51" s="45">
        <v>2.3380000000000001</v>
      </c>
      <c r="C51" s="10">
        <f t="shared" si="4"/>
        <v>0.52441350452386915</v>
      </c>
      <c r="D51" s="11">
        <f t="shared" si="4"/>
        <v>8.1889173910205768E-2</v>
      </c>
      <c r="E51" s="11">
        <f t="shared" si="4"/>
        <v>1.077939189388171E-18</v>
      </c>
      <c r="F51" s="12">
        <f t="shared" si="0"/>
        <v>1.5629210496910102</v>
      </c>
      <c r="G51" s="12">
        <f t="shared" si="0"/>
        <v>0.66713514646586602</v>
      </c>
      <c r="H51" s="12">
        <f t="shared" si="0"/>
        <v>2.3117882086744845E-19</v>
      </c>
      <c r="I51" s="13">
        <f t="shared" si="1"/>
        <v>2.2300561961568763</v>
      </c>
      <c r="J51" s="13">
        <f t="shared" si="2"/>
        <v>0.10794380384312374</v>
      </c>
    </row>
    <row r="52" spans="1:10" ht="15.75" thickBot="1" x14ac:dyDescent="0.3">
      <c r="A52" s="43">
        <v>63</v>
      </c>
      <c r="B52" s="45">
        <v>1.47</v>
      </c>
      <c r="C52" s="10">
        <f t="shared" si="4"/>
        <v>0.31902325963276357</v>
      </c>
      <c r="D52" s="11">
        <f t="shared" si="4"/>
        <v>8.8750066511205997E-2</v>
      </c>
      <c r="E52" s="11">
        <f t="shared" si="4"/>
        <v>1.8602887959044313E-18</v>
      </c>
      <c r="F52" s="12">
        <f t="shared" si="0"/>
        <v>0.95079200577374134</v>
      </c>
      <c r="G52" s="12">
        <f t="shared" si="0"/>
        <v>0.72302950186959558</v>
      </c>
      <c r="H52" s="12">
        <f t="shared" si="0"/>
        <v>3.9896440777351261E-19</v>
      </c>
      <c r="I52" s="13">
        <f t="shared" si="1"/>
        <v>1.6738215076433369</v>
      </c>
      <c r="J52" s="13">
        <f t="shared" si="2"/>
        <v>-0.20382150764333695</v>
      </c>
    </row>
    <row r="53" spans="1:10" ht="15.75" thickBot="1" x14ac:dyDescent="0.3">
      <c r="A53" s="43">
        <v>73.900000000000006</v>
      </c>
      <c r="B53" s="45">
        <v>2.8660000000000001</v>
      </c>
      <c r="C53" s="10">
        <f t="shared" si="4"/>
        <v>5.0754008760086435E-2</v>
      </c>
      <c r="D53" s="11">
        <f t="shared" si="4"/>
        <v>0.10771369137914291</v>
      </c>
      <c r="E53" s="11">
        <f t="shared" si="4"/>
        <v>7.077556002339011E-18</v>
      </c>
      <c r="F53" s="12">
        <f t="shared" si="0"/>
        <v>0.15126328357878988</v>
      </c>
      <c r="G53" s="12">
        <f t="shared" si="0"/>
        <v>0.87752245923740846</v>
      </c>
      <c r="H53" s="12">
        <f t="shared" si="0"/>
        <v>1.5178788074054038E-18</v>
      </c>
      <c r="I53" s="13">
        <f t="shared" si="1"/>
        <v>1.0287857428161984</v>
      </c>
      <c r="J53" s="13">
        <f t="shared" si="2"/>
        <v>1.8372142571838017</v>
      </c>
    </row>
    <row r="54" spans="1:10" ht="15.75" thickBot="1" x14ac:dyDescent="0.3">
      <c r="A54" s="43">
        <v>83</v>
      </c>
      <c r="B54" s="45">
        <v>1.8959999999999999</v>
      </c>
      <c r="C54" s="10">
        <f t="shared" si="4"/>
        <v>5.6396466764542623E-3</v>
      </c>
      <c r="D54" s="11">
        <f t="shared" si="4"/>
        <v>0.12583486447045752</v>
      </c>
      <c r="E54" s="11">
        <f t="shared" si="4"/>
        <v>2.1230552731415232E-17</v>
      </c>
      <c r="F54" s="12">
        <f t="shared" ref="F54:H87" si="5">C$15*C54</f>
        <v>1.680796247124319E-2</v>
      </c>
      <c r="G54" s="12">
        <f t="shared" si="5"/>
        <v>1.0251521261047747</v>
      </c>
      <c r="H54" s="12">
        <f t="shared" si="5"/>
        <v>4.5531827723960285E-18</v>
      </c>
      <c r="I54" s="13">
        <f t="shared" si="1"/>
        <v>1.0419600885760179</v>
      </c>
      <c r="J54" s="13">
        <f t="shared" si="2"/>
        <v>0.85403991142398206</v>
      </c>
    </row>
    <row r="55" spans="1:10" ht="15.75" thickBot="1" x14ac:dyDescent="0.3">
      <c r="A55" s="43">
        <v>93.3</v>
      </c>
      <c r="B55" s="45">
        <v>1.401</v>
      </c>
      <c r="C55" s="10">
        <f t="shared" ref="C55:E86" si="6">EXP(-1*(($A55-C$8)/(0.6006*C$9))^2)</f>
        <v>2.2663568769835403E-4</v>
      </c>
      <c r="D55" s="11">
        <f t="shared" si="6"/>
        <v>0.1490354742175789</v>
      </c>
      <c r="E55" s="11">
        <f t="shared" si="6"/>
        <v>7.2248941033206179E-17</v>
      </c>
      <c r="F55" s="12">
        <f t="shared" si="5"/>
        <v>6.7544730228973938E-4</v>
      </c>
      <c r="G55" s="12">
        <f t="shared" si="5"/>
        <v>1.2141629738477902</v>
      </c>
      <c r="H55" s="12">
        <f t="shared" si="5"/>
        <v>1.5494774808640707E-17</v>
      </c>
      <c r="I55" s="13">
        <f t="shared" si="1"/>
        <v>1.2148384211500798</v>
      </c>
      <c r="J55" s="13">
        <f t="shared" si="2"/>
        <v>0.18616157884992024</v>
      </c>
    </row>
    <row r="56" spans="1:10" ht="15.75" thickBot="1" x14ac:dyDescent="0.3">
      <c r="A56" s="43">
        <v>104.8</v>
      </c>
      <c r="B56" s="45">
        <v>2.1070000000000002</v>
      </c>
      <c r="C56" s="10">
        <f t="shared" si="6"/>
        <v>2.5145942390109792E-6</v>
      </c>
      <c r="D56" s="11">
        <f t="shared" si="6"/>
        <v>0.17850211960749074</v>
      </c>
      <c r="E56" s="11">
        <f t="shared" si="6"/>
        <v>2.7700050673668519E-16</v>
      </c>
      <c r="F56" s="12">
        <f t="shared" si="5"/>
        <v>7.4943002681639069E-6</v>
      </c>
      <c r="G56" s="12">
        <f t="shared" si="5"/>
        <v>1.4542219932440839</v>
      </c>
      <c r="H56" s="12">
        <f t="shared" si="5"/>
        <v>5.9406552018411392E-17</v>
      </c>
      <c r="I56" s="13">
        <f t="shared" si="1"/>
        <v>1.454229487544352</v>
      </c>
      <c r="J56" s="13">
        <f t="shared" si="2"/>
        <v>0.65277051245564821</v>
      </c>
    </row>
    <row r="57" spans="1:10" ht="15.75" thickBot="1" x14ac:dyDescent="0.3">
      <c r="A57" s="43">
        <v>117.7</v>
      </c>
      <c r="B57" s="45">
        <v>2.0259999999999998</v>
      </c>
      <c r="C57" s="10">
        <f>EXP(-1*(($A57-C$8)/(0.6006*C$9))^2)</f>
        <v>5.1292515392288998E-9</v>
      </c>
      <c r="D57" s="11">
        <f t="shared" si="6"/>
        <v>0.21621931087505539</v>
      </c>
      <c r="E57" s="11">
        <f t="shared" si="6"/>
        <v>1.2144876118226842E-15</v>
      </c>
      <c r="F57" s="12">
        <f t="shared" si="5"/>
        <v>1.5286820668547407E-8</v>
      </c>
      <c r="G57" s="12">
        <f t="shared" si="5"/>
        <v>1.7614966025612975</v>
      </c>
      <c r="H57" s="12">
        <f t="shared" si="5"/>
        <v>2.6046350000379029E-16</v>
      </c>
      <c r="I57" s="13">
        <f t="shared" si="1"/>
        <v>1.7614966178481184</v>
      </c>
      <c r="J57" s="13">
        <f t="shared" si="2"/>
        <v>0.26450338215188141</v>
      </c>
    </row>
    <row r="58" spans="1:10" ht="15.75" thickBot="1" x14ac:dyDescent="0.3">
      <c r="A58" s="43">
        <v>125</v>
      </c>
      <c r="B58" s="45">
        <v>1.155</v>
      </c>
      <c r="C58" s="10">
        <f t="shared" si="6"/>
        <v>9.0046721647306378E-11</v>
      </c>
      <c r="D58" s="11">
        <f t="shared" si="6"/>
        <v>0.23979005963777691</v>
      </c>
      <c r="E58" s="11">
        <f t="shared" si="6"/>
        <v>2.7647396859250736E-15</v>
      </c>
      <c r="F58" s="12">
        <f t="shared" si="5"/>
        <v>2.6836821611987411E-10</v>
      </c>
      <c r="G58" s="12">
        <f t="shared" si="5"/>
        <v>1.9535229007551369</v>
      </c>
      <c r="H58" s="12">
        <f t="shared" si="5"/>
        <v>5.9293628702781824E-16</v>
      </c>
      <c r="I58" s="13">
        <f t="shared" si="1"/>
        <v>1.9535229010235058</v>
      </c>
      <c r="J58" s="13">
        <f t="shared" si="2"/>
        <v>-0.79852290102350576</v>
      </c>
    </row>
    <row r="59" spans="1:10" ht="15.75" thickBot="1" x14ac:dyDescent="0.3">
      <c r="A59" s="43">
        <v>148.5</v>
      </c>
      <c r="B59" s="45">
        <v>3.8759999999999999</v>
      </c>
      <c r="C59" s="10">
        <f t="shared" si="6"/>
        <v>1.4412700708317317E-17</v>
      </c>
      <c r="D59" s="11">
        <f t="shared" si="6"/>
        <v>0.32645063202993463</v>
      </c>
      <c r="E59" s="11">
        <f t="shared" si="6"/>
        <v>3.6503267107285911E-14</v>
      </c>
      <c r="F59" s="12">
        <f t="shared" si="5"/>
        <v>4.2954487490511186E-17</v>
      </c>
      <c r="G59" s="12">
        <f t="shared" si="5"/>
        <v>2.659529701105245</v>
      </c>
      <c r="H59" s="12">
        <f t="shared" si="5"/>
        <v>7.8286255205747289E-15</v>
      </c>
      <c r="I59" s="13">
        <f t="shared" ref="I59:I80" si="7">SUM(F59:H59)</f>
        <v>2.659529701105253</v>
      </c>
      <c r="J59" s="13">
        <f t="shared" si="2"/>
        <v>1.2164702988947469</v>
      </c>
    </row>
    <row r="60" spans="1:10" ht="15.75" thickBot="1" x14ac:dyDescent="0.3">
      <c r="A60" s="43">
        <v>166.8</v>
      </c>
      <c r="B60" s="45">
        <v>3.206</v>
      </c>
      <c r="C60" s="10">
        <f t="shared" si="6"/>
        <v>4.5451170043787919E-24</v>
      </c>
      <c r="D60" s="11">
        <f t="shared" si="6"/>
        <v>0.40446065799579839</v>
      </c>
      <c r="E60" s="11">
        <f t="shared" si="6"/>
        <v>2.534825736260348E-13</v>
      </c>
      <c r="F60" s="12">
        <f t="shared" si="5"/>
        <v>1.354591172456893E-23</v>
      </c>
      <c r="G60" s="12">
        <f t="shared" si="5"/>
        <v>3.2950621849914503</v>
      </c>
      <c r="H60" s="12">
        <f t="shared" si="5"/>
        <v>5.4362809199444403E-14</v>
      </c>
      <c r="I60" s="13">
        <f t="shared" si="7"/>
        <v>3.2950621849915045</v>
      </c>
      <c r="J60" s="13">
        <f t="shared" si="2"/>
        <v>-8.9062184991504534E-2</v>
      </c>
    </row>
    <row r="61" spans="1:10" ht="15.75" thickBot="1" x14ac:dyDescent="0.3">
      <c r="A61" s="43">
        <v>187.4</v>
      </c>
      <c r="B61" s="45">
        <v>3.8959999999999999</v>
      </c>
      <c r="C61" s="10">
        <f t="shared" si="6"/>
        <v>1.1816831076008544E-32</v>
      </c>
      <c r="D61" s="11">
        <f t="shared" si="6"/>
        <v>0.50097343493914948</v>
      </c>
      <c r="E61" s="11">
        <f t="shared" si="6"/>
        <v>2.0834398154442417E-12</v>
      </c>
      <c r="F61" s="12">
        <f t="shared" si="5"/>
        <v>3.5217960388157777E-32</v>
      </c>
      <c r="G61" s="12">
        <f t="shared" si="5"/>
        <v>4.0813329764459176</v>
      </c>
      <c r="H61" s="12">
        <f t="shared" si="5"/>
        <v>4.4682219982749949E-13</v>
      </c>
      <c r="I61" s="13">
        <f t="shared" si="7"/>
        <v>4.0813329764463644</v>
      </c>
      <c r="J61" s="13">
        <f t="shared" si="2"/>
        <v>-0.18533297644636448</v>
      </c>
    </row>
    <row r="62" spans="1:10" ht="15.75" thickBot="1" x14ac:dyDescent="0.3">
      <c r="A62" s="43">
        <v>210.5</v>
      </c>
      <c r="B62" s="45">
        <v>4.7969999999999997</v>
      </c>
      <c r="C62" s="10">
        <f t="shared" si="6"/>
        <v>7.0765109942835036E-44</v>
      </c>
      <c r="D62" s="11">
        <f t="shared" si="6"/>
        <v>0.61538480219309688</v>
      </c>
      <c r="E62" s="11">
        <f t="shared" si="6"/>
        <v>2.0119627405864897E-11</v>
      </c>
      <c r="F62" s="12">
        <f t="shared" si="5"/>
        <v>2.1090280658155976E-43</v>
      </c>
      <c r="G62" s="12">
        <f t="shared" si="5"/>
        <v>5.0134200962160866</v>
      </c>
      <c r="H62" s="12">
        <f t="shared" si="5"/>
        <v>4.3149296229040954E-12</v>
      </c>
      <c r="I62" s="13">
        <f t="shared" si="7"/>
        <v>5.0134200962204014</v>
      </c>
      <c r="J62" s="13">
        <f t="shared" si="2"/>
        <v>-0.2164200962204017</v>
      </c>
    </row>
    <row r="63" spans="1:10" ht="15.75" thickBot="1" x14ac:dyDescent="0.3">
      <c r="A63" s="43">
        <v>236.4</v>
      </c>
      <c r="B63" s="45">
        <v>5.8890000000000002</v>
      </c>
      <c r="C63" s="10">
        <f t="shared" si="6"/>
        <v>1.822331385649489E-58</v>
      </c>
      <c r="D63" s="11">
        <f t="shared" si="6"/>
        <v>0.74232361808604863</v>
      </c>
      <c r="E63" s="11">
        <f t="shared" si="6"/>
        <v>2.2712588566216247E-10</v>
      </c>
      <c r="F63" s="12">
        <f t="shared" si="5"/>
        <v>5.4311341290306835E-58</v>
      </c>
      <c r="G63" s="12">
        <f t="shared" si="5"/>
        <v>6.0475658994917225</v>
      </c>
      <c r="H63" s="12">
        <f t="shared" si="5"/>
        <v>4.8710256527231356E-11</v>
      </c>
      <c r="I63" s="13">
        <f t="shared" si="7"/>
        <v>6.0475658995404329</v>
      </c>
      <c r="J63" s="13">
        <f t="shared" si="2"/>
        <v>-0.15856589954043265</v>
      </c>
    </row>
    <row r="64" spans="1:10" ht="15.75" thickBot="1" x14ac:dyDescent="0.3">
      <c r="A64" s="43">
        <v>265.60000000000002</v>
      </c>
      <c r="B64" s="45">
        <v>6.8079999999999998</v>
      </c>
      <c r="C64" s="10">
        <f t="shared" si="6"/>
        <v>1.8587065626251358E-77</v>
      </c>
      <c r="D64" s="11">
        <f t="shared" si="6"/>
        <v>0.86834557621789277</v>
      </c>
      <c r="E64" s="11">
        <f t="shared" si="6"/>
        <v>3.0037232292404217E-9</v>
      </c>
      <c r="F64" s="12">
        <f t="shared" si="5"/>
        <v>5.5395438654143635E-77</v>
      </c>
      <c r="G64" s="12">
        <f t="shared" si="5"/>
        <v>7.0742422412068393</v>
      </c>
      <c r="H64" s="12">
        <f t="shared" si="5"/>
        <v>6.4418958062198204E-10</v>
      </c>
      <c r="I64" s="13">
        <f t="shared" si="7"/>
        <v>7.0742422418510289</v>
      </c>
      <c r="J64" s="13">
        <f t="shared" si="2"/>
        <v>-0.26624224185102907</v>
      </c>
    </row>
    <row r="65" spans="1:10" ht="15.75" thickBot="1" x14ac:dyDescent="0.3">
      <c r="A65" s="43">
        <v>298.39999999999998</v>
      </c>
      <c r="B65" s="45">
        <v>7.6189999999999998</v>
      </c>
      <c r="C65" s="10">
        <f t="shared" si="6"/>
        <v>5.2684797258043715E-102</v>
      </c>
      <c r="D65" s="11">
        <f t="shared" si="6"/>
        <v>0.9664980766841097</v>
      </c>
      <c r="E65" s="11">
        <f t="shared" si="6"/>
        <v>4.5151992820505421E-8</v>
      </c>
      <c r="F65" s="12">
        <f t="shared" si="5"/>
        <v>1.5701765481432575E-101</v>
      </c>
      <c r="G65" s="12">
        <f t="shared" si="5"/>
        <v>7.8738715407565296</v>
      </c>
      <c r="H65" s="12">
        <f t="shared" si="5"/>
        <v>9.6834631886651823E-9</v>
      </c>
      <c r="I65" s="13">
        <f t="shared" si="7"/>
        <v>7.8738715504399925</v>
      </c>
      <c r="J65" s="13">
        <f t="shared" si="2"/>
        <v>-0.25487155043999277</v>
      </c>
    </row>
    <row r="66" spans="1:10" ht="15.75" thickBot="1" x14ac:dyDescent="0.3">
      <c r="A66" s="43">
        <v>335.2</v>
      </c>
      <c r="B66" s="45">
        <v>8.125</v>
      </c>
      <c r="C66" s="10">
        <f t="shared" si="6"/>
        <v>1.3542678666920693E-133</v>
      </c>
      <c r="D66" s="11">
        <f t="shared" si="6"/>
        <v>0.99911031957820151</v>
      </c>
      <c r="E66" s="11">
        <f t="shared" si="6"/>
        <v>7.432953293930643E-7</v>
      </c>
      <c r="F66" s="12">
        <f t="shared" si="5"/>
        <v>4.0361541751197109E-133</v>
      </c>
      <c r="G66" s="12">
        <f t="shared" si="5"/>
        <v>8.139557130204377</v>
      </c>
      <c r="H66" s="12">
        <f t="shared" si="5"/>
        <v>1.594098623530905E-7</v>
      </c>
      <c r="I66" s="13">
        <f t="shared" si="7"/>
        <v>8.1395572896142401</v>
      </c>
      <c r="J66" s="13">
        <f t="shared" si="2"/>
        <v>-1.4557289614240077E-2</v>
      </c>
    </row>
    <row r="67" spans="1:10" ht="15.75" thickBot="1" x14ac:dyDescent="0.3">
      <c r="A67" s="43">
        <v>376.5</v>
      </c>
      <c r="B67" s="45">
        <v>8.0779999999999994</v>
      </c>
      <c r="C67" s="10">
        <f t="shared" si="6"/>
        <v>3.8012112958390652E-174</v>
      </c>
      <c r="D67" s="11">
        <f t="shared" si="6"/>
        <v>0.92944949376530372</v>
      </c>
      <c r="E67" s="11">
        <f t="shared" si="6"/>
        <v>1.2744988824307553E-5</v>
      </c>
      <c r="F67" s="12">
        <f t="shared" si="5"/>
        <v>1.1328833253415402E-173</v>
      </c>
      <c r="G67" s="12">
        <f t="shared" si="5"/>
        <v>7.5720439534005655</v>
      </c>
      <c r="H67" s="12">
        <f t="shared" si="5"/>
        <v>2.733337388025166E-6</v>
      </c>
      <c r="I67" s="13">
        <f t="shared" si="7"/>
        <v>7.5720466867379539</v>
      </c>
      <c r="J67" s="13">
        <f t="shared" si="2"/>
        <v>0.50595331326204551</v>
      </c>
    </row>
    <row r="68" spans="1:10" ht="15.75" thickBot="1" x14ac:dyDescent="0.3">
      <c r="A68" s="43">
        <v>422.9</v>
      </c>
      <c r="B68" s="45">
        <v>6.0460000000000003</v>
      </c>
      <c r="C68" s="10">
        <f t="shared" si="6"/>
        <v>3.8711796619540506E-226</v>
      </c>
      <c r="D68" s="11">
        <f t="shared" si="6"/>
        <v>0.74637668770208576</v>
      </c>
      <c r="E68" s="11">
        <f t="shared" si="6"/>
        <v>2.1211778413745034E-4</v>
      </c>
      <c r="F68" s="12">
        <f t="shared" si="5"/>
        <v>1.1537361506921926E-225</v>
      </c>
      <c r="G68" s="12">
        <f t="shared" si="5"/>
        <v>6.0805854680478326</v>
      </c>
      <c r="H68" s="12">
        <f t="shared" si="5"/>
        <v>4.5491563628691139E-5</v>
      </c>
      <c r="I68" s="13">
        <f t="shared" si="7"/>
        <v>6.0806309596114616</v>
      </c>
      <c r="J68" s="13">
        <f t="shared" si="2"/>
        <v>-3.4630959611461343E-2</v>
      </c>
    </row>
    <row r="69" spans="1:10" ht="15.75" thickBot="1" x14ac:dyDescent="0.3">
      <c r="A69" s="43">
        <v>475.1</v>
      </c>
      <c r="B69" s="45">
        <v>3.8889999999999998</v>
      </c>
      <c r="C69" s="10">
        <f t="shared" si="6"/>
        <v>9.131404613188202E-293</v>
      </c>
      <c r="D69" s="11">
        <f t="shared" si="6"/>
        <v>0.48965169346582438</v>
      </c>
      <c r="E69" s="11">
        <f t="shared" si="6"/>
        <v>3.0998253259350564E-3</v>
      </c>
      <c r="F69" s="12">
        <f t="shared" si="5"/>
        <v>2.7214525102962621E-292</v>
      </c>
      <c r="G69" s="12">
        <f t="shared" si="5"/>
        <v>3.9890969543273203</v>
      </c>
      <c r="H69" s="12">
        <f t="shared" si="5"/>
        <v>6.6479999131626734E-4</v>
      </c>
      <c r="I69" s="13">
        <f t="shared" si="7"/>
        <v>3.9897617543186366</v>
      </c>
      <c r="J69" s="13">
        <f t="shared" si="2"/>
        <v>-0.10076175431863676</v>
      </c>
    </row>
    <row r="70" spans="1:10" ht="15.75" thickBot="1" x14ac:dyDescent="0.3">
      <c r="A70" s="43">
        <v>533.70000000000005</v>
      </c>
      <c r="B70" s="45">
        <v>1.734</v>
      </c>
      <c r="C70" s="10">
        <f t="shared" si="6"/>
        <v>0</v>
      </c>
      <c r="D70" s="11">
        <f t="shared" si="6"/>
        <v>0.24469739498695772</v>
      </c>
      <c r="E70" s="11">
        <f t="shared" si="6"/>
        <v>3.4283196658808031E-2</v>
      </c>
      <c r="F70" s="12">
        <f t="shared" si="5"/>
        <v>0</v>
      </c>
      <c r="G70" s="12">
        <f t="shared" si="5"/>
        <v>1.9935020058139175</v>
      </c>
      <c r="H70" s="12">
        <f t="shared" si="5"/>
        <v>7.3525010104220833E-3</v>
      </c>
      <c r="I70" s="13">
        <f t="shared" si="7"/>
        <v>2.0008545068243397</v>
      </c>
      <c r="J70" s="13">
        <f t="shared" si="2"/>
        <v>-0.26685450682433975</v>
      </c>
    </row>
    <row r="71" spans="1:10" ht="15.75" thickBot="1" x14ac:dyDescent="0.3">
      <c r="A71" s="43">
        <v>599.5</v>
      </c>
      <c r="B71" s="45">
        <v>0.86599999999999999</v>
      </c>
      <c r="C71" s="10">
        <f t="shared" si="6"/>
        <v>0</v>
      </c>
      <c r="D71" s="11">
        <f t="shared" si="6"/>
        <v>8.5046433550856795E-2</v>
      </c>
      <c r="E71" s="11">
        <f t="shared" si="6"/>
        <v>0.2368475612809843</v>
      </c>
      <c r="F71" s="12">
        <f t="shared" si="5"/>
        <v>0</v>
      </c>
      <c r="G71" s="12">
        <f t="shared" si="5"/>
        <v>0.69285672567127043</v>
      </c>
      <c r="H71" s="12">
        <f t="shared" si="5"/>
        <v>5.079520299595626E-2</v>
      </c>
      <c r="I71" s="13">
        <f t="shared" si="7"/>
        <v>0.74365192866722674</v>
      </c>
      <c r="J71" s="13">
        <f t="shared" si="2"/>
        <v>0.12234807133277326</v>
      </c>
    </row>
    <row r="72" spans="1:10" ht="15.75" thickBot="1" x14ac:dyDescent="0.3">
      <c r="A72" s="43">
        <v>673.4</v>
      </c>
      <c r="B72" s="45">
        <v>0.29099999999999998</v>
      </c>
      <c r="C72" s="10">
        <f t="shared" si="6"/>
        <v>0</v>
      </c>
      <c r="D72" s="11">
        <f t="shared" si="6"/>
        <v>1.827896825994408E-2</v>
      </c>
      <c r="E72" s="11">
        <f t="shared" si="6"/>
        <v>0.79013710333171117</v>
      </c>
      <c r="F72" s="12">
        <f t="shared" si="5"/>
        <v>0</v>
      </c>
      <c r="G72" s="12">
        <f t="shared" si="5"/>
        <v>0.14891519336505257</v>
      </c>
      <c r="H72" s="12">
        <f t="shared" si="5"/>
        <v>0.1694557222430369</v>
      </c>
      <c r="I72" s="13">
        <f t="shared" si="7"/>
        <v>0.3183709156080895</v>
      </c>
      <c r="J72" s="13">
        <f t="shared" si="2"/>
        <v>-2.7370915608089519E-2</v>
      </c>
    </row>
    <row r="73" spans="1:10" ht="15.75" thickBot="1" x14ac:dyDescent="0.3">
      <c r="A73" s="43">
        <v>756.5</v>
      </c>
      <c r="B73" s="45">
        <v>0.216</v>
      </c>
      <c r="C73" s="10">
        <f t="shared" si="6"/>
        <v>0</v>
      </c>
      <c r="D73" s="11">
        <f t="shared" si="6"/>
        <v>2.0832487352555585E-3</v>
      </c>
      <c r="E73" s="11">
        <f t="shared" si="6"/>
        <v>0.90355531384535837</v>
      </c>
      <c r="F73" s="12">
        <f t="shared" si="5"/>
        <v>0</v>
      </c>
      <c r="G73" s="12">
        <f t="shared" si="5"/>
        <v>1.6971821594433459E-2</v>
      </c>
      <c r="H73" s="12">
        <f t="shared" si="5"/>
        <v>0.19377981067916025</v>
      </c>
      <c r="I73" s="13">
        <f t="shared" si="7"/>
        <v>0.21075163227359373</v>
      </c>
      <c r="J73" s="13">
        <f t="shared" si="2"/>
        <v>5.2483677264062722E-3</v>
      </c>
    </row>
    <row r="74" spans="1:10" ht="15.75" thickBot="1" x14ac:dyDescent="0.3">
      <c r="A74" s="43">
        <v>849.8</v>
      </c>
      <c r="B74" s="45">
        <v>3.5999999999999997E-2</v>
      </c>
      <c r="C74" s="10">
        <f t="shared" si="6"/>
        <v>0</v>
      </c>
      <c r="D74" s="11">
        <f t="shared" si="6"/>
        <v>1.0400925542489217E-4</v>
      </c>
      <c r="E74" s="11">
        <f t="shared" si="6"/>
        <v>0.2252281690105917</v>
      </c>
      <c r="F74" s="12">
        <f t="shared" si="5"/>
        <v>0</v>
      </c>
      <c r="G74" s="12">
        <f t="shared" si="5"/>
        <v>8.4734314120420411E-4</v>
      </c>
      <c r="H74" s="12">
        <f t="shared" si="5"/>
        <v>4.8303265203259116E-2</v>
      </c>
      <c r="I74" s="13">
        <f t="shared" si="7"/>
        <v>4.9150608344463317E-2</v>
      </c>
      <c r="J74" s="13">
        <f t="shared" si="2"/>
        <v>-1.315060834446332E-2</v>
      </c>
    </row>
    <row r="75" spans="1:10" ht="15.75" thickBot="1" x14ac:dyDescent="0.3">
      <c r="A75" s="43">
        <v>954.5</v>
      </c>
      <c r="B75" s="45">
        <v>0.05</v>
      </c>
      <c r="C75" s="10">
        <f t="shared" si="6"/>
        <v>0</v>
      </c>
      <c r="D75" s="11">
        <f t="shared" si="6"/>
        <v>1.7810272759691864E-6</v>
      </c>
      <c r="E75" s="11">
        <f t="shared" si="6"/>
        <v>6.8113893390529872E-3</v>
      </c>
      <c r="F75" s="12">
        <f t="shared" si="5"/>
        <v>0</v>
      </c>
      <c r="G75" s="12">
        <f t="shared" si="5"/>
        <v>1.4509682243421962E-5</v>
      </c>
      <c r="H75" s="12">
        <f t="shared" si="5"/>
        <v>1.4607957214776983E-3</v>
      </c>
      <c r="I75" s="13">
        <f t="shared" si="7"/>
        <v>1.4753054037211202E-3</v>
      </c>
      <c r="J75" s="13">
        <f t="shared" si="2"/>
        <v>4.8524694596278881E-2</v>
      </c>
    </row>
    <row r="76" spans="1:10" ht="15.75" thickBot="1" x14ac:dyDescent="0.3">
      <c r="A76" s="43">
        <v>1072.3</v>
      </c>
      <c r="B76" s="45">
        <v>0</v>
      </c>
      <c r="C76" s="10">
        <f t="shared" si="6"/>
        <v>0</v>
      </c>
      <c r="D76" s="11">
        <f t="shared" si="6"/>
        <v>7.5295251603363218E-9</v>
      </c>
      <c r="E76" s="11">
        <f t="shared" si="6"/>
        <v>1.1448431860090731E-5</v>
      </c>
      <c r="F76" s="12">
        <f t="shared" si="5"/>
        <v>0</v>
      </c>
      <c r="G76" s="12">
        <f t="shared" si="5"/>
        <v>6.1341574603836088E-8</v>
      </c>
      <c r="H76" s="12">
        <f t="shared" si="5"/>
        <v>2.4552729915119903E-6</v>
      </c>
      <c r="I76" s="13">
        <f t="shared" si="7"/>
        <v>2.5166145661158265E-6</v>
      </c>
      <c r="J76" s="13">
        <f t="shared" si="2"/>
        <v>-2.5166145661158265E-6</v>
      </c>
    </row>
    <row r="77" spans="1:10" ht="15.75" thickBot="1" x14ac:dyDescent="0.3">
      <c r="A77" s="43">
        <v>1204.5</v>
      </c>
      <c r="B77" s="45">
        <v>0</v>
      </c>
      <c r="C77" s="10">
        <f t="shared" si="6"/>
        <v>0</v>
      </c>
      <c r="D77" s="11">
        <f t="shared" si="6"/>
        <v>5.3129147623326471E-12</v>
      </c>
      <c r="E77" s="11">
        <f t="shared" si="6"/>
        <v>4.0012511332302003E-10</v>
      </c>
      <c r="F77" s="12">
        <f t="shared" si="5"/>
        <v>0</v>
      </c>
      <c r="G77" s="12">
        <f t="shared" si="5"/>
        <v>4.328328152407596E-11</v>
      </c>
      <c r="H77" s="12">
        <f t="shared" si="5"/>
        <v>8.5812310015347355E-11</v>
      </c>
      <c r="I77" s="13">
        <f t="shared" si="7"/>
        <v>1.2909559153942331E-10</v>
      </c>
      <c r="J77" s="13">
        <f t="shared" si="2"/>
        <v>-1.2909559153942331E-10</v>
      </c>
    </row>
    <row r="78" spans="1:10" ht="15.75" thickBot="1" x14ac:dyDescent="0.3">
      <c r="A78" s="43">
        <v>1353</v>
      </c>
      <c r="B78" s="45">
        <v>0</v>
      </c>
      <c r="C78" s="10">
        <f t="shared" si="6"/>
        <v>0</v>
      </c>
      <c r="D78" s="11">
        <f t="shared" si="6"/>
        <v>3.7211402362951502E-16</v>
      </c>
      <c r="E78" s="11">
        <f t="shared" si="6"/>
        <v>7.9880170577429934E-17</v>
      </c>
      <c r="F78" s="12">
        <f t="shared" si="5"/>
        <v>0</v>
      </c>
      <c r="G78" s="12">
        <f t="shared" si="5"/>
        <v>3.0315404564746748E-15</v>
      </c>
      <c r="H78" s="12">
        <f t="shared" si="5"/>
        <v>1.7131396489316232E-17</v>
      </c>
      <c r="I78" s="13">
        <f t="shared" si="7"/>
        <v>3.048671852963991E-15</v>
      </c>
      <c r="J78" s="13">
        <f t="shared" si="2"/>
        <v>-3.048671852963991E-15</v>
      </c>
    </row>
    <row r="79" spans="1:10" ht="15.75" thickBot="1" x14ac:dyDescent="0.3">
      <c r="A79" s="43">
        <v>1519.9</v>
      </c>
      <c r="B79" s="45">
        <v>0</v>
      </c>
      <c r="C79" s="10">
        <f t="shared" si="6"/>
        <v>0</v>
      </c>
      <c r="D79" s="11">
        <f t="shared" si="6"/>
        <v>1.333580815778217E-21</v>
      </c>
      <c r="E79" s="11">
        <f t="shared" si="6"/>
        <v>1.7125332073770842E-26</v>
      </c>
      <c r="F79" s="12">
        <f t="shared" si="5"/>
        <v>0</v>
      </c>
      <c r="G79" s="12">
        <f t="shared" si="5"/>
        <v>1.0864423102299608E-20</v>
      </c>
      <c r="H79" s="12">
        <f t="shared" si="5"/>
        <v>3.6727619839343083E-27</v>
      </c>
      <c r="I79" s="13">
        <f t="shared" si="7"/>
        <v>1.0864426775061591E-20</v>
      </c>
      <c r="J79" s="13">
        <f t="shared" si="2"/>
        <v>-1.0864426775061591E-20</v>
      </c>
    </row>
    <row r="80" spans="1:10" ht="15.75" thickBot="1" x14ac:dyDescent="0.3">
      <c r="A80" s="43">
        <v>1707.4</v>
      </c>
      <c r="B80" s="45">
        <v>0.42799999999999999</v>
      </c>
      <c r="C80" s="10">
        <f t="shared" si="6"/>
        <v>0</v>
      </c>
      <c r="D80" s="11">
        <f t="shared" si="6"/>
        <v>1.0650572236218598E-28</v>
      </c>
      <c r="E80" s="11">
        <f t="shared" si="6"/>
        <v>4.6926375106000031E-40</v>
      </c>
      <c r="F80" s="12">
        <f t="shared" si="5"/>
        <v>0</v>
      </c>
      <c r="G80" s="12">
        <f t="shared" si="5"/>
        <v>8.6768137098882664E-28</v>
      </c>
      <c r="H80" s="12">
        <f t="shared" si="5"/>
        <v>1.0064003768845367E-40</v>
      </c>
      <c r="I80" s="13">
        <f t="shared" si="7"/>
        <v>8.6768137098892726E-28</v>
      </c>
      <c r="J80" s="13">
        <f t="shared" si="2"/>
        <v>0.42799999999999999</v>
      </c>
    </row>
    <row r="81" spans="1:10" ht="15.75" thickBot="1" x14ac:dyDescent="0.3">
      <c r="A81" s="43">
        <v>1917.9</v>
      </c>
      <c r="B81" s="45">
        <v>0</v>
      </c>
      <c r="C81" s="10">
        <f t="shared" si="6"/>
        <v>0</v>
      </c>
      <c r="D81" s="11">
        <f t="shared" si="6"/>
        <v>6.663574526996572E-38</v>
      </c>
      <c r="E81" s="11">
        <f t="shared" si="6"/>
        <v>1.1000512378546558E-58</v>
      </c>
      <c r="F81" s="12">
        <f t="shared" si="5"/>
        <v>0</v>
      </c>
      <c r="G81" s="12">
        <f t="shared" si="5"/>
        <v>5.4286843495682561E-37</v>
      </c>
      <c r="H81" s="12">
        <f t="shared" si="5"/>
        <v>2.3592105247176299E-59</v>
      </c>
      <c r="I81" s="13">
        <f t="shared" si="1"/>
        <v>5.4286843495682561E-37</v>
      </c>
      <c r="J81" s="13">
        <f t="shared" si="2"/>
        <v>-5.4286843495682561E-37</v>
      </c>
    </row>
    <row r="82" spans="1:10" ht="15.75" thickBot="1" x14ac:dyDescent="0.3">
      <c r="A82" s="43">
        <v>2154.4</v>
      </c>
      <c r="B82" s="45">
        <v>0</v>
      </c>
      <c r="C82" s="10">
        <f t="shared" si="6"/>
        <v>0</v>
      </c>
      <c r="D82" s="11">
        <f t="shared" si="6"/>
        <v>8.4024213109242325E-50</v>
      </c>
      <c r="E82" s="11">
        <f t="shared" si="6"/>
        <v>6.5287717398927641E-84</v>
      </c>
      <c r="F82" s="12">
        <f t="shared" si="5"/>
        <v>0</v>
      </c>
      <c r="G82" s="12">
        <f t="shared" si="5"/>
        <v>6.8452889487907473E-49</v>
      </c>
      <c r="H82" s="12">
        <f t="shared" si="5"/>
        <v>1.4001845070664909E-84</v>
      </c>
      <c r="I82" s="13">
        <f t="shared" si="1"/>
        <v>6.8452889487907473E-49</v>
      </c>
      <c r="J82" s="13">
        <f t="shared" si="2"/>
        <v>-6.8452889487907473E-49</v>
      </c>
    </row>
    <row r="83" spans="1:10" ht="15.75" thickBot="1" x14ac:dyDescent="0.3">
      <c r="A83" s="43">
        <v>2420.1</v>
      </c>
      <c r="B83" s="45">
        <v>0</v>
      </c>
      <c r="C83" s="10">
        <f t="shared" si="6"/>
        <v>0</v>
      </c>
      <c r="D83" s="11">
        <f t="shared" si="6"/>
        <v>3.8757030448745539E-65</v>
      </c>
      <c r="E83" s="11">
        <f t="shared" si="6"/>
        <v>1.1267201288294148E-117</v>
      </c>
      <c r="F83" s="12">
        <f t="shared" si="5"/>
        <v>0</v>
      </c>
      <c r="G83" s="12">
        <f t="shared" si="5"/>
        <v>3.1574597654823156E-64</v>
      </c>
      <c r="H83" s="12">
        <f t="shared" si="5"/>
        <v>2.4164056135508572E-118</v>
      </c>
      <c r="I83" s="13">
        <f t="shared" si="1"/>
        <v>3.1574597654823156E-64</v>
      </c>
      <c r="J83" s="13">
        <f t="shared" si="2"/>
        <v>-3.1574597654823156E-64</v>
      </c>
    </row>
    <row r="84" spans="1:10" ht="15.75" thickBot="1" x14ac:dyDescent="0.3">
      <c r="A84" s="43">
        <v>2718.6</v>
      </c>
      <c r="B84" s="45">
        <v>0</v>
      </c>
      <c r="C84" s="10">
        <f t="shared" si="6"/>
        <v>0</v>
      </c>
      <c r="D84" s="11">
        <f t="shared" si="6"/>
        <v>7.5115903114020904E-85</v>
      </c>
      <c r="E84" s="11">
        <f t="shared" si="6"/>
        <v>1.8957129406474226E-162</v>
      </c>
      <c r="F84" s="12">
        <f t="shared" si="5"/>
        <v>0</v>
      </c>
      <c r="G84" s="12">
        <f t="shared" si="5"/>
        <v>6.1195462883577421E-84</v>
      </c>
      <c r="H84" s="12">
        <f t="shared" si="5"/>
        <v>4.0656160072515836E-163</v>
      </c>
      <c r="I84" s="13">
        <f t="shared" si="1"/>
        <v>6.1195462883577421E-84</v>
      </c>
      <c r="J84" s="13">
        <f t="shared" si="2"/>
        <v>-6.1195462883577421E-84</v>
      </c>
    </row>
    <row r="85" spans="1:10" ht="15.75" thickBot="1" x14ac:dyDescent="0.3">
      <c r="A85" s="43">
        <v>3053.9</v>
      </c>
      <c r="B85" s="45">
        <v>0</v>
      </c>
      <c r="C85" s="10">
        <f t="shared" si="6"/>
        <v>0</v>
      </c>
      <c r="D85" s="11">
        <f t="shared" si="6"/>
        <v>3.974106028317376E-110</v>
      </c>
      <c r="E85" s="11">
        <f t="shared" si="6"/>
        <v>2.2331021430787273E-221</v>
      </c>
      <c r="F85" s="12">
        <f t="shared" si="5"/>
        <v>0</v>
      </c>
      <c r="G85" s="12">
        <f t="shared" si="5"/>
        <v>3.2376267590384973E-109</v>
      </c>
      <c r="H85" s="12">
        <f t="shared" si="5"/>
        <v>4.7891933552070692E-222</v>
      </c>
      <c r="I85" s="13">
        <f t="shared" si="1"/>
        <v>3.2376267590384973E-109</v>
      </c>
      <c r="J85" s="13">
        <f t="shared" si="2"/>
        <v>-3.2376267590384973E-109</v>
      </c>
    </row>
    <row r="86" spans="1:10" ht="15.75" thickBot="1" x14ac:dyDescent="0.3">
      <c r="A86" s="43">
        <v>3430.5</v>
      </c>
      <c r="B86" s="45">
        <v>0</v>
      </c>
      <c r="C86" s="10">
        <f t="shared" si="6"/>
        <v>0</v>
      </c>
      <c r="D86" s="11">
        <f t="shared" si="6"/>
        <v>1.803145580985424E-142</v>
      </c>
      <c r="E86" s="11">
        <f t="shared" si="6"/>
        <v>1.8533166802546144E-298</v>
      </c>
      <c r="F86" s="12">
        <f t="shared" si="5"/>
        <v>0</v>
      </c>
      <c r="G86" s="12">
        <f t="shared" si="5"/>
        <v>1.4689875765373527E-141</v>
      </c>
      <c r="H86" s="12">
        <f t="shared" si="5"/>
        <v>3.9746914209364522E-299</v>
      </c>
      <c r="I86" s="13">
        <f t="shared" ref="I86:I116" si="8">SUM(F86:H86)</f>
        <v>1.4689875765373527E-141</v>
      </c>
      <c r="J86" s="13">
        <f t="shared" ref="J86:J116" si="9">B86-I86</f>
        <v>-1.4689875765373527E-141</v>
      </c>
    </row>
    <row r="87" spans="1:10" ht="15.75" thickBot="1" x14ac:dyDescent="0.3">
      <c r="A87" s="43">
        <v>3853.5</v>
      </c>
      <c r="B87" s="45">
        <v>0</v>
      </c>
      <c r="C87" s="10">
        <f t="shared" ref="C87:E102" si="10">EXP(-1*(($A87-C$8)/(0.6006*C$9))^2)</f>
        <v>0</v>
      </c>
      <c r="D87" s="11">
        <f t="shared" si="10"/>
        <v>8.7189288609352029E-184</v>
      </c>
      <c r="E87" s="11">
        <f t="shared" si="10"/>
        <v>0</v>
      </c>
      <c r="F87" s="12">
        <f t="shared" si="5"/>
        <v>0</v>
      </c>
      <c r="G87" s="12">
        <f t="shared" si="5"/>
        <v>7.103141483688289E-183</v>
      </c>
      <c r="H87" s="12">
        <f t="shared" si="5"/>
        <v>0</v>
      </c>
      <c r="I87" s="13">
        <f t="shared" si="8"/>
        <v>7.103141483688289E-183</v>
      </c>
      <c r="J87" s="13">
        <f t="shared" si="9"/>
        <v>-7.103141483688289E-183</v>
      </c>
    </row>
    <row r="88" spans="1:10" ht="15.75" thickBot="1" x14ac:dyDescent="0.3">
      <c r="A88" s="43">
        <v>4328.8</v>
      </c>
      <c r="B88" s="45">
        <v>0</v>
      </c>
      <c r="C88" s="10">
        <f t="shared" si="10"/>
        <v>0</v>
      </c>
      <c r="D88" s="11">
        <f t="shared" si="10"/>
        <v>1.6625898956818527E-236</v>
      </c>
      <c r="E88" s="11">
        <f t="shared" si="10"/>
        <v>0</v>
      </c>
      <c r="F88" s="12">
        <f t="shared" ref="F88:H142" si="11">C$15*C88</f>
        <v>0</v>
      </c>
      <c r="G88" s="12">
        <f t="shared" si="11"/>
        <v>1.3544795979803463E-235</v>
      </c>
      <c r="H88" s="12">
        <f t="shared" si="11"/>
        <v>0</v>
      </c>
      <c r="I88" s="13">
        <f t="shared" si="8"/>
        <v>1.3544795979803463E-235</v>
      </c>
      <c r="J88" s="13">
        <f t="shared" si="9"/>
        <v>-1.3544795979803463E-235</v>
      </c>
    </row>
    <row r="89" spans="1:10" ht="15.75" thickBot="1" x14ac:dyDescent="0.3">
      <c r="A89" s="43">
        <v>4862.6000000000004</v>
      </c>
      <c r="B89" s="45">
        <v>0</v>
      </c>
      <c r="C89" s="10">
        <f t="shared" si="10"/>
        <v>0</v>
      </c>
      <c r="D89" s="11">
        <f t="shared" si="10"/>
        <v>1.1735780879428645E-303</v>
      </c>
      <c r="E89" s="11">
        <f t="shared" si="10"/>
        <v>0</v>
      </c>
      <c r="F89" s="12">
        <f t="shared" si="11"/>
        <v>0</v>
      </c>
      <c r="G89" s="12">
        <f t="shared" si="11"/>
        <v>9.5609120498322358E-303</v>
      </c>
      <c r="H89" s="12">
        <f t="shared" si="11"/>
        <v>0</v>
      </c>
      <c r="I89" s="13">
        <f t="shared" si="8"/>
        <v>9.5609120498322358E-303</v>
      </c>
      <c r="J89" s="13">
        <f t="shared" si="9"/>
        <v>-9.5609120498322358E-303</v>
      </c>
    </row>
    <row r="90" spans="1:10" ht="15.75" thickBot="1" x14ac:dyDescent="0.3">
      <c r="A90" s="43">
        <v>5462.3</v>
      </c>
      <c r="B90" s="45">
        <v>0</v>
      </c>
      <c r="C90" s="10">
        <f t="shared" si="10"/>
        <v>0</v>
      </c>
      <c r="D90" s="11">
        <f t="shared" si="10"/>
        <v>0</v>
      </c>
      <c r="E90" s="11">
        <f t="shared" si="10"/>
        <v>0</v>
      </c>
      <c r="F90" s="12">
        <f t="shared" si="11"/>
        <v>0</v>
      </c>
      <c r="G90" s="12">
        <f t="shared" si="11"/>
        <v>0</v>
      </c>
      <c r="H90" s="12">
        <f t="shared" si="11"/>
        <v>0</v>
      </c>
      <c r="I90" s="13">
        <f t="shared" si="8"/>
        <v>0</v>
      </c>
      <c r="J90" s="13">
        <f t="shared" si="9"/>
        <v>0</v>
      </c>
    </row>
    <row r="91" spans="1:10" ht="15.75" thickBot="1" x14ac:dyDescent="0.3">
      <c r="A91" s="43">
        <v>6135.9</v>
      </c>
      <c r="B91" s="45">
        <v>0</v>
      </c>
      <c r="C91" s="10">
        <f t="shared" si="10"/>
        <v>0</v>
      </c>
      <c r="D91" s="11">
        <f t="shared" si="10"/>
        <v>0</v>
      </c>
      <c r="E91" s="11">
        <f t="shared" si="10"/>
        <v>0</v>
      </c>
      <c r="F91" s="12">
        <f t="shared" si="11"/>
        <v>0</v>
      </c>
      <c r="G91" s="12">
        <f t="shared" si="11"/>
        <v>0</v>
      </c>
      <c r="H91" s="12">
        <f t="shared" si="11"/>
        <v>0</v>
      </c>
      <c r="I91" s="13">
        <f t="shared" si="8"/>
        <v>0</v>
      </c>
      <c r="J91" s="13">
        <f t="shared" si="9"/>
        <v>0</v>
      </c>
    </row>
    <row r="92" spans="1:10" ht="15.75" thickBot="1" x14ac:dyDescent="0.3">
      <c r="A92" s="43">
        <v>6892.6</v>
      </c>
      <c r="B92" s="45">
        <v>0</v>
      </c>
      <c r="C92" s="10">
        <f t="shared" si="10"/>
        <v>0</v>
      </c>
      <c r="D92" s="11">
        <f t="shared" si="10"/>
        <v>0</v>
      </c>
      <c r="E92" s="11">
        <f t="shared" si="10"/>
        <v>0</v>
      </c>
      <c r="F92" s="12">
        <f t="shared" si="11"/>
        <v>0</v>
      </c>
      <c r="G92" s="12">
        <f t="shared" si="11"/>
        <v>0</v>
      </c>
      <c r="H92" s="12">
        <f t="shared" si="11"/>
        <v>0</v>
      </c>
      <c r="I92" s="13">
        <f t="shared" si="8"/>
        <v>0</v>
      </c>
      <c r="J92" s="13">
        <f t="shared" si="9"/>
        <v>0</v>
      </c>
    </row>
    <row r="93" spans="1:10" ht="15.75" thickBot="1" x14ac:dyDescent="0.3">
      <c r="A93" s="43">
        <v>7742.6</v>
      </c>
      <c r="B93" s="45">
        <v>0</v>
      </c>
      <c r="C93" s="10">
        <f t="shared" si="10"/>
        <v>0</v>
      </c>
      <c r="D93" s="11">
        <f t="shared" si="10"/>
        <v>0</v>
      </c>
      <c r="E93" s="11">
        <f t="shared" si="10"/>
        <v>0</v>
      </c>
      <c r="F93" s="12">
        <f t="shared" si="11"/>
        <v>0</v>
      </c>
      <c r="G93" s="12">
        <f t="shared" si="11"/>
        <v>0</v>
      </c>
      <c r="H93" s="12">
        <f t="shared" si="11"/>
        <v>0</v>
      </c>
      <c r="I93" s="13">
        <f t="shared" si="8"/>
        <v>0</v>
      </c>
      <c r="J93" s="13">
        <f t="shared" si="9"/>
        <v>0</v>
      </c>
    </row>
    <row r="94" spans="1:10" ht="15.75" thickBot="1" x14ac:dyDescent="0.3">
      <c r="A94" s="43">
        <v>8697.5</v>
      </c>
      <c r="B94" s="45">
        <v>0</v>
      </c>
      <c r="C94" s="10">
        <f t="shared" si="10"/>
        <v>0</v>
      </c>
      <c r="D94" s="11">
        <f t="shared" si="10"/>
        <v>0</v>
      </c>
      <c r="E94" s="11">
        <f t="shared" si="10"/>
        <v>0</v>
      </c>
      <c r="F94" s="12">
        <f t="shared" si="11"/>
        <v>0</v>
      </c>
      <c r="G94" s="12">
        <f t="shared" si="11"/>
        <v>0</v>
      </c>
      <c r="H94" s="12">
        <f t="shared" si="11"/>
        <v>0</v>
      </c>
      <c r="I94" s="13">
        <f t="shared" si="8"/>
        <v>0</v>
      </c>
      <c r="J94" s="13">
        <f t="shared" si="9"/>
        <v>0</v>
      </c>
    </row>
    <row r="95" spans="1:10" ht="15.75" thickBot="1" x14ac:dyDescent="0.3">
      <c r="A95" s="43">
        <v>9770.1</v>
      </c>
      <c r="B95" s="45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5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5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5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5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5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5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5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5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5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5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5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5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5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5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5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5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5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5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5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5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5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95ED-EBB9-453D-86F7-D135B04F2A97}">
  <dimension ref="A1:R116"/>
  <sheetViews>
    <sheetView topLeftCell="B7" zoomScale="80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48.599984879185406</v>
      </c>
      <c r="D8" s="41">
        <v>434.97076951659596</v>
      </c>
      <c r="E8" s="41">
        <v>446.0518925960198</v>
      </c>
    </row>
    <row r="9" spans="2:8" ht="15" x14ac:dyDescent="0.25">
      <c r="B9" s="25" t="s">
        <v>5</v>
      </c>
      <c r="C9" s="41">
        <v>30.345651695216116</v>
      </c>
      <c r="D9" s="41">
        <v>161.59896638372598</v>
      </c>
      <c r="E9" s="41">
        <v>381.81521499789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0.72612439836910259</v>
      </c>
    </row>
    <row r="12" spans="2:8" ht="15" customHeight="1" x14ac:dyDescent="0.25">
      <c r="B12" s="31" t="s">
        <v>24</v>
      </c>
      <c r="C12" s="39">
        <f>STDEV(J22:J143)/MAX(I22:I143)</f>
        <v>1.8190327514081225E-2</v>
      </c>
      <c r="D12" s="35" t="s">
        <v>21</v>
      </c>
      <c r="E12" s="38">
        <f>M24</f>
        <v>0.99363079996207215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1.4082736738638262</v>
      </c>
      <c r="D15" s="40">
        <f>N22</f>
        <v>2.8678255705252513</v>
      </c>
      <c r="E15" s="40">
        <f>M22</f>
        <v>8.3112161122867203</v>
      </c>
    </row>
    <row r="16" spans="2:8" ht="15" x14ac:dyDescent="0.25">
      <c r="B16" s="5" t="s">
        <v>9</v>
      </c>
      <c r="C16" s="23">
        <f>O28</f>
        <v>7.3785536680117003E-2</v>
      </c>
      <c r="D16" s="24">
        <f>N28</f>
        <v>8.6446616359704104E-2</v>
      </c>
      <c r="E16" s="24">
        <f>M28</f>
        <v>1.8985123372416517E-2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11.05073993777286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1.4481858428657647E-3</v>
      </c>
      <c r="D22" s="11">
        <f>EXP(-1*(($A22-D$8)/(0.6006*D$9))^2)</f>
        <v>2.276229871705563E-9</v>
      </c>
      <c r="E22" s="11">
        <f>EXP(-1*(($A22-E$8)/(0.6006*E$9))^2)</f>
        <v>2.3526059328540697E-2</v>
      </c>
      <c r="F22" s="12">
        <f t="shared" ref="F22:H53" si="0">C$15*C22</f>
        <v>2.0394419973701521E-3</v>
      </c>
      <c r="G22" s="12">
        <f t="shared" si="0"/>
        <v>6.5278302304706258E-9</v>
      </c>
      <c r="H22" s="12">
        <f t="shared" si="0"/>
        <v>0.19553016334998075</v>
      </c>
      <c r="I22" s="13">
        <f t="shared" ref="I22:I85" si="1">SUM(F22:H22)</f>
        <v>0.19756961187518113</v>
      </c>
      <c r="J22" s="13">
        <f t="shared" ref="J22:J85" si="2">B22-I22</f>
        <v>-0.19756961187518113</v>
      </c>
      <c r="M22" s="15">
        <f t="array" ref="M22:Q26">LINEST(B22:B108,C22:E108,FALSE,TRUE)</f>
        <v>8.3112161122867203</v>
      </c>
      <c r="N22" s="16">
        <v>2.8678255705252513</v>
      </c>
      <c r="O22" s="16">
        <v>1.4082736738638262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1.5749346953353701E-3</v>
      </c>
      <c r="D23" s="11">
        <f t="shared" si="3"/>
        <v>2.3398548728443738E-9</v>
      </c>
      <c r="E23" s="11">
        <f t="shared" si="3"/>
        <v>2.3645516048709663E-2</v>
      </c>
      <c r="F23" s="12">
        <f t="shared" si="0"/>
        <v>2.2179390694955473E-3</v>
      </c>
      <c r="G23" s="12">
        <f t="shared" si="0"/>
        <v>6.7102956356612056E-9</v>
      </c>
      <c r="H23" s="12">
        <f t="shared" si="0"/>
        <v>0.19652299396736997</v>
      </c>
      <c r="I23" s="13">
        <f t="shared" si="1"/>
        <v>0.19874093974716114</v>
      </c>
      <c r="J23" s="13">
        <f t="shared" si="2"/>
        <v>-0.19874093974716114</v>
      </c>
      <c r="M23" s="18">
        <v>0.15778946326657936</v>
      </c>
      <c r="N23">
        <v>0.24791381688174594</v>
      </c>
      <c r="O23">
        <v>0.10391022881852248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1.6650373322305539E-3</v>
      </c>
      <c r="D24" s="11">
        <f t="shared" si="3"/>
        <v>2.3832312227506501E-9</v>
      </c>
      <c r="E24" s="11">
        <f t="shared" si="3"/>
        <v>2.3725445532019902E-2</v>
      </c>
      <c r="F24" s="12">
        <f t="shared" si="0"/>
        <v>2.3448282409807464E-3</v>
      </c>
      <c r="G24" s="12">
        <f t="shared" si="0"/>
        <v>6.8346914410784755E-9</v>
      </c>
      <c r="H24" s="12">
        <f t="shared" si="0"/>
        <v>0.19718730517690478</v>
      </c>
      <c r="I24" s="13">
        <f t="shared" si="1"/>
        <v>0.19953214025257696</v>
      </c>
      <c r="J24" s="13">
        <f t="shared" si="2"/>
        <v>-0.19953214025257696</v>
      </c>
      <c r="M24" s="18">
        <v>0.99363079996207215</v>
      </c>
      <c r="N24">
        <v>0.21473344024247362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1.8091309239572516E-3</v>
      </c>
      <c r="D25" s="11">
        <f t="shared" si="3"/>
        <v>2.4497690974478248E-9</v>
      </c>
      <c r="E25" s="11">
        <f t="shared" si="3"/>
        <v>2.3845778625417591E-2</v>
      </c>
      <c r="F25" s="12">
        <f t="shared" si="0"/>
        <v>2.547751452781937E-3</v>
      </c>
      <c r="G25" s="12">
        <f t="shared" si="0"/>
        <v>7.0255104595434381E-9</v>
      </c>
      <c r="H25" s="12">
        <f t="shared" si="0"/>
        <v>0.19818741952159297</v>
      </c>
      <c r="I25" s="13">
        <f t="shared" si="1"/>
        <v>0.20073517799988536</v>
      </c>
      <c r="J25" s="13">
        <f t="shared" si="2"/>
        <v>-0.20073517799988536</v>
      </c>
      <c r="M25" s="18">
        <v>4368.1564769929209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2.019134629660007E-3</v>
      </c>
      <c r="D26" s="11">
        <f t="shared" si="3"/>
        <v>2.5413093767145605E-9</v>
      </c>
      <c r="E26" s="11">
        <f t="shared" si="3"/>
        <v>2.4007044840748764E-2</v>
      </c>
      <c r="F26" s="12">
        <f t="shared" si="0"/>
        <v>2.8434941429369741E-3</v>
      </c>
      <c r="G26" s="12">
        <f t="shared" si="0"/>
        <v>7.2880320131576054E-9</v>
      </c>
      <c r="H26" s="12">
        <f t="shared" si="0"/>
        <v>0.19952773788882092</v>
      </c>
      <c r="I26" s="13">
        <f t="shared" si="1"/>
        <v>0.2023712393197899</v>
      </c>
      <c r="J26" s="13">
        <f t="shared" si="2"/>
        <v>-0.2023712393197899</v>
      </c>
      <c r="M26" s="20">
        <v>604.2529871698971</v>
      </c>
      <c r="N26" s="21">
        <v>3.8732778301029116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2.2513456506621063E-3</v>
      </c>
      <c r="D27" s="11">
        <f t="shared" si="3"/>
        <v>2.6361806785880871E-9</v>
      </c>
      <c r="E27" s="11">
        <f t="shared" si="3"/>
        <v>2.416925460613624E-2</v>
      </c>
      <c r="F27" s="12">
        <f t="shared" si="0"/>
        <v>3.1705108105952707E-3</v>
      </c>
      <c r="G27" s="12">
        <f t="shared" si="0"/>
        <v>7.5601063585795251E-9</v>
      </c>
      <c r="H27" s="12">
        <f t="shared" si="0"/>
        <v>0.20087589830447955</v>
      </c>
      <c r="I27" s="13">
        <f t="shared" si="1"/>
        <v>0.20404641667518117</v>
      </c>
      <c r="J27" s="13">
        <f t="shared" si="2"/>
        <v>-0.20404641667518117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2.5078450417686041E-3</v>
      </c>
      <c r="D28" s="11">
        <f t="shared" si="3"/>
        <v>2.7345007898209096E-9</v>
      </c>
      <c r="E28" s="11">
        <f t="shared" si="3"/>
        <v>2.4332412316106264E-2</v>
      </c>
      <c r="F28" s="12">
        <f t="shared" si="0"/>
        <v>3.5317321504526526E-3</v>
      </c>
      <c r="G28" s="12">
        <f t="shared" si="0"/>
        <v>7.8420712876698998E-9</v>
      </c>
      <c r="H28" s="12">
        <f t="shared" si="0"/>
        <v>0.20223193729242622</v>
      </c>
      <c r="I28" s="13">
        <f t="shared" si="1"/>
        <v>0.20576367728495015</v>
      </c>
      <c r="J28" s="13">
        <f t="shared" si="2"/>
        <v>-0.20576367728495015</v>
      </c>
      <c r="M28" s="14">
        <f>M23/M22</f>
        <v>1.8985123372416517E-2</v>
      </c>
      <c r="N28" s="14">
        <f>N23/N22</f>
        <v>8.6446616359704104E-2</v>
      </c>
      <c r="O28" s="14">
        <f>O23/O22</f>
        <v>7.3785536680117003E-2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2.8660614804081842E-3</v>
      </c>
      <c r="D29" s="11">
        <f t="shared" si="3"/>
        <v>2.8624368031836942E-9</v>
      </c>
      <c r="E29" s="11">
        <f t="shared" si="3"/>
        <v>2.4537699215357044E-2</v>
      </c>
      <c r="F29" s="12">
        <f t="shared" si="0"/>
        <v>4.0361989305340304E-3</v>
      </c>
      <c r="G29" s="12">
        <f t="shared" si="0"/>
        <v>8.2089694581827538E-9</v>
      </c>
      <c r="H29" s="12">
        <f t="shared" si="0"/>
        <v>0.20393812107712067</v>
      </c>
      <c r="I29" s="13">
        <f t="shared" si="1"/>
        <v>0.20797432821662415</v>
      </c>
      <c r="J29" s="13">
        <f t="shared" si="2"/>
        <v>-0.20797432821662415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3.3574098396583784E-3</v>
      </c>
      <c r="D30" s="11">
        <f t="shared" si="3"/>
        <v>3.0236735672744669E-9</v>
      </c>
      <c r="E30" s="11">
        <f t="shared" si="3"/>
        <v>2.4786019879399296E-2</v>
      </c>
      <c r="F30" s="12">
        <f t="shared" si="0"/>
        <v>4.728151889562264E-3</v>
      </c>
      <c r="G30" s="12">
        <f t="shared" si="0"/>
        <v>8.6713683731510196E-9</v>
      </c>
      <c r="H30" s="12">
        <f t="shared" si="0"/>
        <v>0.20600196778112237</v>
      </c>
      <c r="I30" s="13">
        <f t="shared" si="1"/>
        <v>0.21073012834205301</v>
      </c>
      <c r="J30" s="13">
        <f t="shared" si="2"/>
        <v>-0.21073012834205301</v>
      </c>
    </row>
    <row r="31" spans="1:18" ht="15.75" thickBot="1" x14ac:dyDescent="0.3">
      <c r="A31" s="43">
        <v>5.7</v>
      </c>
      <c r="B31" s="43">
        <v>0</v>
      </c>
      <c r="C31" s="10">
        <f t="shared" si="3"/>
        <v>3.9244776578027602E-3</v>
      </c>
      <c r="D31" s="11">
        <f t="shared" si="3"/>
        <v>3.193748436788947E-9</v>
      </c>
      <c r="E31" s="11">
        <f t="shared" si="3"/>
        <v>2.5036510746773266E-2</v>
      </c>
      <c r="F31" s="12">
        <f t="shared" si="0"/>
        <v>5.5267385691503967E-3</v>
      </c>
      <c r="G31" s="12">
        <f t="shared" si="0"/>
        <v>9.1591134328483919E-9</v>
      </c>
      <c r="H31" s="12">
        <f t="shared" si="0"/>
        <v>0.20808385151402159</v>
      </c>
      <c r="I31" s="13">
        <f t="shared" si="1"/>
        <v>0.21361059924228543</v>
      </c>
      <c r="J31" s="13">
        <f t="shared" si="2"/>
        <v>-0.21361059924228543</v>
      </c>
      <c r="M31" s="28" t="e">
        <f>#REF!-M22</f>
        <v>#REF!</v>
      </c>
      <c r="N31" s="28" t="e">
        <f>#REF!-N22</f>
        <v>#REF!</v>
      </c>
      <c r="O31" s="28">
        <f>E15-O22</f>
        <v>6.9029424384228939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0</v>
      </c>
      <c r="C32" s="10">
        <f t="shared" si="3"/>
        <v>4.6953270252536377E-3</v>
      </c>
      <c r="D32" s="11">
        <f t="shared" si="3"/>
        <v>3.4039683936008238E-9</v>
      </c>
      <c r="E32" s="11">
        <f t="shared" si="3"/>
        <v>2.5331513054280799E-2</v>
      </c>
      <c r="F32" s="12">
        <f t="shared" si="0"/>
        <v>6.6123054398460508E-3</v>
      </c>
      <c r="G32" s="12">
        <f t="shared" si="0"/>
        <v>9.7619876004282059E-9</v>
      </c>
      <c r="H32" s="12">
        <f t="shared" si="0"/>
        <v>0.21053567944533996</v>
      </c>
      <c r="I32" s="13">
        <f t="shared" si="1"/>
        <v>0.2171479946471736</v>
      </c>
      <c r="J32" s="13">
        <f t="shared" si="2"/>
        <v>-0.2171479946471736</v>
      </c>
    </row>
    <row r="33" spans="1:10" ht="15.75" thickBot="1" x14ac:dyDescent="0.3">
      <c r="A33" s="43">
        <v>7.2</v>
      </c>
      <c r="B33" s="43">
        <v>0</v>
      </c>
      <c r="C33" s="10">
        <f t="shared" si="3"/>
        <v>5.7425817988833901E-3</v>
      </c>
      <c r="D33" s="11">
        <f t="shared" si="3"/>
        <v>3.6607492482564728E-9</v>
      </c>
      <c r="E33" s="11">
        <f t="shared" si="3"/>
        <v>2.5672331396613502E-2</v>
      </c>
      <c r="F33" s="12">
        <f t="shared" si="0"/>
        <v>8.0871267673770508E-3</v>
      </c>
      <c r="G33" s="12">
        <f t="shared" si="0"/>
        <v>1.0498390301431004E-8</v>
      </c>
      <c r="H33" s="12">
        <f t="shared" si="0"/>
        <v>0.21336829434349838</v>
      </c>
      <c r="I33" s="13">
        <f t="shared" si="1"/>
        <v>0.22145543160926573</v>
      </c>
      <c r="J33" s="13">
        <f t="shared" si="2"/>
        <v>-0.22145543160926573</v>
      </c>
    </row>
    <row r="34" spans="1:10" ht="15.75" thickBot="1" x14ac:dyDescent="0.3">
      <c r="A34" s="43">
        <v>8.1</v>
      </c>
      <c r="B34" s="43">
        <v>0</v>
      </c>
      <c r="C34" s="10">
        <f t="shared" si="3"/>
        <v>7.1693259203636887E-3</v>
      </c>
      <c r="D34" s="11">
        <f t="shared" si="3"/>
        <v>3.9722078366746382E-9</v>
      </c>
      <c r="E34" s="11">
        <f t="shared" si="3"/>
        <v>2.6060477943220486E-2</v>
      </c>
      <c r="F34" s="12">
        <f t="shared" si="0"/>
        <v>1.0096372952997729E-2</v>
      </c>
      <c r="G34" s="12">
        <f t="shared" si="0"/>
        <v>1.1391599205456318E-8</v>
      </c>
      <c r="H34" s="12">
        <f t="shared" si="0"/>
        <v>0.2165942641755868</v>
      </c>
      <c r="I34" s="13">
        <f t="shared" si="1"/>
        <v>0.22669064852018372</v>
      </c>
      <c r="J34" s="13">
        <f t="shared" si="2"/>
        <v>-0.22669064852018372</v>
      </c>
    </row>
    <row r="35" spans="1:10" ht="15.75" thickBot="1" x14ac:dyDescent="0.3">
      <c r="A35" s="43">
        <v>9.1</v>
      </c>
      <c r="B35" s="43">
        <v>1E-3</v>
      </c>
      <c r="C35" s="10">
        <f t="shared" si="3"/>
        <v>9.1216463765082731E-3</v>
      </c>
      <c r="D35" s="11">
        <f t="shared" si="3"/>
        <v>4.3485710366991007E-9</v>
      </c>
      <c r="E35" s="11">
        <f t="shared" si="3"/>
        <v>2.6497681121222368E-2</v>
      </c>
      <c r="F35" s="12">
        <f t="shared" si="0"/>
        <v>1.2845774454331963E-2</v>
      </c>
      <c r="G35" s="12">
        <f t="shared" si="0"/>
        <v>1.2470943214291183E-8</v>
      </c>
      <c r="H35" s="12">
        <f t="shared" si="0"/>
        <v>0.22022795427293898</v>
      </c>
      <c r="I35" s="13">
        <f t="shared" si="1"/>
        <v>0.23307374119821417</v>
      </c>
      <c r="J35" s="13">
        <f t="shared" si="2"/>
        <v>-0.23207374119821417</v>
      </c>
    </row>
    <row r="36" spans="1:10" ht="15.75" thickBot="1" x14ac:dyDescent="0.3">
      <c r="A36" s="43">
        <v>10.199999999999999</v>
      </c>
      <c r="B36" s="43">
        <v>1E-3</v>
      </c>
      <c r="C36" s="10">
        <f t="shared" si="3"/>
        <v>1.1806127010820858E-2</v>
      </c>
      <c r="D36" s="11">
        <f t="shared" si="3"/>
        <v>4.8027074696296166E-9</v>
      </c>
      <c r="E36" s="11">
        <f t="shared" si="3"/>
        <v>2.698589550753417E-2</v>
      </c>
      <c r="F36" s="12">
        <f t="shared" si="0"/>
        <v>1.6626257859631642E-2</v>
      </c>
      <c r="G36" s="12">
        <f t="shared" si="0"/>
        <v>1.3773327289156442E-8</v>
      </c>
      <c r="H36" s="12">
        <f t="shared" si="0"/>
        <v>0.22428560954670382</v>
      </c>
      <c r="I36" s="13">
        <f t="shared" si="1"/>
        <v>0.24091188117966275</v>
      </c>
      <c r="J36" s="13">
        <f t="shared" si="2"/>
        <v>-0.23991188117966275</v>
      </c>
    </row>
    <row r="37" spans="1:10" ht="15.75" thickBot="1" x14ac:dyDescent="0.3">
      <c r="A37" s="43">
        <v>11.5</v>
      </c>
      <c r="B37" s="43">
        <v>3.0000000000000001E-3</v>
      </c>
      <c r="C37" s="10">
        <f t="shared" si="3"/>
        <v>1.5864716858433728E-2</v>
      </c>
      <c r="D37" s="11">
        <f t="shared" si="3"/>
        <v>5.3991502613085135E-9</v>
      </c>
      <c r="E37" s="11">
        <f t="shared" si="3"/>
        <v>2.757285027277916E-2</v>
      </c>
      <c r="F37" s="12">
        <f t="shared" si="0"/>
        <v>2.2341863095035844E-2</v>
      </c>
      <c r="G37" s="12">
        <f t="shared" si="0"/>
        <v>1.5483821178488646E-8</v>
      </c>
      <c r="H37" s="12">
        <f t="shared" si="0"/>
        <v>0.22916391744879144</v>
      </c>
      <c r="I37" s="13">
        <f t="shared" si="1"/>
        <v>0.25150579602764844</v>
      </c>
      <c r="J37" s="13">
        <f t="shared" si="2"/>
        <v>-0.24850579602764844</v>
      </c>
    </row>
    <row r="38" spans="1:10" ht="15.75" thickBot="1" x14ac:dyDescent="0.3">
      <c r="A38" s="43">
        <v>12.9</v>
      </c>
      <c r="B38" s="43">
        <v>5.0000000000000001E-3</v>
      </c>
      <c r="C38" s="10">
        <f t="shared" si="3"/>
        <v>2.1561860550579251E-2</v>
      </c>
      <c r="D38" s="11">
        <f t="shared" si="3"/>
        <v>6.122110094921234E-9</v>
      </c>
      <c r="E38" s="11">
        <f t="shared" si="3"/>
        <v>2.8217212317983052E-2</v>
      </c>
      <c r="F38" s="12">
        <f t="shared" si="0"/>
        <v>3.0365000572903745E-2</v>
      </c>
      <c r="G38" s="12">
        <f t="shared" si="0"/>
        <v>1.755714387578589E-8</v>
      </c>
      <c r="H38" s="12">
        <f t="shared" si="0"/>
        <v>0.23451934966103605</v>
      </c>
      <c r="I38" s="13">
        <f t="shared" si="1"/>
        <v>0.26488436779108365</v>
      </c>
      <c r="J38" s="13">
        <f t="shared" si="2"/>
        <v>-0.25988436779108365</v>
      </c>
    </row>
    <row r="39" spans="1:10" ht="15.75" thickBot="1" x14ac:dyDescent="0.3">
      <c r="A39" s="43">
        <v>14.5</v>
      </c>
      <c r="B39" s="43">
        <v>1.4E-2</v>
      </c>
      <c r="C39" s="10">
        <f t="shared" ref="C39:E54" si="4">EXP(-1*(($A39-C$8)/(0.6006*C$9))^2)</f>
        <v>3.0178713075177686E-2</v>
      </c>
      <c r="D39" s="11">
        <f t="shared" si="4"/>
        <v>7.0640227591586002E-9</v>
      </c>
      <c r="E39" s="11">
        <f t="shared" si="4"/>
        <v>2.896944095231322E-2</v>
      </c>
      <c r="F39" s="12">
        <f t="shared" si="0"/>
        <v>4.2499887134862767E-2</v>
      </c>
      <c r="G39" s="12">
        <f t="shared" si="0"/>
        <v>2.0258385099487373E-8</v>
      </c>
      <c r="H39" s="12">
        <f t="shared" si="0"/>
        <v>0.2407712844068044</v>
      </c>
      <c r="I39" s="13">
        <f t="shared" si="1"/>
        <v>0.28327119180005228</v>
      </c>
      <c r="J39" s="13">
        <f t="shared" si="2"/>
        <v>-0.26927119180005227</v>
      </c>
    </row>
    <row r="40" spans="1:10" ht="15.75" thickBot="1" x14ac:dyDescent="0.3">
      <c r="A40" s="43">
        <v>16.3</v>
      </c>
      <c r="B40" s="43">
        <v>2.5999999999999999E-2</v>
      </c>
      <c r="C40" s="10">
        <f t="shared" si="4"/>
        <v>4.3247946986592928E-2</v>
      </c>
      <c r="D40" s="11">
        <f t="shared" si="4"/>
        <v>8.2925816907919586E-9</v>
      </c>
      <c r="E40" s="11">
        <f t="shared" si="4"/>
        <v>2.9836222075317269E-2</v>
      </c>
      <c r="F40" s="12">
        <f t="shared" si="0"/>
        <v>6.0904945189877213E-2</v>
      </c>
      <c r="G40" s="12">
        <f t="shared" si="0"/>
        <v>2.3781677818522702E-8</v>
      </c>
      <c r="H40" s="12">
        <f t="shared" si="0"/>
        <v>0.24797528964214161</v>
      </c>
      <c r="I40" s="13">
        <f t="shared" si="1"/>
        <v>0.30888025861369661</v>
      </c>
      <c r="J40" s="13">
        <f t="shared" si="2"/>
        <v>-0.28288025861369659</v>
      </c>
    </row>
    <row r="41" spans="1:10" ht="15.75" thickBot="1" x14ac:dyDescent="0.3">
      <c r="A41" s="43">
        <v>18.3</v>
      </c>
      <c r="B41" s="43">
        <v>7.0999999999999994E-2</v>
      </c>
      <c r="C41" s="10">
        <f t="shared" si="4"/>
        <v>6.3045850719351468E-2</v>
      </c>
      <c r="D41" s="11">
        <f t="shared" si="4"/>
        <v>9.9018092828037658E-9</v>
      </c>
      <c r="E41" s="11">
        <f t="shared" si="4"/>
        <v>3.0825307483667339E-2</v>
      </c>
      <c r="F41" s="12">
        <f t="shared" si="0"/>
        <v>8.8785811814411433E-2</v>
      </c>
      <c r="G41" s="12">
        <f t="shared" si="0"/>
        <v>2.839666185568894E-8</v>
      </c>
      <c r="H41" s="12">
        <f t="shared" si="0"/>
        <v>0.25619579222444838</v>
      </c>
      <c r="I41" s="13">
        <f t="shared" si="1"/>
        <v>0.34498163243552166</v>
      </c>
      <c r="J41" s="13">
        <f t="shared" si="2"/>
        <v>-0.27398163243552165</v>
      </c>
    </row>
    <row r="42" spans="1:10" ht="15.75" thickBot="1" x14ac:dyDescent="0.3">
      <c r="A42" s="43">
        <v>20.6</v>
      </c>
      <c r="B42" s="43">
        <v>0.13900000000000001</v>
      </c>
      <c r="C42" s="10">
        <f t="shared" si="4"/>
        <v>9.439970221195057E-2</v>
      </c>
      <c r="D42" s="11">
        <f t="shared" si="4"/>
        <v>1.2129338306376706E-8</v>
      </c>
      <c r="E42" s="11">
        <f t="shared" si="4"/>
        <v>3.1997339112157942E-2</v>
      </c>
      <c r="F42" s="12">
        <f t="shared" si="0"/>
        <v>0.13294061544567479</v>
      </c>
      <c r="G42" s="12">
        <f t="shared" si="0"/>
        <v>3.4784826548578566E-8</v>
      </c>
      <c r="H42" s="12">
        <f t="shared" si="0"/>
        <v>0.26593680037926914</v>
      </c>
      <c r="I42" s="13">
        <f t="shared" si="1"/>
        <v>0.39887745060977048</v>
      </c>
      <c r="J42" s="13">
        <f t="shared" si="2"/>
        <v>-0.25987745060977047</v>
      </c>
    </row>
    <row r="43" spans="1:10" ht="15.75" thickBot="1" x14ac:dyDescent="0.3">
      <c r="A43" s="43">
        <v>23.1</v>
      </c>
      <c r="B43" s="43">
        <v>0.24199999999999999</v>
      </c>
      <c r="C43" s="10">
        <f t="shared" si="4"/>
        <v>0.14120179019047591</v>
      </c>
      <c r="D43" s="11">
        <f t="shared" si="4"/>
        <v>1.5103209508351155E-8</v>
      </c>
      <c r="E43" s="11">
        <f t="shared" si="4"/>
        <v>3.331428245180585E-2</v>
      </c>
      <c r="F43" s="12">
        <f t="shared" si="0"/>
        <v>0.19885076382769068</v>
      </c>
      <c r="G43" s="12">
        <f t="shared" si="0"/>
        <v>4.3313370425049548E-8</v>
      </c>
      <c r="H43" s="12">
        <f t="shared" si="0"/>
        <v>0.27688220108271955</v>
      </c>
      <c r="I43" s="13">
        <f t="shared" si="1"/>
        <v>0.47573300822378062</v>
      </c>
      <c r="J43" s="13">
        <f t="shared" si="2"/>
        <v>-0.23373300822378063</v>
      </c>
    </row>
    <row r="44" spans="1:10" ht="15.75" thickBot="1" x14ac:dyDescent="0.3">
      <c r="A44" s="43">
        <v>26</v>
      </c>
      <c r="B44" s="43">
        <v>0.48199999999999998</v>
      </c>
      <c r="C44" s="10">
        <f t="shared" si="4"/>
        <v>0.21488913268861173</v>
      </c>
      <c r="D44" s="11">
        <f t="shared" si="4"/>
        <v>1.9445384778167938E-8</v>
      </c>
      <c r="E44" s="11">
        <f t="shared" si="4"/>
        <v>3.4899595155779187E-2</v>
      </c>
      <c r="F44" s="12">
        <f t="shared" si="0"/>
        <v>0.30262270836480248</v>
      </c>
      <c r="G44" s="12">
        <f t="shared" si="0"/>
        <v>5.5765971695532501E-8</v>
      </c>
      <c r="H44" s="12">
        <f t="shared" si="0"/>
        <v>0.29005807757099555</v>
      </c>
      <c r="I44" s="13">
        <f t="shared" si="1"/>
        <v>0.59268084170176971</v>
      </c>
      <c r="J44" s="13">
        <f t="shared" si="2"/>
        <v>-0.11068084170176973</v>
      </c>
    </row>
    <row r="45" spans="1:10" ht="15.75" thickBot="1" x14ac:dyDescent="0.3">
      <c r="A45" s="43">
        <v>29.2</v>
      </c>
      <c r="B45" s="43">
        <v>0.79600000000000004</v>
      </c>
      <c r="C45" s="10">
        <f t="shared" si="4"/>
        <v>0.32205781181624571</v>
      </c>
      <c r="D45" s="11">
        <f t="shared" si="4"/>
        <v>2.5645847665175262E-8</v>
      </c>
      <c r="E45" s="11">
        <f t="shared" si="4"/>
        <v>3.6722963365789604E-2</v>
      </c>
      <c r="F45" s="12">
        <f t="shared" si="0"/>
        <v>0.45354553784300911</v>
      </c>
      <c r="G45" s="12">
        <f t="shared" si="0"/>
        <v>7.3547817711984928E-8</v>
      </c>
      <c r="H45" s="12">
        <f t="shared" si="0"/>
        <v>0.30521248481666552</v>
      </c>
      <c r="I45" s="13">
        <f t="shared" si="1"/>
        <v>0.75875809620749235</v>
      </c>
      <c r="J45" s="13">
        <f t="shared" si="2"/>
        <v>3.7241903792507691E-2</v>
      </c>
    </row>
    <row r="46" spans="1:10" ht="15.75" thickBot="1" x14ac:dyDescent="0.3">
      <c r="A46" s="43">
        <v>32.700000000000003</v>
      </c>
      <c r="B46" s="43">
        <v>1.1200000000000001</v>
      </c>
      <c r="C46" s="10">
        <f t="shared" si="4"/>
        <v>0.46716201292556481</v>
      </c>
      <c r="D46" s="11">
        <f t="shared" si="4"/>
        <v>3.462623245232283E-8</v>
      </c>
      <c r="E46" s="11">
        <f t="shared" si="4"/>
        <v>3.8809217384410143E-2</v>
      </c>
      <c r="F46" s="12">
        <f t="shared" si="0"/>
        <v>0.65789196423230545</v>
      </c>
      <c r="G46" s="12">
        <f t="shared" si="0"/>
        <v>9.9301994837722695E-8</v>
      </c>
      <c r="H46" s="12">
        <f t="shared" si="0"/>
        <v>0.32255179283054747</v>
      </c>
      <c r="I46" s="13">
        <f t="shared" si="1"/>
        <v>0.98044385636484777</v>
      </c>
      <c r="J46" s="13">
        <f t="shared" si="2"/>
        <v>0.13955614363515234</v>
      </c>
    </row>
    <row r="47" spans="1:10" ht="15.75" thickBot="1" x14ac:dyDescent="0.3">
      <c r="A47" s="43">
        <v>36.799999999999997</v>
      </c>
      <c r="B47" s="43">
        <v>1.53</v>
      </c>
      <c r="C47" s="10">
        <f t="shared" si="4"/>
        <v>0.65758660931193724</v>
      </c>
      <c r="D47" s="11">
        <f t="shared" si="4"/>
        <v>4.9057915207648695E-8</v>
      </c>
      <c r="E47" s="11">
        <f t="shared" si="4"/>
        <v>4.1379811875953541E-2</v>
      </c>
      <c r="F47" s="12">
        <f t="shared" si="0"/>
        <v>0.92606191017937844</v>
      </c>
      <c r="G47" s="12">
        <f t="shared" si="0"/>
        <v>1.4068954366915453E-7</v>
      </c>
      <c r="H47" s="12">
        <f t="shared" si="0"/>
        <v>0.34391655918681846</v>
      </c>
      <c r="I47" s="13">
        <f t="shared" si="1"/>
        <v>1.2699786100557406</v>
      </c>
      <c r="J47" s="13">
        <f t="shared" si="2"/>
        <v>0.26002138994425938</v>
      </c>
    </row>
    <row r="48" spans="1:10" ht="15.75" thickBot="1" x14ac:dyDescent="0.3">
      <c r="A48" s="43">
        <v>41.3</v>
      </c>
      <c r="B48" s="43">
        <v>1.726</v>
      </c>
      <c r="C48" s="10">
        <f t="shared" si="4"/>
        <v>0.85177909956345588</v>
      </c>
      <c r="D48" s="11">
        <f t="shared" si="4"/>
        <v>7.1612703795547719E-8</v>
      </c>
      <c r="E48" s="11">
        <f t="shared" si="4"/>
        <v>4.4364946025439222E-2</v>
      </c>
      <c r="F48" s="12">
        <f t="shared" si="0"/>
        <v>1.1995380818626498</v>
      </c>
      <c r="G48" s="12">
        <f t="shared" si="0"/>
        <v>2.0537274311932247E-7</v>
      </c>
      <c r="H48" s="12">
        <f t="shared" si="0"/>
        <v>0.36872665422736117</v>
      </c>
      <c r="I48" s="13">
        <f t="shared" si="1"/>
        <v>1.5682649414627541</v>
      </c>
      <c r="J48" s="13">
        <f t="shared" si="2"/>
        <v>0.1577350585372459</v>
      </c>
    </row>
    <row r="49" spans="1:10" ht="15.75" thickBot="1" x14ac:dyDescent="0.3">
      <c r="A49" s="43">
        <v>46.4</v>
      </c>
      <c r="B49" s="43">
        <v>1.7330000000000001</v>
      </c>
      <c r="C49" s="10">
        <f t="shared" si="4"/>
        <v>0.98553509163964159</v>
      </c>
      <c r="D49" s="11">
        <f t="shared" si="4"/>
        <v>1.0937496933834623E-7</v>
      </c>
      <c r="E49" s="11">
        <f t="shared" si="4"/>
        <v>4.7964573532710386E-2</v>
      </c>
      <c r="F49" s="12">
        <f t="shared" si="0"/>
        <v>1.3879031242250808</v>
      </c>
      <c r="G49" s="12">
        <f t="shared" si="0"/>
        <v>3.1366833384392467E-7</v>
      </c>
      <c r="H49" s="12">
        <f t="shared" si="0"/>
        <v>0.39864393636402373</v>
      </c>
      <c r="I49" s="13">
        <f t="shared" si="1"/>
        <v>1.7865473742574383</v>
      </c>
      <c r="J49" s="13">
        <f t="shared" si="2"/>
        <v>-5.3547374257438163E-2</v>
      </c>
    </row>
    <row r="50" spans="1:10" ht="15.75" thickBot="1" x14ac:dyDescent="0.3">
      <c r="A50" s="43">
        <v>52.1</v>
      </c>
      <c r="B50" s="43">
        <v>1.64</v>
      </c>
      <c r="C50" s="10">
        <f t="shared" si="4"/>
        <v>0.96379298360176258</v>
      </c>
      <c r="D50" s="11">
        <f t="shared" si="4"/>
        <v>1.7444006596600983E-7</v>
      </c>
      <c r="E50" s="11">
        <f t="shared" si="4"/>
        <v>5.2273162251060115E-2</v>
      </c>
      <c r="F50" s="12">
        <f t="shared" si="0"/>
        <v>1.3572842858610326</v>
      </c>
      <c r="G50" s="12">
        <f t="shared" si="0"/>
        <v>5.0026368170143462E-7</v>
      </c>
      <c r="H50" s="12">
        <f t="shared" si="0"/>
        <v>0.43445354834118882</v>
      </c>
      <c r="I50" s="13">
        <f t="shared" si="1"/>
        <v>1.791738334465903</v>
      </c>
      <c r="J50" s="13">
        <f t="shared" si="2"/>
        <v>-0.15173833446590312</v>
      </c>
    </row>
    <row r="51" spans="1:10" ht="15.75" thickBot="1" x14ac:dyDescent="0.3">
      <c r="A51" s="43">
        <v>58.6</v>
      </c>
      <c r="B51" s="43">
        <v>1.6</v>
      </c>
      <c r="C51" s="10">
        <f t="shared" si="4"/>
        <v>0.74004123728903326</v>
      </c>
      <c r="D51" s="11">
        <f t="shared" si="4"/>
        <v>2.9455853093031945E-7</v>
      </c>
      <c r="E51" s="11">
        <f t="shared" si="4"/>
        <v>5.757385444614229E-2</v>
      </c>
      <c r="F51" s="12">
        <f t="shared" si="0"/>
        <v>1.0421805920477585</v>
      </c>
      <c r="G51" s="12">
        <f t="shared" si="0"/>
        <v>8.4474248701832323E-7</v>
      </c>
      <c r="H51" s="12">
        <f t="shared" si="0"/>
        <v>0.47850874671922822</v>
      </c>
      <c r="I51" s="13">
        <f t="shared" si="1"/>
        <v>1.5206901835094737</v>
      </c>
      <c r="J51" s="13">
        <f t="shared" si="2"/>
        <v>7.9309816490526375E-2</v>
      </c>
    </row>
    <row r="52" spans="1:10" ht="15.75" thickBot="1" x14ac:dyDescent="0.3">
      <c r="A52" s="43">
        <v>63</v>
      </c>
      <c r="B52" s="43">
        <v>0.79500000000000004</v>
      </c>
      <c r="C52" s="10">
        <f t="shared" si="4"/>
        <v>0.53566013623881181</v>
      </c>
      <c r="D52" s="11">
        <f t="shared" si="4"/>
        <v>4.1780885182943718E-7</v>
      </c>
      <c r="E52" s="11">
        <f t="shared" si="4"/>
        <v>6.1407836668960956E-2</v>
      </c>
      <c r="F52" s="12">
        <f t="shared" si="0"/>
        <v>0.75435606800342914</v>
      </c>
      <c r="G52" s="12">
        <f t="shared" si="0"/>
        <v>1.198202908868256E-6</v>
      </c>
      <c r="H52" s="12">
        <f t="shared" si="0"/>
        <v>0.51037380154373957</v>
      </c>
      <c r="I52" s="13">
        <f t="shared" si="1"/>
        <v>1.2647310677500776</v>
      </c>
      <c r="J52" s="13">
        <f t="shared" si="2"/>
        <v>-0.46973106775007756</v>
      </c>
    </row>
    <row r="53" spans="1:10" ht="15.75" thickBot="1" x14ac:dyDescent="0.3">
      <c r="A53" s="43">
        <v>73.900000000000006</v>
      </c>
      <c r="B53" s="43">
        <v>1.752</v>
      </c>
      <c r="C53" s="10">
        <f t="shared" si="4"/>
        <v>0.14558671693628092</v>
      </c>
      <c r="D53" s="11">
        <f t="shared" si="4"/>
        <v>9.7578435830648961E-7</v>
      </c>
      <c r="E53" s="11">
        <f t="shared" si="4"/>
        <v>7.1813552394376007E-2</v>
      </c>
      <c r="F53" s="12">
        <f t="shared" si="0"/>
        <v>0.20502594072562924</v>
      </c>
      <c r="G53" s="12">
        <f t="shared" si="0"/>
        <v>2.7983793340699246E-6</v>
      </c>
      <c r="H53" s="12">
        <f t="shared" si="0"/>
        <v>0.5968579537406844</v>
      </c>
      <c r="I53" s="13">
        <f t="shared" si="1"/>
        <v>0.80188669284564773</v>
      </c>
      <c r="J53" s="13">
        <f t="shared" si="2"/>
        <v>0.95011330715435227</v>
      </c>
    </row>
    <row r="54" spans="1:10" ht="15.75" thickBot="1" x14ac:dyDescent="0.3">
      <c r="A54" s="43">
        <v>83</v>
      </c>
      <c r="B54" s="43">
        <v>1.157</v>
      </c>
      <c r="C54" s="10">
        <f t="shared" si="4"/>
        <v>2.8368095514993658E-2</v>
      </c>
      <c r="D54" s="11">
        <f t="shared" si="4"/>
        <v>1.9431503747687075E-6</v>
      </c>
      <c r="E54" s="11">
        <f t="shared" si="4"/>
        <v>8.155666693504178E-2</v>
      </c>
      <c r="F54" s="12">
        <f t="shared" ref="F54:H87" si="5">C$15*C54</f>
        <v>3.995004209142005E-2</v>
      </c>
      <c r="G54" s="12">
        <f t="shared" si="5"/>
        <v>5.5726163321374245E-6</v>
      </c>
      <c r="H54" s="12">
        <f t="shared" si="5"/>
        <v>0.6778350842949209</v>
      </c>
      <c r="I54" s="13">
        <f t="shared" si="1"/>
        <v>0.71779069900267312</v>
      </c>
      <c r="J54" s="13">
        <f t="shared" si="2"/>
        <v>0.43920930099732691</v>
      </c>
    </row>
    <row r="55" spans="1:10" ht="15.75" thickBot="1" x14ac:dyDescent="0.3">
      <c r="A55" s="43">
        <v>93.3</v>
      </c>
      <c r="B55" s="43">
        <v>1.111</v>
      </c>
      <c r="C55" s="10">
        <f t="shared" ref="C55:E86" si="6">EXP(-1*(($A55-C$8)/(0.6006*C$9))^2)</f>
        <v>2.4413034022968336E-3</v>
      </c>
      <c r="D55" s="11">
        <f t="shared" si="6"/>
        <v>4.148539234077163E-6</v>
      </c>
      <c r="E55" s="11">
        <f t="shared" si="6"/>
        <v>9.3831445784381642E-2</v>
      </c>
      <c r="F55" s="12">
        <f t="shared" si="5"/>
        <v>3.4380233113688202E-3</v>
      </c>
      <c r="G55" s="12">
        <f t="shared" si="5"/>
        <v>1.1897286895813729E-5</v>
      </c>
      <c r="H55" s="12">
        <f t="shared" si="5"/>
        <v>0.77985342404231062</v>
      </c>
      <c r="I55" s="13">
        <f t="shared" si="1"/>
        <v>0.78330334464057527</v>
      </c>
      <c r="J55" s="13">
        <f t="shared" si="2"/>
        <v>0.32769665535942472</v>
      </c>
    </row>
    <row r="56" spans="1:10" ht="15.75" thickBot="1" x14ac:dyDescent="0.3">
      <c r="A56" s="43">
        <v>104.8</v>
      </c>
      <c r="B56" s="43">
        <v>1.0680000000000001</v>
      </c>
      <c r="C56" s="10">
        <f t="shared" si="6"/>
        <v>7.4222736813105153E-5</v>
      </c>
      <c r="D56" s="11">
        <f t="shared" si="6"/>
        <v>9.4210903584321861E-6</v>
      </c>
      <c r="E56" s="11">
        <f t="shared" si="6"/>
        <v>0.10920958830791908</v>
      </c>
      <c r="F56" s="12">
        <f t="shared" si="5"/>
        <v>1.0452592625601945E-4</v>
      </c>
      <c r="G56" s="12">
        <f t="shared" si="5"/>
        <v>2.7018043832140728E-5</v>
      </c>
      <c r="H56" s="12">
        <f t="shared" si="5"/>
        <v>0.90766448996097648</v>
      </c>
      <c r="I56" s="13">
        <f t="shared" si="1"/>
        <v>0.90779603393106467</v>
      </c>
      <c r="J56" s="13">
        <f t="shared" si="2"/>
        <v>0.16020396606893539</v>
      </c>
    </row>
    <row r="57" spans="1:10" ht="15.75" thickBot="1" x14ac:dyDescent="0.3">
      <c r="A57" s="43">
        <v>117.7</v>
      </c>
      <c r="B57" s="43">
        <v>1.264</v>
      </c>
      <c r="C57" s="10">
        <f>EXP(-1*(($A57-C$8)/(0.6006*C$9))^2)</f>
        <v>5.7178764684573291E-7</v>
      </c>
      <c r="D57" s="11">
        <f t="shared" si="6"/>
        <v>2.2864395130619843E-5</v>
      </c>
      <c r="E57" s="11">
        <f t="shared" si="6"/>
        <v>0.12870569492674785</v>
      </c>
      <c r="F57" s="12">
        <f t="shared" si="5"/>
        <v>8.0523349009339224E-7</v>
      </c>
      <c r="G57" s="12">
        <f t="shared" si="5"/>
        <v>6.5571097010184634E-5</v>
      </c>
      <c r="H57" s="12">
        <f t="shared" si="5"/>
        <v>1.0697008454182459</v>
      </c>
      <c r="I57" s="13">
        <f t="shared" si="1"/>
        <v>1.0697672217487462</v>
      </c>
      <c r="J57" s="13">
        <f t="shared" si="2"/>
        <v>0.19423277825125385</v>
      </c>
    </row>
    <row r="58" spans="1:10" ht="15.75" thickBot="1" x14ac:dyDescent="0.3">
      <c r="A58" s="43">
        <v>125</v>
      </c>
      <c r="B58" s="43">
        <v>0.69899999999999995</v>
      </c>
      <c r="C58" s="10">
        <f t="shared" si="6"/>
        <v>2.336363645522718E-8</v>
      </c>
      <c r="D58" s="11">
        <f t="shared" si="6"/>
        <v>3.7175995128916183E-5</v>
      </c>
      <c r="E58" s="11">
        <f t="shared" si="6"/>
        <v>0.14084743588825219</v>
      </c>
      <c r="F58" s="12">
        <f t="shared" si="5"/>
        <v>3.2902394145621599E-8</v>
      </c>
      <c r="G58" s="12">
        <f t="shared" si="5"/>
        <v>1.0661426944042801E-4</v>
      </c>
      <c r="H58" s="12">
        <f t="shared" si="5"/>
        <v>1.1706134785287123</v>
      </c>
      <c r="I58" s="13">
        <f t="shared" si="1"/>
        <v>1.1707201257005468</v>
      </c>
      <c r="J58" s="13">
        <f t="shared" si="2"/>
        <v>-0.47172012570054689</v>
      </c>
    </row>
    <row r="59" spans="1:10" ht="15.75" thickBot="1" x14ac:dyDescent="0.3">
      <c r="A59" s="43">
        <v>148.5</v>
      </c>
      <c r="B59" s="43">
        <v>2.282</v>
      </c>
      <c r="C59" s="10">
        <f t="shared" si="6"/>
        <v>8.9487692471481241E-14</v>
      </c>
      <c r="D59" s="11">
        <f t="shared" si="6"/>
        <v>1.6461540408975713E-4</v>
      </c>
      <c r="E59" s="11">
        <f t="shared" si="6"/>
        <v>0.18569746903294235</v>
      </c>
      <c r="F59" s="12">
        <f t="shared" si="5"/>
        <v>1.2602316144240916E-13</v>
      </c>
      <c r="G59" s="12">
        <f t="shared" si="5"/>
        <v>4.7208826515095253E-4</v>
      </c>
      <c r="H59" s="12">
        <f t="shared" si="5"/>
        <v>1.5433717966374547</v>
      </c>
      <c r="I59" s="13">
        <f t="shared" ref="I59:I80" si="7">SUM(F59:H59)</f>
        <v>1.5438438849027316</v>
      </c>
      <c r="J59" s="13">
        <f t="shared" si="2"/>
        <v>0.73815611509726842</v>
      </c>
    </row>
    <row r="60" spans="1:10" ht="15.75" thickBot="1" x14ac:dyDescent="0.3">
      <c r="A60" s="43">
        <v>166.8</v>
      </c>
      <c r="B60" s="43">
        <v>1.84</v>
      </c>
      <c r="C60" s="10">
        <f t="shared" si="6"/>
        <v>5.413541193814453E-19</v>
      </c>
      <c r="D60" s="11">
        <f t="shared" si="6"/>
        <v>4.8352734754866593E-4</v>
      </c>
      <c r="E60" s="11">
        <f t="shared" si="6"/>
        <v>0.22697596251341268</v>
      </c>
      <c r="F60" s="12">
        <f t="shared" si="5"/>
        <v>7.6237475456262432E-19</v>
      </c>
      <c r="G60" s="12">
        <f t="shared" si="5"/>
        <v>1.3866720913483144E-3</v>
      </c>
      <c r="H60" s="12">
        <f t="shared" si="5"/>
        <v>1.8864462767432622</v>
      </c>
      <c r="I60" s="13">
        <f t="shared" si="7"/>
        <v>1.8878329488346104</v>
      </c>
      <c r="J60" s="13">
        <f t="shared" si="2"/>
        <v>-4.7832948834610312E-2</v>
      </c>
    </row>
    <row r="61" spans="1:10" ht="15.75" thickBot="1" x14ac:dyDescent="0.3">
      <c r="A61" s="43">
        <v>187.4</v>
      </c>
      <c r="B61" s="43">
        <v>2.2480000000000002</v>
      </c>
      <c r="C61" s="10">
        <f t="shared" si="6"/>
        <v>6.481096851184054E-26</v>
      </c>
      <c r="D61" s="11">
        <f t="shared" si="6"/>
        <v>1.4936205196461724E-3</v>
      </c>
      <c r="E61" s="11">
        <f t="shared" si="6"/>
        <v>0.28021544579909907</v>
      </c>
      <c r="F61" s="12">
        <f t="shared" si="5"/>
        <v>9.1271580732842428E-26</v>
      </c>
      <c r="G61" s="12">
        <f t="shared" si="5"/>
        <v>4.2834431189025064E-3</v>
      </c>
      <c r="H61" s="12">
        <f t="shared" si="5"/>
        <v>2.3289311280370786</v>
      </c>
      <c r="I61" s="13">
        <f t="shared" si="7"/>
        <v>2.3332145711559811</v>
      </c>
      <c r="J61" s="13">
        <f t="shared" si="2"/>
        <v>-8.5214571155980856E-2</v>
      </c>
    </row>
    <row r="62" spans="1:10" ht="15.75" thickBot="1" x14ac:dyDescent="0.3">
      <c r="A62" s="43">
        <v>210.5</v>
      </c>
      <c r="B62" s="43">
        <v>2.7850000000000001</v>
      </c>
      <c r="C62" s="10">
        <f t="shared" si="6"/>
        <v>5.3699351518055099E-35</v>
      </c>
      <c r="D62" s="11">
        <f t="shared" si="6"/>
        <v>4.7529495328132261E-3</v>
      </c>
      <c r="E62" s="11">
        <f t="shared" si="6"/>
        <v>0.34815553244695513</v>
      </c>
      <c r="F62" s="12">
        <f t="shared" si="5"/>
        <v>7.5623383046436486E-35</v>
      </c>
      <c r="G62" s="12">
        <f t="shared" si="5"/>
        <v>1.3630630205617817E-2</v>
      </c>
      <c r="H62" s="12">
        <f t="shared" si="5"/>
        <v>2.8935958708548957</v>
      </c>
      <c r="I62" s="13">
        <f t="shared" si="7"/>
        <v>2.9072265010605136</v>
      </c>
      <c r="J62" s="13">
        <f t="shared" si="2"/>
        <v>-0.12222650106051347</v>
      </c>
    </row>
    <row r="63" spans="1:10" ht="15.75" thickBot="1" x14ac:dyDescent="0.3">
      <c r="A63" s="43">
        <v>236.4</v>
      </c>
      <c r="B63" s="43">
        <v>3.5640000000000001</v>
      </c>
      <c r="C63" s="10">
        <f t="shared" si="6"/>
        <v>7.7305758202282226E-47</v>
      </c>
      <c r="D63" s="11">
        <f t="shared" si="6"/>
        <v>1.5209395211069612E-2</v>
      </c>
      <c r="E63" s="11">
        <f t="shared" si="6"/>
        <v>0.43351242708444898</v>
      </c>
      <c r="F63" s="12">
        <f t="shared" si="5"/>
        <v>1.0886766411435661E-46</v>
      </c>
      <c r="G63" s="12">
        <f t="shared" si="5"/>
        <v>4.3617892498529737E-2</v>
      </c>
      <c r="H63" s="12">
        <f t="shared" si="5"/>
        <v>3.6030154688607943</v>
      </c>
      <c r="I63" s="13">
        <f t="shared" si="7"/>
        <v>3.6466333613593238</v>
      </c>
      <c r="J63" s="13">
        <f t="shared" si="2"/>
        <v>-8.2633361359323754E-2</v>
      </c>
    </row>
    <row r="64" spans="1:10" ht="15.75" thickBot="1" x14ac:dyDescent="0.3">
      <c r="A64" s="43">
        <v>265.60000000000002</v>
      </c>
      <c r="B64" s="43">
        <v>4.5510000000000002</v>
      </c>
      <c r="C64" s="10">
        <f t="shared" si="6"/>
        <v>2.7170526072833984E-62</v>
      </c>
      <c r="D64" s="11">
        <f t="shared" si="6"/>
        <v>4.7582360231182355E-2</v>
      </c>
      <c r="E64" s="11">
        <f t="shared" si="6"/>
        <v>0.53836359107341258</v>
      </c>
      <c r="F64" s="12">
        <f t="shared" si="5"/>
        <v>3.8263536573402792E-62</v>
      </c>
      <c r="G64" s="12">
        <f t="shared" si="5"/>
        <v>0.13645790937692856</v>
      </c>
      <c r="H64" s="12">
        <f t="shared" si="5"/>
        <v>4.4744561523978854</v>
      </c>
      <c r="I64" s="13">
        <f t="shared" si="7"/>
        <v>4.6109140617748139</v>
      </c>
      <c r="J64" s="13">
        <f t="shared" si="2"/>
        <v>-5.9914061774813732E-2</v>
      </c>
    </row>
    <row r="65" spans="1:10" ht="15.75" thickBot="1" x14ac:dyDescent="0.3">
      <c r="A65" s="43">
        <v>298.39999999999998</v>
      </c>
      <c r="B65" s="43">
        <v>5.8230000000000004</v>
      </c>
      <c r="C65" s="10">
        <f t="shared" si="6"/>
        <v>2.6054274901050739E-82</v>
      </c>
      <c r="D65" s="11">
        <f t="shared" si="6"/>
        <v>0.13806765751148373</v>
      </c>
      <c r="E65" s="11">
        <f t="shared" si="6"/>
        <v>0.66062236618033809</v>
      </c>
      <c r="F65" s="12">
        <f t="shared" si="5"/>
        <v>3.6691549434760799E-82</v>
      </c>
      <c r="G65" s="12">
        <f t="shared" si="5"/>
        <v>0.39595395867395583</v>
      </c>
      <c r="H65" s="12">
        <f t="shared" si="5"/>
        <v>5.4905752539350035</v>
      </c>
      <c r="I65" s="13">
        <f t="shared" si="7"/>
        <v>5.8865292126089592</v>
      </c>
      <c r="J65" s="13">
        <f t="shared" si="2"/>
        <v>-6.3529212608958829E-2</v>
      </c>
    </row>
    <row r="66" spans="1:10" ht="15.75" thickBot="1" x14ac:dyDescent="0.3">
      <c r="A66" s="43">
        <v>335.2</v>
      </c>
      <c r="B66" s="43">
        <v>7.5549999999999997</v>
      </c>
      <c r="C66" s="10">
        <f t="shared" si="6"/>
        <v>4.0523026938643885E-108</v>
      </c>
      <c r="D66" s="11">
        <f t="shared" si="6"/>
        <v>0.34759497836184233</v>
      </c>
      <c r="E66" s="11">
        <f t="shared" si="6"/>
        <v>0.79162038932732059</v>
      </c>
      <c r="F66" s="12">
        <f t="shared" si="5"/>
        <v>5.7067512022966819E-108</v>
      </c>
      <c r="G66" s="12">
        <f t="shared" si="5"/>
        <v>0.99684176713226291</v>
      </c>
      <c r="H66" s="12">
        <f t="shared" si="5"/>
        <v>6.579328134591913</v>
      </c>
      <c r="I66" s="13">
        <f t="shared" si="7"/>
        <v>7.5761699017241764</v>
      </c>
      <c r="J66" s="13">
        <f t="shared" si="2"/>
        <v>-2.1169901724176654E-2</v>
      </c>
    </row>
    <row r="67" spans="1:10" ht="15.75" thickBot="1" x14ac:dyDescent="0.3">
      <c r="A67" s="43">
        <v>376.5</v>
      </c>
      <c r="B67" s="43">
        <v>9.7680000000000007</v>
      </c>
      <c r="C67" s="10">
        <f t="shared" si="6"/>
        <v>2.6696651421736133E-141</v>
      </c>
      <c r="D67" s="11">
        <f t="shared" si="6"/>
        <v>0.69563109339026563</v>
      </c>
      <c r="E67" s="11">
        <f t="shared" si="6"/>
        <v>0.91211423808692893</v>
      </c>
      <c r="F67" s="12">
        <f t="shared" si="5"/>
        <v>3.7596191377550285E-141</v>
      </c>
      <c r="G67" s="12">
        <f t="shared" si="5"/>
        <v>1.9949486372770429</v>
      </c>
      <c r="H67" s="12">
        <f t="shared" si="5"/>
        <v>7.580778551834209</v>
      </c>
      <c r="I67" s="13">
        <f t="shared" si="7"/>
        <v>9.5757271891112516</v>
      </c>
      <c r="J67" s="13">
        <f t="shared" si="2"/>
        <v>0.19227281088874904</v>
      </c>
    </row>
    <row r="68" spans="1:10" ht="15.75" thickBot="1" x14ac:dyDescent="0.3">
      <c r="A68" s="43">
        <v>422.9</v>
      </c>
      <c r="B68" s="43">
        <v>10.882</v>
      </c>
      <c r="C68" s="10">
        <f t="shared" si="6"/>
        <v>6.7211444733292427E-184</v>
      </c>
      <c r="D68" s="11">
        <f t="shared" si="6"/>
        <v>0.98465143806763433</v>
      </c>
      <c r="E68" s="11">
        <f t="shared" si="6"/>
        <v>0.98985891528748937</v>
      </c>
      <c r="F68" s="12">
        <f t="shared" si="5"/>
        <v>9.4652108200249233E-184</v>
      </c>
      <c r="G68" s="12">
        <f t="shared" si="5"/>
        <v>2.8238085721448227</v>
      </c>
      <c r="H68" s="12">
        <f t="shared" si="5"/>
        <v>8.2269313656280367</v>
      </c>
      <c r="I68" s="13">
        <f t="shared" si="7"/>
        <v>11.05073993777286</v>
      </c>
      <c r="J68" s="13">
        <f t="shared" si="2"/>
        <v>-0.16873993777286067</v>
      </c>
    </row>
    <row r="69" spans="1:10" ht="15.75" thickBot="1" x14ac:dyDescent="0.3">
      <c r="A69" s="43">
        <v>475.1</v>
      </c>
      <c r="B69" s="43">
        <v>10.595000000000001</v>
      </c>
      <c r="C69" s="10">
        <f t="shared" si="6"/>
        <v>1.4937576883296439E-238</v>
      </c>
      <c r="D69" s="11">
        <f t="shared" si="6"/>
        <v>0.84286214116474856</v>
      </c>
      <c r="E69" s="11">
        <f t="shared" si="6"/>
        <v>0.98408235016435297</v>
      </c>
      <c r="F69" s="12">
        <f t="shared" si="5"/>
        <v>2.1036196276063238E-238</v>
      </c>
      <c r="G69" s="12">
        <f t="shared" si="5"/>
        <v>2.4171816008599301</v>
      </c>
      <c r="H69" s="12">
        <f t="shared" si="5"/>
        <v>8.178921084502953</v>
      </c>
      <c r="I69" s="13">
        <f t="shared" si="7"/>
        <v>10.596102685362883</v>
      </c>
      <c r="J69" s="13">
        <f t="shared" si="2"/>
        <v>-1.1026853628823829E-3</v>
      </c>
    </row>
    <row r="70" spans="1:10" ht="15.75" thickBot="1" x14ac:dyDescent="0.3">
      <c r="A70" s="43">
        <v>533.70000000000005</v>
      </c>
      <c r="B70" s="43">
        <v>8.343</v>
      </c>
      <c r="C70" s="10">
        <f t="shared" si="6"/>
        <v>0</v>
      </c>
      <c r="D70" s="11">
        <f t="shared" si="6"/>
        <v>0.35530820927034545</v>
      </c>
      <c r="E70" s="11">
        <f t="shared" si="6"/>
        <v>0.86408357172251693</v>
      </c>
      <c r="F70" s="12">
        <f t="shared" si="5"/>
        <v>3.0199703109027593E-308</v>
      </c>
      <c r="G70" s="12">
        <f t="shared" si="5"/>
        <v>1.018961967963034</v>
      </c>
      <c r="H70" s="12">
        <f t="shared" si="5"/>
        <v>7.1815853036624402</v>
      </c>
      <c r="I70" s="13">
        <f t="shared" si="7"/>
        <v>8.2005472716254744</v>
      </c>
      <c r="J70" s="13">
        <f t="shared" si="2"/>
        <v>0.14245272837452561</v>
      </c>
    </row>
    <row r="71" spans="1:10" ht="15.75" thickBot="1" x14ac:dyDescent="0.3">
      <c r="A71" s="43">
        <v>599.5</v>
      </c>
      <c r="B71" s="43">
        <v>5.548</v>
      </c>
      <c r="C71" s="10">
        <f t="shared" si="6"/>
        <v>0</v>
      </c>
      <c r="D71" s="11">
        <f t="shared" si="6"/>
        <v>5.6490689912794795E-2</v>
      </c>
      <c r="E71" s="11">
        <f t="shared" si="6"/>
        <v>0.63905760359382702</v>
      </c>
      <c r="F71" s="12">
        <f t="shared" si="5"/>
        <v>0</v>
      </c>
      <c r="G71" s="12">
        <f t="shared" si="5"/>
        <v>0.16200544502852579</v>
      </c>
      <c r="H71" s="12">
        <f t="shared" si="5"/>
        <v>5.3113458516683547</v>
      </c>
      <c r="I71" s="13">
        <f t="shared" si="7"/>
        <v>5.4733512966968805</v>
      </c>
      <c r="J71" s="13">
        <f t="shared" si="2"/>
        <v>7.4648703303119568E-2</v>
      </c>
    </row>
    <row r="72" spans="1:10" ht="15.75" thickBot="1" x14ac:dyDescent="0.3">
      <c r="A72" s="43">
        <v>673.4</v>
      </c>
      <c r="B72" s="43">
        <v>2.8460000000000001</v>
      </c>
      <c r="C72" s="10">
        <f t="shared" si="6"/>
        <v>0</v>
      </c>
      <c r="D72" s="11">
        <f t="shared" si="6"/>
        <v>2.3936991945130667E-3</v>
      </c>
      <c r="E72" s="11">
        <f t="shared" si="6"/>
        <v>0.37422746267329915</v>
      </c>
      <c r="F72" s="12">
        <f t="shared" si="5"/>
        <v>0</v>
      </c>
      <c r="G72" s="12">
        <f t="shared" si="5"/>
        <v>6.8647117581702704E-3</v>
      </c>
      <c r="H72" s="12">
        <f t="shared" si="5"/>
        <v>3.1102853174305012</v>
      </c>
      <c r="I72" s="13">
        <f t="shared" si="7"/>
        <v>3.1171500291886716</v>
      </c>
      <c r="J72" s="13">
        <f t="shared" si="2"/>
        <v>-0.27115002918867148</v>
      </c>
    </row>
    <row r="73" spans="1:10" ht="15.75" thickBot="1" x14ac:dyDescent="0.3">
      <c r="A73" s="43">
        <v>756.5</v>
      </c>
      <c r="B73" s="43">
        <v>1.4450000000000001</v>
      </c>
      <c r="C73" s="10">
        <f t="shared" si="6"/>
        <v>0</v>
      </c>
      <c r="D73" s="11">
        <f t="shared" si="6"/>
        <v>1.7129448871737527E-5</v>
      </c>
      <c r="E73" s="11">
        <f t="shared" si="6"/>
        <v>0.15997459732463434</v>
      </c>
      <c r="F73" s="12">
        <f t="shared" si="5"/>
        <v>0</v>
      </c>
      <c r="G73" s="12">
        <f t="shared" si="5"/>
        <v>4.9124271483373799E-5</v>
      </c>
      <c r="H73" s="12">
        <f t="shared" si="5"/>
        <v>1.3295834508410811</v>
      </c>
      <c r="I73" s="13">
        <f t="shared" si="7"/>
        <v>1.3296325751125644</v>
      </c>
      <c r="J73" s="13">
        <f t="shared" si="2"/>
        <v>0.11536742488743568</v>
      </c>
    </row>
    <row r="74" spans="1:10" ht="15.75" thickBot="1" x14ac:dyDescent="0.3">
      <c r="A74" s="43">
        <v>849.8</v>
      </c>
      <c r="B74" s="43">
        <v>0.55500000000000005</v>
      </c>
      <c r="C74" s="10">
        <f t="shared" si="6"/>
        <v>0</v>
      </c>
      <c r="D74" s="11">
        <f t="shared" si="6"/>
        <v>1.1649585949454864E-8</v>
      </c>
      <c r="E74" s="11">
        <f t="shared" si="6"/>
        <v>4.5054930217798619E-2</v>
      </c>
      <c r="F74" s="12">
        <f t="shared" si="5"/>
        <v>0</v>
      </c>
      <c r="G74" s="12">
        <f t="shared" si="5"/>
        <v>3.3408980471878348E-8</v>
      </c>
      <c r="H74" s="12">
        <f t="shared" si="5"/>
        <v>0.37446126196412172</v>
      </c>
      <c r="I74" s="13">
        <f t="shared" si="7"/>
        <v>0.37446129537310219</v>
      </c>
      <c r="J74" s="13">
        <f t="shared" si="2"/>
        <v>0.18053870462689786</v>
      </c>
    </row>
    <row r="75" spans="1:10" ht="15.75" thickBot="1" x14ac:dyDescent="0.3">
      <c r="A75" s="43">
        <v>954.5</v>
      </c>
      <c r="B75" s="43">
        <v>0.19900000000000001</v>
      </c>
      <c r="C75" s="10">
        <f t="shared" si="6"/>
        <v>0</v>
      </c>
      <c r="D75" s="11">
        <f t="shared" si="6"/>
        <v>3.5983310985110017E-13</v>
      </c>
      <c r="E75" s="11">
        <f t="shared" si="6"/>
        <v>7.3280308929286296E-3</v>
      </c>
      <c r="F75" s="12">
        <f t="shared" si="5"/>
        <v>0</v>
      </c>
      <c r="G75" s="12">
        <f t="shared" si="5"/>
        <v>1.0319385935526067E-12</v>
      </c>
      <c r="H75" s="12">
        <f t="shared" si="5"/>
        <v>6.0904848428643271E-2</v>
      </c>
      <c r="I75" s="13">
        <f t="shared" si="7"/>
        <v>6.090484842967521E-2</v>
      </c>
      <c r="J75" s="13">
        <f t="shared" si="2"/>
        <v>0.13809515157032481</v>
      </c>
    </row>
    <row r="76" spans="1:10" ht="15.75" thickBot="1" x14ac:dyDescent="0.3">
      <c r="A76" s="43">
        <v>1072.3</v>
      </c>
      <c r="B76" s="43">
        <v>0.19700000000000001</v>
      </c>
      <c r="C76" s="10">
        <f t="shared" si="6"/>
        <v>0</v>
      </c>
      <c r="D76" s="11">
        <f t="shared" si="6"/>
        <v>1.8757462613309443E-19</v>
      </c>
      <c r="E76" s="11">
        <f t="shared" si="6"/>
        <v>5.7687444318106715E-4</v>
      </c>
      <c r="F76" s="12">
        <f t="shared" si="5"/>
        <v>0</v>
      </c>
      <c r="G76" s="12">
        <f t="shared" si="5"/>
        <v>5.3793130920620226E-19</v>
      </c>
      <c r="H76" s="12">
        <f t="shared" si="5"/>
        <v>4.7945281669329156E-3</v>
      </c>
      <c r="I76" s="13">
        <f t="shared" si="7"/>
        <v>4.7945281669329164E-3</v>
      </c>
      <c r="J76" s="13">
        <f t="shared" si="2"/>
        <v>0.1922054718330671</v>
      </c>
    </row>
    <row r="77" spans="1:10" ht="15.75" thickBot="1" x14ac:dyDescent="0.3">
      <c r="A77" s="43">
        <v>1204.5</v>
      </c>
      <c r="B77" s="43">
        <v>0</v>
      </c>
      <c r="C77" s="10">
        <f t="shared" si="6"/>
        <v>0</v>
      </c>
      <c r="D77" s="11">
        <f t="shared" si="6"/>
        <v>4.9944241990026616E-28</v>
      </c>
      <c r="E77" s="11">
        <f t="shared" si="6"/>
        <v>1.7753559077310483E-5</v>
      </c>
      <c r="F77" s="12">
        <f t="shared" si="5"/>
        <v>0</v>
      </c>
      <c r="G77" s="12">
        <f t="shared" si="5"/>
        <v>1.4323137427949929E-27</v>
      </c>
      <c r="H77" s="12">
        <f t="shared" si="5"/>
        <v>1.4755366625377703E-4</v>
      </c>
      <c r="I77" s="13">
        <f t="shared" si="7"/>
        <v>1.4755366625377703E-4</v>
      </c>
      <c r="J77" s="13">
        <f t="shared" si="2"/>
        <v>-1.4755366625377703E-4</v>
      </c>
    </row>
    <row r="78" spans="1:10" ht="15.75" thickBot="1" x14ac:dyDescent="0.3">
      <c r="A78" s="43">
        <v>1353</v>
      </c>
      <c r="B78" s="43">
        <v>0</v>
      </c>
      <c r="C78" s="10">
        <f t="shared" si="6"/>
        <v>0</v>
      </c>
      <c r="D78" s="11">
        <f t="shared" si="6"/>
        <v>1.3956194488802608E-39</v>
      </c>
      <c r="E78" s="11">
        <f t="shared" si="6"/>
        <v>1.6100391216015289E-7</v>
      </c>
      <c r="F78" s="12">
        <f t="shared" si="5"/>
        <v>0</v>
      </c>
      <c r="G78" s="12">
        <f t="shared" si="5"/>
        <v>4.0023931422211711E-39</v>
      </c>
      <c r="H78" s="12">
        <f t="shared" si="5"/>
        <v>1.3381383088866584E-6</v>
      </c>
      <c r="I78" s="13">
        <f t="shared" si="7"/>
        <v>1.3381383088866584E-6</v>
      </c>
      <c r="J78" s="13">
        <f t="shared" si="2"/>
        <v>-1.3381383088866584E-6</v>
      </c>
    </row>
    <row r="79" spans="1:10" ht="15.75" thickBot="1" x14ac:dyDescent="0.3">
      <c r="A79" s="43">
        <v>1519.9</v>
      </c>
      <c r="B79" s="43">
        <v>0</v>
      </c>
      <c r="C79" s="10">
        <f t="shared" si="6"/>
        <v>0</v>
      </c>
      <c r="D79" s="11">
        <f t="shared" si="6"/>
        <v>5.402092175539062E-55</v>
      </c>
      <c r="E79" s="11">
        <f t="shared" si="6"/>
        <v>2.99626824584485E-10</v>
      </c>
      <c r="F79" s="12">
        <f t="shared" si="5"/>
        <v>0</v>
      </c>
      <c r="G79" s="12">
        <f t="shared" si="5"/>
        <v>1.5492258075345306E-54</v>
      </c>
      <c r="H79" s="12">
        <f t="shared" si="5"/>
        <v>2.4902632921598786E-9</v>
      </c>
      <c r="I79" s="13">
        <f t="shared" si="7"/>
        <v>2.4902632921598786E-9</v>
      </c>
      <c r="J79" s="13">
        <f t="shared" si="2"/>
        <v>-2.4902632921598786E-9</v>
      </c>
    </row>
    <row r="80" spans="1:10" ht="15.75" thickBot="1" x14ac:dyDescent="0.3">
      <c r="A80" s="43">
        <v>1707.4</v>
      </c>
      <c r="B80" s="43">
        <v>0</v>
      </c>
      <c r="C80" s="10">
        <f t="shared" si="6"/>
        <v>0</v>
      </c>
      <c r="D80" s="11">
        <f t="shared" si="6"/>
        <v>2.26191196620715E-75</v>
      </c>
      <c r="E80" s="11">
        <f t="shared" si="6"/>
        <v>7.2535764871607963E-14</v>
      </c>
      <c r="F80" s="12">
        <f t="shared" si="5"/>
        <v>0</v>
      </c>
      <c r="G80" s="12">
        <f t="shared" si="5"/>
        <v>6.4867689749659129E-75</v>
      </c>
      <c r="H80" s="12">
        <f t="shared" si="5"/>
        <v>6.0286041771794916E-13</v>
      </c>
      <c r="I80" s="13">
        <f t="shared" si="7"/>
        <v>6.0286041771794916E-13</v>
      </c>
      <c r="J80" s="13">
        <f t="shared" si="2"/>
        <v>-6.0286041771794916E-13</v>
      </c>
    </row>
    <row r="81" spans="1:10" ht="15.75" thickBot="1" x14ac:dyDescent="0.3">
      <c r="A81" s="43">
        <v>1917.9</v>
      </c>
      <c r="B81" s="43">
        <v>0</v>
      </c>
      <c r="C81" s="10">
        <f t="shared" si="6"/>
        <v>0</v>
      </c>
      <c r="D81" s="11">
        <f t="shared" si="6"/>
        <v>4.1129101478448893E-102</v>
      </c>
      <c r="E81" s="11">
        <f t="shared" si="6"/>
        <v>1.2854614939110983E-18</v>
      </c>
      <c r="F81" s="12">
        <f t="shared" si="5"/>
        <v>0</v>
      </c>
      <c r="G81" s="12">
        <f t="shared" si="5"/>
        <v>1.1795108891262365E-101</v>
      </c>
      <c r="H81" s="12">
        <f t="shared" si="5"/>
        <v>1.0683748279918078E-17</v>
      </c>
      <c r="I81" s="13">
        <f t="shared" si="1"/>
        <v>1.0683748279918078E-17</v>
      </c>
      <c r="J81" s="13">
        <f t="shared" si="2"/>
        <v>-1.0683748279918078E-17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4.9784691261969169E-137</v>
      </c>
      <c r="E82" s="11">
        <f t="shared" si="6"/>
        <v>7.8998642175517835E-25</v>
      </c>
      <c r="F82" s="12">
        <f t="shared" si="5"/>
        <v>0</v>
      </c>
      <c r="G82" s="12">
        <f t="shared" si="5"/>
        <v>1.4277381062178023E-136</v>
      </c>
      <c r="H82" s="12">
        <f t="shared" si="5"/>
        <v>6.5657478769793708E-24</v>
      </c>
      <c r="I82" s="13">
        <f t="shared" si="1"/>
        <v>6.5657478769793708E-24</v>
      </c>
      <c r="J82" s="13">
        <f t="shared" si="2"/>
        <v>-6.5657478769793708E-24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2.0753644201975472E-182</v>
      </c>
      <c r="E83" s="11">
        <f t="shared" si="6"/>
        <v>6.5657830676332929E-33</v>
      </c>
      <c r="F83" s="12">
        <f t="shared" si="5"/>
        <v>0</v>
      </c>
      <c r="G83" s="12">
        <f t="shared" si="5"/>
        <v>5.9517831524008384E-182</v>
      </c>
      <c r="H83" s="12">
        <f t="shared" si="5"/>
        <v>5.4569642021493154E-32</v>
      </c>
      <c r="I83" s="13">
        <f t="shared" si="1"/>
        <v>5.4569642021493154E-32</v>
      </c>
      <c r="J83" s="13">
        <f t="shared" si="2"/>
        <v>-5.4569642021493154E-32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3.719955820022525E-241</v>
      </c>
      <c r="E84" s="11">
        <f t="shared" si="6"/>
        <v>2.2314785202596609E-43</v>
      </c>
      <c r="F84" s="12">
        <f t="shared" si="5"/>
        <v>0</v>
      </c>
      <c r="G84" s="12">
        <f t="shared" si="5"/>
        <v>1.0668184421884827E-240</v>
      </c>
      <c r="H84" s="12">
        <f t="shared" si="5"/>
        <v>1.8546300231803823E-42</v>
      </c>
      <c r="I84" s="13">
        <f t="shared" si="1"/>
        <v>1.8546300231803823E-42</v>
      </c>
      <c r="J84" s="13">
        <f t="shared" si="2"/>
        <v>-1.8546300231803823E-42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0</v>
      </c>
      <c r="E85" s="11">
        <f t="shared" si="6"/>
        <v>6.8268750397867913E-57</v>
      </c>
      <c r="F85" s="12">
        <f t="shared" si="5"/>
        <v>0</v>
      </c>
      <c r="G85" s="12">
        <f t="shared" si="5"/>
        <v>0</v>
      </c>
      <c r="H85" s="12">
        <f t="shared" si="5"/>
        <v>5.6739633827244026E-56</v>
      </c>
      <c r="I85" s="13">
        <f t="shared" si="1"/>
        <v>5.6739633827244026E-56</v>
      </c>
      <c r="J85" s="13">
        <f t="shared" si="2"/>
        <v>-5.6739633827244026E-56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0</v>
      </c>
      <c r="E86" s="11">
        <f t="shared" si="6"/>
        <v>2.7611791754031619E-74</v>
      </c>
      <c r="F86" s="12">
        <f t="shared" si="5"/>
        <v>0</v>
      </c>
      <c r="G86" s="12">
        <f t="shared" si="5"/>
        <v>0</v>
      </c>
      <c r="H86" s="12">
        <f t="shared" si="5"/>
        <v>2.294875685152132E-73</v>
      </c>
      <c r="I86" s="13">
        <f t="shared" ref="I86:I116" si="8">SUM(F86:H86)</f>
        <v>2.294875685152132E-73</v>
      </c>
      <c r="J86" s="13">
        <f t="shared" ref="J86:J116" si="9">B86-I86</f>
        <v>-2.294875685152132E-73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1.2932519248152273E-96</v>
      </c>
      <c r="F87" s="12">
        <f t="shared" si="5"/>
        <v>0</v>
      </c>
      <c r="G87" s="12">
        <f t="shared" si="5"/>
        <v>0</v>
      </c>
      <c r="H87" s="12">
        <f t="shared" si="5"/>
        <v>1.0748496234770132E-95</v>
      </c>
      <c r="I87" s="13">
        <f t="shared" si="8"/>
        <v>1.0748496234770132E-95</v>
      </c>
      <c r="J87" s="13">
        <f t="shared" si="9"/>
        <v>-1.0748496234770132E-95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3.1284843274827846E-125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2.6001509349611404E-124</v>
      </c>
      <c r="I88" s="13">
        <f t="shared" si="8"/>
        <v>2.6001509349611404E-124</v>
      </c>
      <c r="J88" s="13">
        <f t="shared" si="9"/>
        <v>-2.6001509349611404E-124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8.0968241083675714E-162</v>
      </c>
      <c r="F89" s="12">
        <f t="shared" si="11"/>
        <v>0</v>
      </c>
      <c r="G89" s="12">
        <f t="shared" si="11"/>
        <v>0</v>
      </c>
      <c r="H89" s="12">
        <f t="shared" si="11"/>
        <v>6.7294454987816118E-161</v>
      </c>
      <c r="I89" s="13">
        <f t="shared" si="8"/>
        <v>6.7294454987816118E-161</v>
      </c>
      <c r="J89" s="13">
        <f t="shared" si="9"/>
        <v>-6.7294454987816118E-161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1.5509175328034455E-208</v>
      </c>
      <c r="F90" s="12">
        <f t="shared" si="11"/>
        <v>0</v>
      </c>
      <c r="G90" s="12">
        <f t="shared" si="11"/>
        <v>0</v>
      </c>
      <c r="H90" s="12">
        <f t="shared" si="11"/>
        <v>1.2890010787463965E-207</v>
      </c>
      <c r="I90" s="13">
        <f t="shared" si="8"/>
        <v>1.2890010787463965E-207</v>
      </c>
      <c r="J90" s="13">
        <f t="shared" si="9"/>
        <v>-1.2890010787463965E-207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4.2908790904371206E-268</v>
      </c>
      <c r="F91" s="12">
        <f t="shared" si="11"/>
        <v>0</v>
      </c>
      <c r="G91" s="12">
        <f t="shared" si="11"/>
        <v>0</v>
      </c>
      <c r="H91" s="12">
        <f t="shared" si="11"/>
        <v>3.5662423432315185E-267</v>
      </c>
      <c r="I91" s="13">
        <f t="shared" si="8"/>
        <v>3.5662423432315185E-267</v>
      </c>
      <c r="J91" s="13">
        <f t="shared" si="9"/>
        <v>-3.5662423432315185E-267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0</v>
      </c>
      <c r="F92" s="12">
        <f t="shared" si="11"/>
        <v>0</v>
      </c>
      <c r="G92" s="12">
        <f t="shared" si="11"/>
        <v>0</v>
      </c>
      <c r="H92" s="12">
        <f t="shared" si="11"/>
        <v>0</v>
      </c>
      <c r="I92" s="13">
        <f t="shared" si="8"/>
        <v>0</v>
      </c>
      <c r="J92" s="13">
        <f t="shared" si="9"/>
        <v>0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0</v>
      </c>
      <c r="F93" s="12">
        <f t="shared" si="11"/>
        <v>0</v>
      </c>
      <c r="G93" s="12">
        <f t="shared" si="11"/>
        <v>0</v>
      </c>
      <c r="H93" s="12">
        <f t="shared" si="11"/>
        <v>0</v>
      </c>
      <c r="I93" s="13">
        <f t="shared" si="8"/>
        <v>0</v>
      </c>
      <c r="J93" s="13">
        <f t="shared" si="9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0</v>
      </c>
      <c r="F94" s="12">
        <f t="shared" si="11"/>
        <v>0</v>
      </c>
      <c r="G94" s="12">
        <f t="shared" si="11"/>
        <v>0</v>
      </c>
      <c r="H94" s="12">
        <f t="shared" si="11"/>
        <v>0</v>
      </c>
      <c r="I94" s="13">
        <f t="shared" si="8"/>
        <v>0</v>
      </c>
      <c r="J94" s="13">
        <f t="shared" si="9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C4F01-D42D-4AC3-9EB5-8D287325F162}">
  <dimension ref="A1:R116"/>
  <sheetViews>
    <sheetView zoomScale="75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38.752546263193985</v>
      </c>
      <c r="D8" s="41">
        <v>136.00452091057247</v>
      </c>
      <c r="E8" s="41">
        <v>537.37267595412152</v>
      </c>
    </row>
    <row r="9" spans="2:8" ht="15" x14ac:dyDescent="0.25">
      <c r="B9" s="25" t="s">
        <v>5</v>
      </c>
      <c r="C9" s="41">
        <v>28.05892327416495</v>
      </c>
      <c r="D9" s="41">
        <v>124.91168416037785</v>
      </c>
      <c r="E9" s="41">
        <v>378.19350675073315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0.73170097763490183</v>
      </c>
    </row>
    <row r="12" spans="2:8" ht="15" customHeight="1" x14ac:dyDescent="0.25">
      <c r="B12" s="31" t="s">
        <v>24</v>
      </c>
      <c r="C12" s="39">
        <f>STDEV(J22:J143)/MAX(I22:I143)</f>
        <v>1.8178682306944933E-2</v>
      </c>
      <c r="D12" s="35" t="s">
        <v>21</v>
      </c>
      <c r="E12" s="38">
        <f>M24</f>
        <v>0.99376048785197446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1.3652309998281329</v>
      </c>
      <c r="D15" s="40">
        <f>N22</f>
        <v>0.52560367622204596</v>
      </c>
      <c r="E15" s="40">
        <f>M22</f>
        <v>11.261855372700884</v>
      </c>
    </row>
    <row r="16" spans="2:8" ht="15" x14ac:dyDescent="0.25">
      <c r="B16" s="5" t="s">
        <v>9</v>
      </c>
      <c r="C16" s="23">
        <f>O28</f>
        <v>7.3099032453104895E-2</v>
      </c>
      <c r="D16" s="24">
        <f>N28</f>
        <v>0.16600589572570809</v>
      </c>
      <c r="E16" s="24">
        <f>M28</f>
        <v>8.8074646245680007E-3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11.258911496057925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8.5980230290636697E-3</v>
      </c>
      <c r="D22" s="11">
        <f>EXP(-1*(($A22-D$8)/(0.6006*D$9))^2)</f>
        <v>4.1150271870867609E-2</v>
      </c>
      <c r="E22" s="11">
        <f>EXP(-1*(($A22-E$8)/(0.6006*E$9))^2)</f>
        <v>3.8666067299763557E-3</v>
      </c>
      <c r="F22" s="12">
        <f t="shared" ref="F22:H53" si="0">C$15*C22</f>
        <v>1.1738287576513906E-2</v>
      </c>
      <c r="G22" s="12">
        <f t="shared" si="0"/>
        <v>2.1628734172864664E-2</v>
      </c>
      <c r="H22" s="12">
        <f t="shared" si="0"/>
        <v>4.3545165776105621E-2</v>
      </c>
      <c r="I22" s="13">
        <f t="shared" ref="I22:I85" si="1">SUM(F22:H22)</f>
        <v>7.6912187525484191E-2</v>
      </c>
      <c r="J22" s="13">
        <f t="shared" ref="J22:J85" si="2">B22-I22</f>
        <v>-7.6912187525484191E-2</v>
      </c>
      <c r="M22" s="15">
        <f t="array" ref="M22:Q26">LINEST(B22:B108,C22:E108,FALSE,TRUE)</f>
        <v>11.261855372700884</v>
      </c>
      <c r="N22" s="16">
        <v>0.52560367622204596</v>
      </c>
      <c r="O22" s="16">
        <v>1.3652309998281329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9.2892947147526043E-3</v>
      </c>
      <c r="D23" s="11">
        <f t="shared" si="3"/>
        <v>4.1741673447407313E-2</v>
      </c>
      <c r="E23" s="11">
        <f t="shared" si="3"/>
        <v>3.8907485076186553E-3</v>
      </c>
      <c r="F23" s="12">
        <f t="shared" si="0"/>
        <v>1.2682033111119888E-2</v>
      </c>
      <c r="G23" s="12">
        <f t="shared" si="0"/>
        <v>2.1939577015617447E-2</v>
      </c>
      <c r="H23" s="12">
        <f t="shared" si="0"/>
        <v>4.3817046984353097E-2</v>
      </c>
      <c r="I23" s="13">
        <f t="shared" si="1"/>
        <v>7.8438657111090437E-2</v>
      </c>
      <c r="J23" s="13">
        <f t="shared" si="2"/>
        <v>-7.8438657111090437E-2</v>
      </c>
      <c r="M23" s="18">
        <v>9.918839280206411E-2</v>
      </c>
      <c r="N23">
        <v>8.7253309067965801E-2</v>
      </c>
      <c r="O23">
        <v>9.9797065162421525E-2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9.7773068251164833E-3</v>
      </c>
      <c r="D24" s="11">
        <f t="shared" si="3"/>
        <v>4.2139906870766304E-2</v>
      </c>
      <c r="E24" s="11">
        <f t="shared" si="3"/>
        <v>3.9069191362132057E-3</v>
      </c>
      <c r="F24" s="12">
        <f t="shared" si="0"/>
        <v>1.3348282372480204E-2</v>
      </c>
      <c r="G24" s="12">
        <f t="shared" si="0"/>
        <v>2.2148889966929423E-2</v>
      </c>
      <c r="H24" s="12">
        <f t="shared" si="0"/>
        <v>4.3999158264870587E-2</v>
      </c>
      <c r="I24" s="13">
        <f t="shared" si="1"/>
        <v>7.9496330604280213E-2</v>
      </c>
      <c r="J24" s="13">
        <f t="shared" si="2"/>
        <v>-7.9496330604280213E-2</v>
      </c>
      <c r="M24" s="18">
        <v>0.99376048785197446</v>
      </c>
      <c r="N24">
        <v>0.2166282044404815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1.0552238876798715E-2</v>
      </c>
      <c r="D25" s="11">
        <f t="shared" si="3"/>
        <v>4.2743252871232519E-2</v>
      </c>
      <c r="E25" s="11">
        <f t="shared" si="3"/>
        <v>3.9312897517307507E-3</v>
      </c>
      <c r="F25" s="12">
        <f t="shared" si="0"/>
        <v>1.4406243632197205E-2</v>
      </c>
      <c r="G25" s="12">
        <f t="shared" si="0"/>
        <v>2.2466010842808332E-2</v>
      </c>
      <c r="H25" s="12">
        <f t="shared" si="0"/>
        <v>4.4273616612172877E-2</v>
      </c>
      <c r="I25" s="13">
        <f t="shared" si="1"/>
        <v>8.1145871087178412E-2</v>
      </c>
      <c r="J25" s="13">
        <f t="shared" si="2"/>
        <v>-8.1145871087178412E-2</v>
      </c>
      <c r="M25" s="18">
        <v>4459.5303286107319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1.1670342196577387E-2</v>
      </c>
      <c r="D26" s="11">
        <f t="shared" si="3"/>
        <v>4.3559006173032121E-2</v>
      </c>
      <c r="E26" s="11">
        <f t="shared" si="3"/>
        <v>3.9639990312122959E-3</v>
      </c>
      <c r="F26" s="12">
        <f t="shared" si="0"/>
        <v>1.5932712945369795E-2</v>
      </c>
      <c r="G26" s="12">
        <f t="shared" si="0"/>
        <v>2.2894773777124476E-2</v>
      </c>
      <c r="H26" s="12">
        <f t="shared" si="0"/>
        <v>4.4641983787039298E-2</v>
      </c>
      <c r="I26" s="13">
        <f t="shared" si="1"/>
        <v>8.3469470509533572E-2</v>
      </c>
      <c r="J26" s="13">
        <f t="shared" si="2"/>
        <v>-8.3469470509533572E-2</v>
      </c>
      <c r="M26" s="20">
        <v>627.82756056743528</v>
      </c>
      <c r="N26" s="21">
        <v>3.941933432564992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1.2892383475371867E-2</v>
      </c>
      <c r="D27" s="11">
        <f t="shared" si="3"/>
        <v>4.4387804327859666E-2</v>
      </c>
      <c r="E27" s="11">
        <f t="shared" si="3"/>
        <v>3.9969556694882226E-3</v>
      </c>
      <c r="F27" s="12">
        <f t="shared" si="0"/>
        <v>1.7601081582249632E-2</v>
      </c>
      <c r="G27" s="12">
        <f t="shared" si="0"/>
        <v>2.3330393134147882E-2</v>
      </c>
      <c r="H27" s="12">
        <f t="shared" si="0"/>
        <v>4.50131366808732E-2</v>
      </c>
      <c r="I27" s="13">
        <f t="shared" si="1"/>
        <v>8.594461139727072E-2</v>
      </c>
      <c r="J27" s="13">
        <f t="shared" si="2"/>
        <v>-8.594461139727072E-2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1.4226349924360691E-2</v>
      </c>
      <c r="D28" s="11">
        <f t="shared" si="3"/>
        <v>4.5229800402911906E-2</v>
      </c>
      <c r="E28" s="11">
        <f t="shared" si="3"/>
        <v>4.030161312585886E-3</v>
      </c>
      <c r="F28" s="12">
        <f t="shared" si="0"/>
        <v>1.9422253931139829E-2</v>
      </c>
      <c r="G28" s="12">
        <f t="shared" si="0"/>
        <v>2.3772949366559874E-2</v>
      </c>
      <c r="H28" s="12">
        <f t="shared" si="0"/>
        <v>4.5387093830996608E-2</v>
      </c>
      <c r="I28" s="13">
        <f t="shared" si="1"/>
        <v>8.8582297128696308E-2</v>
      </c>
      <c r="J28" s="13">
        <f t="shared" si="2"/>
        <v>-8.8582297128696308E-2</v>
      </c>
      <c r="M28" s="14">
        <f>M23/M22</f>
        <v>8.8074646245680007E-3</v>
      </c>
      <c r="N28" s="14">
        <f>N23/N22</f>
        <v>0.16600589572570809</v>
      </c>
      <c r="O28" s="14">
        <f>O23/O22</f>
        <v>7.3099032453104895E-2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1.6064073223951276E-2</v>
      </c>
      <c r="D29" s="11">
        <f t="shared" si="3"/>
        <v>4.6301089287243247E-2</v>
      </c>
      <c r="E29" s="11">
        <f t="shared" si="3"/>
        <v>4.0720210517233724E-3</v>
      </c>
      <c r="F29" s="12">
        <f t="shared" si="0"/>
        <v>2.1931170748847338E-2</v>
      </c>
      <c r="G29" s="12">
        <f t="shared" si="0"/>
        <v>2.4336022742460241E-2</v>
      </c>
      <c r="H29" s="12">
        <f t="shared" si="0"/>
        <v>4.5858512159101965E-2</v>
      </c>
      <c r="I29" s="13">
        <f t="shared" si="1"/>
        <v>9.2125705650409534E-2</v>
      </c>
      <c r="J29" s="13">
        <f t="shared" si="2"/>
        <v>-9.2125705650409534E-2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1.8542189359141557E-2</v>
      </c>
      <c r="D30" s="11">
        <f t="shared" si="3"/>
        <v>4.761459839883999E-2</v>
      </c>
      <c r="E30" s="11">
        <f t="shared" si="3"/>
        <v>4.1227743065703152E-3</v>
      </c>
      <c r="F30" s="12">
        <f t="shared" si="0"/>
        <v>2.5314371717783394E-2</v>
      </c>
      <c r="G30" s="12">
        <f t="shared" si="0"/>
        <v>2.5026407960266641E-2</v>
      </c>
      <c r="H30" s="12">
        <f t="shared" si="0"/>
        <v>4.6430087974882066E-2</v>
      </c>
      <c r="I30" s="13">
        <f t="shared" si="1"/>
        <v>9.6770867652932108E-2</v>
      </c>
      <c r="J30" s="13">
        <f t="shared" si="2"/>
        <v>-9.5770867652932107E-2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2.1348398752056543E-2</v>
      </c>
      <c r="D31" s="11">
        <f t="shared" si="3"/>
        <v>4.8959106767802026E-2</v>
      </c>
      <c r="E31" s="11">
        <f t="shared" si="3"/>
        <v>4.1741018942898066E-3</v>
      </c>
      <c r="F31" s="12">
        <f t="shared" si="0"/>
        <v>2.9145495772999817E-2</v>
      </c>
      <c r="G31" s="12">
        <f t="shared" si="0"/>
        <v>2.5733086501704396E-2</v>
      </c>
      <c r="H31" s="12">
        <f t="shared" si="0"/>
        <v>4.70081318444086E-2</v>
      </c>
      <c r="I31" s="13">
        <f t="shared" si="1"/>
        <v>0.10188671411911282</v>
      </c>
      <c r="J31" s="13">
        <f t="shared" si="2"/>
        <v>-0.10088671411911282</v>
      </c>
      <c r="M31" s="28" t="e">
        <f>#REF!-M22</f>
        <v>#REF!</v>
      </c>
      <c r="N31" s="28" t="e">
        <f>#REF!-N22</f>
        <v>#REF!</v>
      </c>
      <c r="O31" s="28">
        <f>E15-O22</f>
        <v>9.8966243728727505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4.0000000000000001E-3</v>
      </c>
      <c r="C32" s="10">
        <f t="shared" si="3"/>
        <v>2.5082956233502988E-2</v>
      </c>
      <c r="D32" s="11">
        <f t="shared" si="3"/>
        <v>5.0567582044101708E-2</v>
      </c>
      <c r="E32" s="11">
        <f t="shared" si="3"/>
        <v>4.2347175916760951E-3</v>
      </c>
      <c r="F32" s="12">
        <f t="shared" si="0"/>
        <v>3.4244029417310584E-2</v>
      </c>
      <c r="G32" s="12">
        <f t="shared" si="0"/>
        <v>2.657850702003978E-2</v>
      </c>
      <c r="H32" s="12">
        <f t="shared" si="0"/>
        <v>4.769077706168838E-2</v>
      </c>
      <c r="I32" s="13">
        <f t="shared" si="1"/>
        <v>0.10851331349903874</v>
      </c>
      <c r="J32" s="13">
        <f t="shared" si="2"/>
        <v>-0.10451331349903874</v>
      </c>
    </row>
    <row r="33" spans="1:10" ht="15.75" thickBot="1" x14ac:dyDescent="0.3">
      <c r="A33" s="43">
        <v>7.2</v>
      </c>
      <c r="B33" s="43">
        <v>4.0000000000000001E-3</v>
      </c>
      <c r="C33" s="10">
        <f t="shared" si="3"/>
        <v>3.0030252223741942E-2</v>
      </c>
      <c r="D33" s="11">
        <f t="shared" si="3"/>
        <v>5.2459460915890384E-2</v>
      </c>
      <c r="E33" s="11">
        <f t="shared" si="3"/>
        <v>4.3049711488978197E-3</v>
      </c>
      <c r="F33" s="12">
        <f t="shared" si="0"/>
        <v>4.0998231268510224E-2</v>
      </c>
      <c r="G33" s="12">
        <f t="shared" si="0"/>
        <v>2.7572885510018724E-2</v>
      </c>
      <c r="H33" s="12">
        <f t="shared" si="0"/>
        <v>4.8481962462537206E-2</v>
      </c>
      <c r="I33" s="13">
        <f t="shared" si="1"/>
        <v>0.11705307924106616</v>
      </c>
      <c r="J33" s="13">
        <f t="shared" si="2"/>
        <v>-0.11305307924106615</v>
      </c>
    </row>
    <row r="34" spans="1:10" ht="15.75" thickBot="1" x14ac:dyDescent="0.3">
      <c r="A34" s="43">
        <v>8.1</v>
      </c>
      <c r="B34" s="43">
        <v>5.0000000000000001E-3</v>
      </c>
      <c r="C34" s="10">
        <f t="shared" si="3"/>
        <v>3.6573965938830215E-2</v>
      </c>
      <c r="D34" s="11">
        <f t="shared" si="3"/>
        <v>5.4657700237468361E-2</v>
      </c>
      <c r="E34" s="11">
        <f t="shared" si="3"/>
        <v>4.3852704511815966E-3</v>
      </c>
      <c r="F34" s="12">
        <f t="shared" si="0"/>
        <v>4.9931912086349249E-2</v>
      </c>
      <c r="G34" s="12">
        <f t="shared" si="0"/>
        <v>2.8728288178655966E-2</v>
      </c>
      <c r="H34" s="12">
        <f t="shared" si="0"/>
        <v>4.9386281591385896E-2</v>
      </c>
      <c r="I34" s="13">
        <f t="shared" si="1"/>
        <v>0.12804648185639111</v>
      </c>
      <c r="J34" s="13">
        <f t="shared" si="2"/>
        <v>-0.12304648185639111</v>
      </c>
    </row>
    <row r="35" spans="1:10" ht="15.75" thickBot="1" x14ac:dyDescent="0.3">
      <c r="A35" s="43">
        <v>9.1</v>
      </c>
      <c r="B35" s="43">
        <v>1.9E-2</v>
      </c>
      <c r="C35" s="10">
        <f t="shared" si="3"/>
        <v>4.5226415373659797E-2</v>
      </c>
      <c r="D35" s="11">
        <f t="shared" si="3"/>
        <v>5.7189080408086949E-2</v>
      </c>
      <c r="E35" s="11">
        <f t="shared" si="3"/>
        <v>4.4760849441902928E-3</v>
      </c>
      <c r="F35" s="12">
        <f t="shared" si="0"/>
        <v>6.1744504279224004E-2</v>
      </c>
      <c r="G35" s="12">
        <f t="shared" si="0"/>
        <v>3.0058790902248684E-2</v>
      </c>
      <c r="H35" s="12">
        <f t="shared" si="0"/>
        <v>5.0409021277394987E-2</v>
      </c>
      <c r="I35" s="13">
        <f t="shared" si="1"/>
        <v>0.14221231645886767</v>
      </c>
      <c r="J35" s="13">
        <f t="shared" si="2"/>
        <v>-0.12321231645886767</v>
      </c>
    </row>
    <row r="36" spans="1:10" ht="15.75" thickBot="1" x14ac:dyDescent="0.3">
      <c r="A36" s="43">
        <v>10.199999999999999</v>
      </c>
      <c r="B36" s="43">
        <v>2.5000000000000001E-2</v>
      </c>
      <c r="C36" s="10">
        <f t="shared" si="3"/>
        <v>5.6663288733941289E-2</v>
      </c>
      <c r="D36" s="11">
        <f t="shared" si="3"/>
        <v>6.0084548482849762E-2</v>
      </c>
      <c r="E36" s="11">
        <f t="shared" si="3"/>
        <v>4.5779495878987293E-3</v>
      </c>
      <c r="F36" s="12">
        <f t="shared" si="0"/>
        <v>7.7358478331788841E-2</v>
      </c>
      <c r="G36" s="12">
        <f t="shared" si="0"/>
        <v>3.1580659566727586E-2</v>
      </c>
      <c r="H36" s="12">
        <f t="shared" si="0"/>
        <v>5.1556206162431104E-2</v>
      </c>
      <c r="I36" s="13">
        <f t="shared" si="1"/>
        <v>0.16049534406094751</v>
      </c>
      <c r="J36" s="13">
        <f t="shared" si="2"/>
        <v>-0.13549534406094751</v>
      </c>
    </row>
    <row r="37" spans="1:10" ht="15.75" thickBot="1" x14ac:dyDescent="0.3">
      <c r="A37" s="43">
        <v>11.5</v>
      </c>
      <c r="B37" s="43">
        <v>4.3999999999999997E-2</v>
      </c>
      <c r="C37" s="10">
        <f t="shared" si="3"/>
        <v>7.3154652218559907E-2</v>
      </c>
      <c r="D37" s="11">
        <f t="shared" si="3"/>
        <v>6.3660740550969597E-2</v>
      </c>
      <c r="E37" s="11">
        <f t="shared" si="3"/>
        <v>4.7010436260453503E-3</v>
      </c>
      <c r="F37" s="12">
        <f t="shared" si="0"/>
        <v>9.9872998990423886E-2</v>
      </c>
      <c r="G37" s="12">
        <f t="shared" si="0"/>
        <v>3.3460319264607498E-2</v>
      </c>
      <c r="H37" s="12">
        <f t="shared" si="0"/>
        <v>5.2942473417280075E-2</v>
      </c>
      <c r="I37" s="13">
        <f t="shared" si="1"/>
        <v>0.18627579167231145</v>
      </c>
      <c r="J37" s="13">
        <f t="shared" si="2"/>
        <v>-0.14227579167231147</v>
      </c>
    </row>
    <row r="38" spans="1:10" ht="15.75" thickBot="1" x14ac:dyDescent="0.3">
      <c r="A38" s="43">
        <v>12.9</v>
      </c>
      <c r="B38" s="43">
        <v>8.5000000000000006E-2</v>
      </c>
      <c r="C38" s="10">
        <f t="shared" si="3"/>
        <v>9.5046364107947576E-2</v>
      </c>
      <c r="D38" s="11">
        <f t="shared" si="3"/>
        <v>6.7704938567424169E-2</v>
      </c>
      <c r="E38" s="11">
        <f t="shared" si="3"/>
        <v>4.8369560862237034E-3</v>
      </c>
      <c r="F38" s="12">
        <f t="shared" si="0"/>
        <v>0.12976024270112205</v>
      </c>
      <c r="G38" s="12">
        <f t="shared" si="0"/>
        <v>3.5585964609425924E-2</v>
      </c>
      <c r="H38" s="12">
        <f t="shared" si="0"/>
        <v>5.4473099887156658E-2</v>
      </c>
      <c r="I38" s="13">
        <f t="shared" si="1"/>
        <v>0.21981930719770462</v>
      </c>
      <c r="J38" s="13">
        <f t="shared" si="2"/>
        <v>-0.13481930719770463</v>
      </c>
    </row>
    <row r="39" spans="1:10" ht="15.75" thickBot="1" x14ac:dyDescent="0.3">
      <c r="A39" s="43">
        <v>14.5</v>
      </c>
      <c r="B39" s="43">
        <v>0.126</v>
      </c>
      <c r="C39" s="10">
        <f t="shared" ref="C39:E54" si="4">EXP(-1*(($A39-C$8)/(0.6006*C$9))^2)</f>
        <v>0.12604647900901705</v>
      </c>
      <c r="D39" s="11">
        <f t="shared" si="4"/>
        <v>7.2580485134955783E-2</v>
      </c>
      <c r="E39" s="11">
        <f t="shared" si="4"/>
        <v>4.9966378043081374E-3</v>
      </c>
      <c r="F39" s="12">
        <f t="shared" si="0"/>
        <v>0.17208256056229612</v>
      </c>
      <c r="G39" s="12">
        <f t="shared" si="0"/>
        <v>3.8148569808912319E-2</v>
      </c>
      <c r="H39" s="12">
        <f t="shared" si="0"/>
        <v>5.6271412301887945E-2</v>
      </c>
      <c r="I39" s="13">
        <f t="shared" si="1"/>
        <v>0.26650254267309637</v>
      </c>
      <c r="J39" s="13">
        <f t="shared" si="2"/>
        <v>-0.14050254267309636</v>
      </c>
    </row>
    <row r="40" spans="1:10" ht="15.75" thickBot="1" x14ac:dyDescent="0.3">
      <c r="A40" s="43">
        <v>16.3</v>
      </c>
      <c r="B40" s="43">
        <v>0.23699999999999999</v>
      </c>
      <c r="C40" s="10">
        <f t="shared" si="4"/>
        <v>0.1694694686211127</v>
      </c>
      <c r="D40" s="11">
        <f t="shared" si="4"/>
        <v>7.8401087906102923E-2</v>
      </c>
      <c r="E40" s="11">
        <f t="shared" si="4"/>
        <v>5.1819747763895497E-3</v>
      </c>
      <c r="F40" s="12">
        <f t="shared" si="0"/>
        <v>0.23136497208594409</v>
      </c>
      <c r="G40" s="12">
        <f t="shared" si="0"/>
        <v>4.1207900023255487E-2</v>
      </c>
      <c r="H40" s="12">
        <f t="shared" si="0"/>
        <v>5.8358650476683115E-2</v>
      </c>
      <c r="I40" s="13">
        <f t="shared" si="1"/>
        <v>0.33093152258588265</v>
      </c>
      <c r="J40" s="13">
        <f t="shared" si="2"/>
        <v>-9.3931522585882665E-2</v>
      </c>
    </row>
    <row r="41" spans="1:10" ht="15.75" thickBot="1" x14ac:dyDescent="0.3">
      <c r="A41" s="43">
        <v>18.3</v>
      </c>
      <c r="B41" s="43">
        <v>0.35399999999999998</v>
      </c>
      <c r="C41" s="10">
        <f t="shared" si="4"/>
        <v>0.2292527888172351</v>
      </c>
      <c r="D41" s="11">
        <f t="shared" si="4"/>
        <v>8.5302221962221619E-2</v>
      </c>
      <c r="E41" s="11">
        <f t="shared" si="4"/>
        <v>5.3951837213712774E-3</v>
      </c>
      <c r="F41" s="12">
        <f t="shared" si="0"/>
        <v>0.31298301409034168</v>
      </c>
      <c r="G41" s="12">
        <f t="shared" si="0"/>
        <v>4.4835161453252628E-2</v>
      </c>
      <c r="H41" s="12">
        <f t="shared" si="0"/>
        <v>6.075977877923347E-2</v>
      </c>
      <c r="I41" s="13">
        <f t="shared" si="1"/>
        <v>0.41857795432282774</v>
      </c>
      <c r="J41" s="13">
        <f t="shared" si="2"/>
        <v>-6.4577954322827757E-2</v>
      </c>
    </row>
    <row r="42" spans="1:10" ht="15.75" thickBot="1" x14ac:dyDescent="0.3">
      <c r="A42" s="43">
        <v>20.6</v>
      </c>
      <c r="B42" s="43">
        <v>0.55900000000000005</v>
      </c>
      <c r="C42" s="10">
        <f t="shared" si="4"/>
        <v>0.31339871887685167</v>
      </c>
      <c r="D42" s="11">
        <f t="shared" si="4"/>
        <v>9.3827727438312636E-2</v>
      </c>
      <c r="E42" s="11">
        <f t="shared" si="4"/>
        <v>5.6501577560221523E-3</v>
      </c>
      <c r="F42" s="12">
        <f t="shared" si="0"/>
        <v>0.42786164631710016</v>
      </c>
      <c r="G42" s="12">
        <f t="shared" si="0"/>
        <v>4.931619847313725E-2</v>
      </c>
      <c r="H42" s="12">
        <f t="shared" si="0"/>
        <v>6.3631259481265648E-2</v>
      </c>
      <c r="I42" s="13">
        <f t="shared" si="1"/>
        <v>0.54080910427150308</v>
      </c>
      <c r="J42" s="13">
        <f t="shared" si="2"/>
        <v>1.819089572849697E-2</v>
      </c>
    </row>
    <row r="43" spans="1:10" ht="15.75" thickBot="1" x14ac:dyDescent="0.3">
      <c r="A43" s="43">
        <v>23.1</v>
      </c>
      <c r="B43" s="43">
        <v>0.80600000000000005</v>
      </c>
      <c r="C43" s="10">
        <f t="shared" si="4"/>
        <v>0.42202315188237144</v>
      </c>
      <c r="D43" s="11">
        <f t="shared" si="4"/>
        <v>0.103842124371247</v>
      </c>
      <c r="E43" s="11">
        <f t="shared" si="4"/>
        <v>5.9396075963460858E-3</v>
      </c>
      <c r="F43" s="12">
        <f t="shared" si="0"/>
        <v>0.57615908959498996</v>
      </c>
      <c r="G43" s="12">
        <f t="shared" si="0"/>
        <v>5.4579802316234334E-2</v>
      </c>
      <c r="H43" s="12">
        <f t="shared" si="0"/>
        <v>6.6891001720645146E-2</v>
      </c>
      <c r="I43" s="13">
        <f t="shared" si="1"/>
        <v>0.69762989363186945</v>
      </c>
      <c r="J43" s="13">
        <f t="shared" si="2"/>
        <v>0.1083701063681306</v>
      </c>
    </row>
    <row r="44" spans="1:10" ht="15.75" thickBot="1" x14ac:dyDescent="0.3">
      <c r="A44" s="43">
        <v>26</v>
      </c>
      <c r="B44" s="43">
        <v>1.1140000000000001</v>
      </c>
      <c r="C44" s="10">
        <f t="shared" si="4"/>
        <v>0.56403481050983817</v>
      </c>
      <c r="D44" s="11">
        <f t="shared" si="4"/>
        <v>0.11648079907569969</v>
      </c>
      <c r="E44" s="11">
        <f t="shared" si="4"/>
        <v>6.2920862086227828E-3</v>
      </c>
      <c r="F44" s="12">
        <f t="shared" si="0"/>
        <v>0.77003780829021784</v>
      </c>
      <c r="G44" s="12">
        <f t="shared" si="0"/>
        <v>6.1222736203469248E-2</v>
      </c>
      <c r="H44" s="12">
        <f t="shared" si="0"/>
        <v>7.0860564874075618E-2</v>
      </c>
      <c r="I44" s="13">
        <f t="shared" si="1"/>
        <v>0.9021211093677628</v>
      </c>
      <c r="J44" s="13">
        <f t="shared" si="2"/>
        <v>0.2118788906322373</v>
      </c>
    </row>
    <row r="45" spans="1:10" ht="15.75" thickBot="1" x14ac:dyDescent="0.3">
      <c r="A45" s="43">
        <v>29.2</v>
      </c>
      <c r="B45" s="43">
        <v>1.341</v>
      </c>
      <c r="C45" s="10">
        <f t="shared" si="4"/>
        <v>0.72519765431817451</v>
      </c>
      <c r="D45" s="11">
        <f t="shared" si="4"/>
        <v>0.13176163719471504</v>
      </c>
      <c r="E45" s="11">
        <f t="shared" si="4"/>
        <v>6.7028158709464165E-3</v>
      </c>
      <c r="F45" s="12">
        <f t="shared" si="0"/>
        <v>0.99006231867781813</v>
      </c>
      <c r="G45" s="12">
        <f t="shared" si="0"/>
        <v>6.9254400894577683E-2</v>
      </c>
      <c r="H45" s="12">
        <f t="shared" si="0"/>
        <v>7.5486142928442662E-2</v>
      </c>
      <c r="I45" s="13">
        <f t="shared" si="1"/>
        <v>1.1348028625008384</v>
      </c>
      <c r="J45" s="13">
        <f t="shared" si="2"/>
        <v>0.20619713749916158</v>
      </c>
    </row>
    <row r="46" spans="1:10" ht="15.75" thickBot="1" x14ac:dyDescent="0.3">
      <c r="A46" s="43">
        <v>32.700000000000003</v>
      </c>
      <c r="B46" s="43">
        <v>1.373</v>
      </c>
      <c r="C46" s="10">
        <f t="shared" si="4"/>
        <v>0.87898078846263628</v>
      </c>
      <c r="D46" s="11">
        <f t="shared" si="4"/>
        <v>0.15015266008394501</v>
      </c>
      <c r="E46" s="11">
        <f t="shared" si="4"/>
        <v>7.1795486703460825E-3</v>
      </c>
      <c r="F46" s="12">
        <f t="shared" si="0"/>
        <v>1.2000118206625654</v>
      </c>
      <c r="G46" s="12">
        <f t="shared" si="0"/>
        <v>7.8920790134640761E-2</v>
      </c>
      <c r="H46" s="12">
        <f t="shared" si="0"/>
        <v>8.0855038766704523E-2</v>
      </c>
      <c r="I46" s="13">
        <f t="shared" si="1"/>
        <v>1.3597876495639105</v>
      </c>
      <c r="J46" s="13">
        <f t="shared" si="2"/>
        <v>1.3212350436089482E-2</v>
      </c>
    </row>
    <row r="47" spans="1:10" ht="15.75" thickBot="1" x14ac:dyDescent="0.3">
      <c r="A47" s="43">
        <v>36.799999999999997</v>
      </c>
      <c r="B47" s="43">
        <v>1.4830000000000001</v>
      </c>
      <c r="C47" s="10">
        <f t="shared" si="4"/>
        <v>0.98666545414782725</v>
      </c>
      <c r="D47" s="11">
        <f t="shared" si="4"/>
        <v>0.17402043072251674</v>
      </c>
      <c r="E47" s="11">
        <f t="shared" si="4"/>
        <v>7.7766062757713104E-3</v>
      </c>
      <c r="F47" s="12">
        <f t="shared" si="0"/>
        <v>1.3470262644621169</v>
      </c>
      <c r="G47" s="12">
        <f t="shared" si="0"/>
        <v>9.1465778125498665E-2</v>
      </c>
      <c r="H47" s="12">
        <f t="shared" si="0"/>
        <v>8.757901516817454E-2</v>
      </c>
      <c r="I47" s="13">
        <f t="shared" si="1"/>
        <v>1.5260710577557901</v>
      </c>
      <c r="J47" s="13">
        <f t="shared" si="2"/>
        <v>-4.307105775579001E-2</v>
      </c>
    </row>
    <row r="48" spans="1:10" ht="15.75" thickBot="1" x14ac:dyDescent="0.3">
      <c r="A48" s="43">
        <v>41.3</v>
      </c>
      <c r="B48" s="43">
        <v>1.3759999999999999</v>
      </c>
      <c r="C48" s="10">
        <f t="shared" si="4"/>
        <v>0.97740837711755146</v>
      </c>
      <c r="D48" s="11">
        <f t="shared" si="4"/>
        <v>0.2032037461686021</v>
      </c>
      <c r="E48" s="11">
        <f t="shared" si="4"/>
        <v>8.4828541443260526E-3</v>
      </c>
      <c r="F48" s="12">
        <f t="shared" si="0"/>
        <v>1.3343882159325875</v>
      </c>
      <c r="G48" s="12">
        <f t="shared" si="0"/>
        <v>0.10680463600830875</v>
      </c>
      <c r="H48" s="12">
        <f t="shared" si="0"/>
        <v>9.5532676521116314E-2</v>
      </c>
      <c r="I48" s="13">
        <f t="shared" si="1"/>
        <v>1.5367255284620127</v>
      </c>
      <c r="J48" s="13">
        <f t="shared" si="2"/>
        <v>-0.16072552846201282</v>
      </c>
    </row>
    <row r="49" spans="1:10" ht="15.75" thickBot="1" x14ac:dyDescent="0.3">
      <c r="A49" s="43">
        <v>46.4</v>
      </c>
      <c r="B49" s="43">
        <v>1.151</v>
      </c>
      <c r="C49" s="10">
        <f t="shared" si="4"/>
        <v>0.81388949141322198</v>
      </c>
      <c r="D49" s="11">
        <f t="shared" si="4"/>
        <v>0.24013906961986839</v>
      </c>
      <c r="E49" s="11">
        <f t="shared" si="4"/>
        <v>9.352233684332514E-3</v>
      </c>
      <c r="F49" s="12">
        <f t="shared" si="0"/>
        <v>1.1111471641116837</v>
      </c>
      <c r="G49" s="12">
        <f t="shared" si="0"/>
        <v>0.12621797779674465</v>
      </c>
      <c r="H49" s="12">
        <f t="shared" si="0"/>
        <v>0.1053235031646543</v>
      </c>
      <c r="I49" s="13">
        <f t="shared" si="1"/>
        <v>1.3426886450730826</v>
      </c>
      <c r="J49" s="13">
        <f t="shared" si="2"/>
        <v>-0.19168864507308259</v>
      </c>
    </row>
    <row r="50" spans="1:10" ht="15.75" thickBot="1" x14ac:dyDescent="0.3">
      <c r="A50" s="43">
        <v>52.1</v>
      </c>
      <c r="B50" s="43">
        <v>1.093</v>
      </c>
      <c r="C50" s="10">
        <f t="shared" si="4"/>
        <v>0.5340248750763148</v>
      </c>
      <c r="D50" s="11">
        <f t="shared" si="4"/>
        <v>0.28627068183562937</v>
      </c>
      <c r="E50" s="11">
        <f t="shared" si="4"/>
        <v>1.0417310671710056E-2</v>
      </c>
      <c r="F50" s="12">
        <f t="shared" si="0"/>
        <v>0.72906731413353099</v>
      </c>
      <c r="G50" s="12">
        <f t="shared" si="0"/>
        <v>0.15046492276739848</v>
      </c>
      <c r="H50" s="12">
        <f t="shared" si="0"/>
        <v>0.11731824615729215</v>
      </c>
      <c r="I50" s="13">
        <f t="shared" si="1"/>
        <v>0.99685048305822166</v>
      </c>
      <c r="J50" s="13">
        <f t="shared" si="2"/>
        <v>9.6149516941778312E-2</v>
      </c>
    </row>
    <row r="51" spans="1:10" ht="15.75" thickBot="1" x14ac:dyDescent="0.3">
      <c r="A51" s="43">
        <v>58.6</v>
      </c>
      <c r="B51" s="43">
        <v>0.97299999999999998</v>
      </c>
      <c r="C51" s="10">
        <f t="shared" si="4"/>
        <v>0.24980731507937257</v>
      </c>
      <c r="D51" s="11">
        <f t="shared" si="4"/>
        <v>0.3448916349864517</v>
      </c>
      <c r="E51" s="11">
        <f t="shared" si="4"/>
        <v>1.176257602260742E-2</v>
      </c>
      <c r="F51" s="12">
        <f t="shared" si="0"/>
        <v>0.34104469053019321</v>
      </c>
      <c r="G51" s="12">
        <f t="shared" si="0"/>
        <v>0.18127631124711102</v>
      </c>
      <c r="H51" s="12">
        <f t="shared" si="0"/>
        <v>0.13246842997700398</v>
      </c>
      <c r="I51" s="13">
        <f t="shared" si="1"/>
        <v>0.65478943175430815</v>
      </c>
      <c r="J51" s="13">
        <f t="shared" si="2"/>
        <v>0.31821056824569183</v>
      </c>
    </row>
    <row r="52" spans="1:10" ht="15.75" thickBot="1" x14ac:dyDescent="0.3">
      <c r="A52" s="43">
        <v>63</v>
      </c>
      <c r="B52" s="43">
        <v>0.46400000000000002</v>
      </c>
      <c r="C52" s="10">
        <f t="shared" si="4"/>
        <v>0.12615614752079346</v>
      </c>
      <c r="D52" s="11">
        <f t="shared" si="4"/>
        <v>0.38792603943203163</v>
      </c>
      <c r="E52" s="11">
        <f t="shared" si="4"/>
        <v>1.2758637028996888E-2</v>
      </c>
      <c r="F52" s="12">
        <f t="shared" si="0"/>
        <v>0.17223228341427829</v>
      </c>
      <c r="G52" s="12">
        <f t="shared" si="0"/>
        <v>0.20389535242773418</v>
      </c>
      <c r="H52" s="12">
        <f t="shared" si="0"/>
        <v>0.14368592497334906</v>
      </c>
      <c r="I52" s="13">
        <f t="shared" si="1"/>
        <v>0.51981356081536156</v>
      </c>
      <c r="J52" s="13">
        <f t="shared" si="2"/>
        <v>-5.581356081536154E-2</v>
      </c>
    </row>
    <row r="53" spans="1:10" ht="15.75" thickBot="1" x14ac:dyDescent="0.3">
      <c r="A53" s="43">
        <v>73.900000000000006</v>
      </c>
      <c r="B53" s="43">
        <v>0.98699999999999999</v>
      </c>
      <c r="C53" s="10">
        <f t="shared" si="4"/>
        <v>1.2908645811484499E-2</v>
      </c>
      <c r="D53" s="11">
        <f t="shared" si="4"/>
        <v>0.50394783879243332</v>
      </c>
      <c r="E53" s="11">
        <f t="shared" si="4"/>
        <v>1.5554382378518363E-2</v>
      </c>
      <c r="F53" s="12">
        <f t="shared" si="0"/>
        <v>1.7623283427640222E-2</v>
      </c>
      <c r="G53" s="12">
        <f t="shared" si="0"/>
        <v>0.26487683669345796</v>
      </c>
      <c r="H53" s="12">
        <f t="shared" si="0"/>
        <v>0.17517120475856099</v>
      </c>
      <c r="I53" s="13">
        <f t="shared" si="1"/>
        <v>0.45767132487965922</v>
      </c>
      <c r="J53" s="13">
        <f t="shared" si="2"/>
        <v>0.52932867512034076</v>
      </c>
    </row>
    <row r="54" spans="1:10" ht="15.75" thickBot="1" x14ac:dyDescent="0.3">
      <c r="A54" s="43">
        <v>83</v>
      </c>
      <c r="B54" s="43">
        <v>0.60699999999999998</v>
      </c>
      <c r="C54" s="10">
        <f t="shared" si="4"/>
        <v>1.0139689377734668E-3</v>
      </c>
      <c r="D54" s="11">
        <f t="shared" si="4"/>
        <v>0.60703389363696703</v>
      </c>
      <c r="E54" s="11">
        <f t="shared" si="4"/>
        <v>1.8287714131311156E-2</v>
      </c>
      <c r="F54" s="12">
        <f t="shared" ref="F54:H87" si="5">C$15*C54</f>
        <v>1.38430182671114E-3</v>
      </c>
      <c r="G54" s="12">
        <f t="shared" si="5"/>
        <v>0.31905924608697228</v>
      </c>
      <c r="H54" s="12">
        <f t="shared" si="5"/>
        <v>0.20595359164412444</v>
      </c>
      <c r="I54" s="13">
        <f t="shared" si="1"/>
        <v>0.52639713955780787</v>
      </c>
      <c r="J54" s="13">
        <f t="shared" si="2"/>
        <v>8.0602860442192115E-2</v>
      </c>
    </row>
    <row r="55" spans="1:10" ht="15.75" thickBot="1" x14ac:dyDescent="0.3">
      <c r="A55" s="43">
        <v>93.3</v>
      </c>
      <c r="B55" s="43">
        <v>0.67</v>
      </c>
      <c r="C55" s="10">
        <f t="shared" ref="C55:E86" si="6">EXP(-1*(($A55-C$8)/(0.6006*C$9))^2)</f>
        <v>2.8177560514116812E-5</v>
      </c>
      <c r="D55" s="11">
        <f t="shared" si="6"/>
        <v>0.72323625948708004</v>
      </c>
      <c r="E55" s="11">
        <f t="shared" si="6"/>
        <v>2.1880401674264888E-2</v>
      </c>
      <c r="F55" s="12">
        <f t="shared" si="5"/>
        <v>3.8468879113405416E-5</v>
      </c>
      <c r="G55" s="12">
        <f t="shared" si="5"/>
        <v>0.38013563676349083</v>
      </c>
      <c r="H55" s="12">
        <f t="shared" si="5"/>
        <v>0.24641391915217345</v>
      </c>
      <c r="I55" s="13">
        <f t="shared" si="1"/>
        <v>0.62658802479477771</v>
      </c>
      <c r="J55" s="13">
        <f t="shared" si="2"/>
        <v>4.3411975205222331E-2</v>
      </c>
    </row>
    <row r="56" spans="1:10" ht="15.75" thickBot="1" x14ac:dyDescent="0.3">
      <c r="A56" s="43">
        <v>104.8</v>
      </c>
      <c r="B56" s="43">
        <v>0.6</v>
      </c>
      <c r="C56" s="10">
        <f t="shared" si="6"/>
        <v>2.1335828450362244E-7</v>
      </c>
      <c r="D56" s="11">
        <f t="shared" si="6"/>
        <v>0.84113354320942912</v>
      </c>
      <c r="E56" s="11">
        <f t="shared" si="6"/>
        <v>2.6602112398729585E-2</v>
      </c>
      <c r="F56" s="12">
        <f t="shared" si="5"/>
        <v>2.9128334407449571E-7</v>
      </c>
      <c r="G56" s="12">
        <f t="shared" si="5"/>
        <v>0.4421028825045511</v>
      </c>
      <c r="H56" s="12">
        <f t="shared" si="5"/>
        <v>0.29958914244282558</v>
      </c>
      <c r="I56" s="13">
        <f t="shared" si="1"/>
        <v>0.74169231623072074</v>
      </c>
      <c r="J56" s="13">
        <f t="shared" si="2"/>
        <v>-0.14169231623072076</v>
      </c>
    </row>
    <row r="57" spans="1:10" ht="15.75" thickBot="1" x14ac:dyDescent="0.3">
      <c r="A57" s="43">
        <v>117.7</v>
      </c>
      <c r="B57" s="43">
        <v>0.79800000000000004</v>
      </c>
      <c r="C57" s="10">
        <f>EXP(-1*(($A57-C$8)/(0.6006*C$9))^2)</f>
        <v>2.9430177051404259E-10</v>
      </c>
      <c r="D57" s="11">
        <f t="shared" si="6"/>
        <v>0.94220674171334684</v>
      </c>
      <c r="E57" s="11">
        <f t="shared" si="6"/>
        <v>3.2919886940364122E-2</v>
      </c>
      <c r="F57" s="12">
        <f t="shared" si="5"/>
        <v>4.0178990041007606E-10</v>
      </c>
      <c r="G57" s="12">
        <f t="shared" si="5"/>
        <v>0.49522732720573082</v>
      </c>
      <c r="H57" s="12">
        <f t="shared" si="5"/>
        <v>0.37073900560804535</v>
      </c>
      <c r="I57" s="13">
        <f t="shared" si="1"/>
        <v>0.86596633321556604</v>
      </c>
      <c r="J57" s="13">
        <f t="shared" si="2"/>
        <v>-6.7966333215565999E-2</v>
      </c>
    </row>
    <row r="58" spans="1:10" ht="15.75" thickBot="1" x14ac:dyDescent="0.3">
      <c r="A58" s="43">
        <v>125</v>
      </c>
      <c r="B58" s="43">
        <v>0.45</v>
      </c>
      <c r="C58" s="10">
        <f t="shared" si="6"/>
        <v>4.213707892358658E-12</v>
      </c>
      <c r="D58" s="11">
        <f t="shared" si="6"/>
        <v>0.9787136258697352</v>
      </c>
      <c r="E58" s="11">
        <f t="shared" si="6"/>
        <v>3.703274729706383E-2</v>
      </c>
      <c r="F58" s="12">
        <f t="shared" si="5"/>
        <v>5.7526846388685052E-12</v>
      </c>
      <c r="G58" s="12">
        <f t="shared" si="5"/>
        <v>0.51441547972574098</v>
      </c>
      <c r="H58" s="12">
        <f t="shared" si="5"/>
        <v>0.41705744411331241</v>
      </c>
      <c r="I58" s="13">
        <f t="shared" si="1"/>
        <v>0.93147292384480607</v>
      </c>
      <c r="J58" s="13">
        <f t="shared" si="2"/>
        <v>-0.48147292384480606</v>
      </c>
    </row>
    <row r="59" spans="1:10" ht="15.75" thickBot="1" x14ac:dyDescent="0.3">
      <c r="A59" s="43">
        <v>148.5</v>
      </c>
      <c r="B59" s="43">
        <v>1.4750000000000001</v>
      </c>
      <c r="C59" s="10">
        <f t="shared" si="6"/>
        <v>3.8127015888988491E-19</v>
      </c>
      <c r="D59" s="11">
        <f t="shared" si="6"/>
        <v>0.97263981756035467</v>
      </c>
      <c r="E59" s="11">
        <f t="shared" si="6"/>
        <v>5.334357893216847E-2</v>
      </c>
      <c r="F59" s="12">
        <f t="shared" si="5"/>
        <v>5.205218402258687E-19</v>
      </c>
      <c r="G59" s="12">
        <f t="shared" si="5"/>
        <v>0.51122306374966253</v>
      </c>
      <c r="H59" s="12">
        <f t="shared" si="5"/>
        <v>0.60074767099633519</v>
      </c>
      <c r="I59" s="13">
        <f t="shared" ref="I59:I80" si="7">SUM(F59:H59)</f>
        <v>1.1119707347459977</v>
      </c>
      <c r="J59" s="13">
        <f t="shared" si="2"/>
        <v>0.36302926525400236</v>
      </c>
    </row>
    <row r="60" spans="1:10" ht="15.75" thickBot="1" x14ac:dyDescent="0.3">
      <c r="A60" s="43">
        <v>166.8</v>
      </c>
      <c r="B60" s="43">
        <v>1.1599999999999999</v>
      </c>
      <c r="C60" s="10">
        <f t="shared" si="6"/>
        <v>8.4446507652089533E-26</v>
      </c>
      <c r="D60" s="11">
        <f t="shared" si="6"/>
        <v>0.84493216788613223</v>
      </c>
      <c r="E60" s="11">
        <f t="shared" si="6"/>
        <v>6.9834165348926752E-2</v>
      </c>
      <c r="F60" s="12">
        <f t="shared" si="5"/>
        <v>1.1528899007385627E-25</v>
      </c>
      <c r="G60" s="12">
        <f t="shared" si="5"/>
        <v>0.44409945359921404</v>
      </c>
      <c r="H60" s="12">
        <f t="shared" si="5"/>
        <v>0.78646227023289261</v>
      </c>
      <c r="I60" s="13">
        <f t="shared" si="7"/>
        <v>1.2305617238321067</v>
      </c>
      <c r="J60" s="13">
        <f t="shared" si="2"/>
        <v>-7.0561723832106793E-2</v>
      </c>
    </row>
    <row r="61" spans="1:10" ht="15.75" thickBot="1" x14ac:dyDescent="0.3">
      <c r="A61" s="43">
        <v>187.4</v>
      </c>
      <c r="B61" s="43">
        <v>1.373</v>
      </c>
      <c r="C61" s="10">
        <f t="shared" si="6"/>
        <v>1.6222722927169024E-34</v>
      </c>
      <c r="D61" s="11">
        <f t="shared" si="6"/>
        <v>0.62542471632165542</v>
      </c>
      <c r="E61" s="11">
        <f t="shared" si="6"/>
        <v>9.3113265986994584E-2</v>
      </c>
      <c r="F61" s="12">
        <f t="shared" si="5"/>
        <v>2.214776424179374E-34</v>
      </c>
      <c r="G61" s="12">
        <f t="shared" si="5"/>
        <v>0.3287255300987923</v>
      </c>
      <c r="H61" s="12">
        <f t="shared" si="5"/>
        <v>1.0486281348253614</v>
      </c>
      <c r="I61" s="13">
        <f t="shared" si="7"/>
        <v>1.3773536649241538</v>
      </c>
      <c r="J61" s="13">
        <f t="shared" si="2"/>
        <v>-4.3536649241537884E-3</v>
      </c>
    </row>
    <row r="62" spans="1:10" ht="15.75" thickBot="1" x14ac:dyDescent="0.3">
      <c r="A62" s="43">
        <v>210.5</v>
      </c>
      <c r="B62" s="43">
        <v>1.6919999999999999</v>
      </c>
      <c r="C62" s="10">
        <f t="shared" si="6"/>
        <v>7.8007353752716308E-46</v>
      </c>
      <c r="D62" s="11">
        <f t="shared" si="6"/>
        <v>0.37306077679889987</v>
      </c>
      <c r="E62" s="11">
        <f t="shared" si="6"/>
        <v>0.12607267633575187</v>
      </c>
      <c r="F62" s="12">
        <f t="shared" si="5"/>
        <v>1.0649805755776774E-45</v>
      </c>
      <c r="G62" s="12">
        <f t="shared" si="5"/>
        <v>0.19608211573975393</v>
      </c>
      <c r="H62" s="12">
        <f t="shared" si="5"/>
        <v>1.4198122473425667</v>
      </c>
      <c r="I62" s="13">
        <f t="shared" si="7"/>
        <v>1.6158943630823206</v>
      </c>
      <c r="J62" s="13">
        <f t="shared" si="2"/>
        <v>7.6105636917679353E-2</v>
      </c>
    </row>
    <row r="63" spans="1:10" ht="15.75" thickBot="1" x14ac:dyDescent="0.3">
      <c r="A63" s="43">
        <v>236.4</v>
      </c>
      <c r="B63" s="43">
        <v>2.0750000000000002</v>
      </c>
      <c r="C63" s="10">
        <f t="shared" si="6"/>
        <v>1.8261201904062122E-60</v>
      </c>
      <c r="D63" s="11">
        <f t="shared" si="6"/>
        <v>0.16682359804436386</v>
      </c>
      <c r="E63" s="11">
        <f t="shared" si="6"/>
        <v>0.17278273039160569</v>
      </c>
      <c r="F63" s="12">
        <f t="shared" si="5"/>
        <v>2.4930758933546132E-60</v>
      </c>
      <c r="G63" s="12">
        <f t="shared" si="5"/>
        <v>8.7683096412706565E-2</v>
      </c>
      <c r="H63" s="12">
        <f t="shared" si="5"/>
        <v>1.9458541205706328</v>
      </c>
      <c r="I63" s="13">
        <f t="shared" si="7"/>
        <v>2.0335372169833392</v>
      </c>
      <c r="J63" s="13">
        <f t="shared" si="2"/>
        <v>4.1462783016660953E-2</v>
      </c>
    </row>
    <row r="64" spans="1:10" ht="15.75" thickBot="1" x14ac:dyDescent="0.3">
      <c r="A64" s="43">
        <v>265.60000000000002</v>
      </c>
      <c r="B64" s="43">
        <v>2.6970000000000001</v>
      </c>
      <c r="C64" s="10">
        <f t="shared" si="6"/>
        <v>2.0248352946066671E-79</v>
      </c>
      <c r="D64" s="11">
        <f t="shared" si="6"/>
        <v>5.058864293495538E-2</v>
      </c>
      <c r="E64" s="11">
        <f t="shared" si="6"/>
        <v>0.23893334411695871</v>
      </c>
      <c r="F64" s="12">
        <f t="shared" si="5"/>
        <v>2.764367913743152E-79</v>
      </c>
      <c r="G64" s="12">
        <f t="shared" si="5"/>
        <v>2.6589576701696982E-2</v>
      </c>
      <c r="H64" s="12">
        <f t="shared" si="5"/>
        <v>2.6908327651609607</v>
      </c>
      <c r="I64" s="13">
        <f t="shared" si="7"/>
        <v>2.7174223418626577</v>
      </c>
      <c r="J64" s="13">
        <f t="shared" si="2"/>
        <v>-2.0422341862657678E-2</v>
      </c>
    </row>
    <row r="65" spans="1:10" ht="15.75" thickBot="1" x14ac:dyDescent="0.3">
      <c r="A65" s="43">
        <v>298.39999999999998</v>
      </c>
      <c r="B65" s="43">
        <v>3.6269999999999998</v>
      </c>
      <c r="C65" s="10">
        <f t="shared" si="6"/>
        <v>8.0256677261646672E-104</v>
      </c>
      <c r="D65" s="11">
        <f t="shared" si="6"/>
        <v>9.2266117756039275E-3</v>
      </c>
      <c r="E65" s="11">
        <f t="shared" si="6"/>
        <v>0.3305911826634369</v>
      </c>
      <c r="F65" s="12">
        <f t="shared" si="5"/>
        <v>1.0956890374080166E-103</v>
      </c>
      <c r="G65" s="12">
        <f t="shared" si="5"/>
        <v>4.8495410683310428E-3</v>
      </c>
      <c r="H65" s="12">
        <f t="shared" si="5"/>
        <v>3.7230700866457664</v>
      </c>
      <c r="I65" s="13">
        <f t="shared" si="7"/>
        <v>3.7279196277140976</v>
      </c>
      <c r="J65" s="13">
        <f t="shared" si="2"/>
        <v>-0.10091962771409779</v>
      </c>
    </row>
    <row r="66" spans="1:10" ht="15.75" thickBot="1" x14ac:dyDescent="0.3">
      <c r="A66" s="43">
        <v>335.2</v>
      </c>
      <c r="B66" s="43">
        <v>4.9950000000000001</v>
      </c>
      <c r="C66" s="10">
        <f t="shared" si="6"/>
        <v>4.0733747130065875E-135</v>
      </c>
      <c r="D66" s="11">
        <f t="shared" si="6"/>
        <v>8.6750676049311042E-4</v>
      </c>
      <c r="E66" s="11">
        <f t="shared" si="6"/>
        <v>0.45283810913235545</v>
      </c>
      <c r="F66" s="12">
        <f t="shared" si="5"/>
        <v>5.5610974321126179E-135</v>
      </c>
      <c r="G66" s="12">
        <f t="shared" si="5"/>
        <v>4.5596474246265679E-4</v>
      </c>
      <c r="H66" s="12">
        <f t="shared" si="5"/>
        <v>5.0997972922959267</v>
      </c>
      <c r="I66" s="13">
        <f t="shared" si="7"/>
        <v>5.1002532570383892</v>
      </c>
      <c r="J66" s="13">
        <f t="shared" si="2"/>
        <v>-0.10525325703838906</v>
      </c>
    </row>
    <row r="67" spans="1:10" ht="15.75" thickBot="1" x14ac:dyDescent="0.3">
      <c r="A67" s="43">
        <v>376.5</v>
      </c>
      <c r="B67" s="43">
        <v>6.6749999999999998</v>
      </c>
      <c r="C67" s="10">
        <f t="shared" si="6"/>
        <v>3.598214672111899E-175</v>
      </c>
      <c r="D67" s="11">
        <f t="shared" si="6"/>
        <v>3.4439495609528427E-5</v>
      </c>
      <c r="E67" s="11">
        <f t="shared" si="6"/>
        <v>0.60555521500861365</v>
      </c>
      <c r="F67" s="12">
        <f t="shared" si="5"/>
        <v>4.912394214403585E-175</v>
      </c>
      <c r="G67" s="12">
        <f t="shared" si="5"/>
        <v>1.8101525499601152E-5</v>
      </c>
      <c r="H67" s="12">
        <f t="shared" si="5"/>
        <v>6.8196752516117947</v>
      </c>
      <c r="I67" s="13">
        <f t="shared" si="7"/>
        <v>6.8196933531372945</v>
      </c>
      <c r="J67" s="13">
        <f t="shared" si="2"/>
        <v>-0.1446933531372947</v>
      </c>
    </row>
    <row r="68" spans="1:10" ht="15.75" thickBot="1" x14ac:dyDescent="0.3">
      <c r="A68" s="43">
        <v>422.9</v>
      </c>
      <c r="B68" s="43">
        <v>8.5790000000000006</v>
      </c>
      <c r="C68" s="10">
        <f t="shared" si="6"/>
        <v>2.1540317064556263E-226</v>
      </c>
      <c r="D68" s="11">
        <f t="shared" si="6"/>
        <v>4.4546384094654092E-7</v>
      </c>
      <c r="E68" s="11">
        <f t="shared" si="6"/>
        <v>0.77570488473358401</v>
      </c>
      <c r="F68" s="12">
        <f t="shared" si="5"/>
        <v>2.9407508602659141E-226</v>
      </c>
      <c r="G68" s="12">
        <f t="shared" si="5"/>
        <v>2.3413743242549467E-7</v>
      </c>
      <c r="H68" s="12">
        <f t="shared" si="5"/>
        <v>8.7358762237672334</v>
      </c>
      <c r="I68" s="13">
        <f t="shared" si="7"/>
        <v>8.7358764579046664</v>
      </c>
      <c r="J68" s="13">
        <f t="shared" si="2"/>
        <v>-0.15687645790466576</v>
      </c>
    </row>
    <row r="69" spans="1:10" ht="15.75" thickBot="1" x14ac:dyDescent="0.3">
      <c r="A69" s="43">
        <v>475.1</v>
      </c>
      <c r="B69" s="43">
        <v>11.169</v>
      </c>
      <c r="C69" s="10">
        <f t="shared" si="6"/>
        <v>6.8668764426491593E-292</v>
      </c>
      <c r="D69" s="11">
        <f t="shared" si="6"/>
        <v>1.3408717637946703E-9</v>
      </c>
      <c r="E69" s="11">
        <f t="shared" si="6"/>
        <v>0.92759353522577181</v>
      </c>
      <c r="F69" s="12">
        <f t="shared" si="5"/>
        <v>9.3748725914941649E-292</v>
      </c>
      <c r="G69" s="12">
        <f t="shared" si="5"/>
        <v>7.0476712839281761E-10</v>
      </c>
      <c r="H69" s="12">
        <f t="shared" si="5"/>
        <v>10.446424238364965</v>
      </c>
      <c r="I69" s="13">
        <f t="shared" si="7"/>
        <v>10.446424239069733</v>
      </c>
      <c r="J69" s="13">
        <f t="shared" si="2"/>
        <v>0.72257576093026721</v>
      </c>
    </row>
    <row r="70" spans="1:10" ht="15.75" thickBot="1" x14ac:dyDescent="0.3">
      <c r="A70" s="43">
        <v>533.70000000000005</v>
      </c>
      <c r="B70" s="43">
        <v>11.268000000000001</v>
      </c>
      <c r="C70" s="10">
        <f t="shared" si="6"/>
        <v>0</v>
      </c>
      <c r="D70" s="11">
        <f t="shared" si="6"/>
        <v>6.2490427648259921E-13</v>
      </c>
      <c r="E70" s="11">
        <f t="shared" si="6"/>
        <v>0.99973859754491035</v>
      </c>
      <c r="F70" s="12">
        <f t="shared" si="5"/>
        <v>0</v>
      </c>
      <c r="G70" s="12">
        <f t="shared" si="5"/>
        <v>3.2845198500613195E-13</v>
      </c>
      <c r="H70" s="12">
        <f t="shared" si="5"/>
        <v>11.258911496057596</v>
      </c>
      <c r="I70" s="13">
        <f t="shared" si="7"/>
        <v>11.258911496057925</v>
      </c>
      <c r="J70" s="13">
        <f t="shared" si="2"/>
        <v>9.0885039420758318E-3</v>
      </c>
    </row>
    <row r="71" spans="1:10" ht="15.75" thickBot="1" x14ac:dyDescent="0.3">
      <c r="A71" s="43">
        <v>599.5</v>
      </c>
      <c r="B71" s="43">
        <v>10.241</v>
      </c>
      <c r="C71" s="10">
        <f t="shared" si="6"/>
        <v>0</v>
      </c>
      <c r="D71" s="11">
        <f t="shared" si="6"/>
        <v>2.6502243599522211E-17</v>
      </c>
      <c r="E71" s="11">
        <f t="shared" si="6"/>
        <v>0.92791867952482254</v>
      </c>
      <c r="F71" s="12">
        <f t="shared" si="5"/>
        <v>0</v>
      </c>
      <c r="G71" s="12">
        <f t="shared" si="5"/>
        <v>1.3929676664041062E-17</v>
      </c>
      <c r="H71" s="12">
        <f t="shared" si="5"/>
        <v>10.450085966436133</v>
      </c>
      <c r="I71" s="13">
        <f t="shared" si="7"/>
        <v>10.450085966436133</v>
      </c>
      <c r="J71" s="13">
        <f t="shared" si="2"/>
        <v>-0.20908596643613286</v>
      </c>
    </row>
    <row r="72" spans="1:10" ht="15.75" thickBot="1" x14ac:dyDescent="0.3">
      <c r="A72" s="43">
        <v>673.4</v>
      </c>
      <c r="B72" s="43">
        <v>7.4020000000000001</v>
      </c>
      <c r="C72" s="10">
        <f t="shared" si="6"/>
        <v>0</v>
      </c>
      <c r="D72" s="11">
        <f t="shared" si="6"/>
        <v>5.1984887234112672E-23</v>
      </c>
      <c r="E72" s="11">
        <f t="shared" si="6"/>
        <v>0.6986288163220139</v>
      </c>
      <c r="F72" s="12">
        <f t="shared" si="5"/>
        <v>0</v>
      </c>
      <c r="G72" s="12">
        <f t="shared" si="5"/>
        <v>2.7323447838238129E-23</v>
      </c>
      <c r="H72" s="12">
        <f t="shared" si="5"/>
        <v>7.8678566886197316</v>
      </c>
      <c r="I72" s="13">
        <f t="shared" si="7"/>
        <v>7.8678566886197316</v>
      </c>
      <c r="J72" s="13">
        <f t="shared" si="2"/>
        <v>-0.46585668861973151</v>
      </c>
    </row>
    <row r="73" spans="1:10" ht="15.75" thickBot="1" x14ac:dyDescent="0.3">
      <c r="A73" s="43">
        <v>756.5</v>
      </c>
      <c r="B73" s="43">
        <v>4.3250000000000002</v>
      </c>
      <c r="C73" s="10">
        <f t="shared" si="6"/>
        <v>0</v>
      </c>
      <c r="D73" s="11">
        <f t="shared" si="6"/>
        <v>1.9553441261433891E-30</v>
      </c>
      <c r="E73" s="11">
        <f t="shared" si="6"/>
        <v>0.39429066147522362</v>
      </c>
      <c r="F73" s="12">
        <f t="shared" si="5"/>
        <v>0</v>
      </c>
      <c r="G73" s="12">
        <f t="shared" si="5"/>
        <v>1.0277360609801493E-30</v>
      </c>
      <c r="H73" s="12">
        <f t="shared" si="5"/>
        <v>4.4404444043405329</v>
      </c>
      <c r="I73" s="13">
        <f t="shared" si="7"/>
        <v>4.4404444043405329</v>
      </c>
      <c r="J73" s="13">
        <f t="shared" si="2"/>
        <v>-0.11544440434053271</v>
      </c>
    </row>
    <row r="74" spans="1:10" ht="15.75" thickBot="1" x14ac:dyDescent="0.3">
      <c r="A74" s="43">
        <v>849.8</v>
      </c>
      <c r="B74" s="43">
        <v>2.5870000000000002</v>
      </c>
      <c r="C74" s="10">
        <f t="shared" si="6"/>
        <v>0</v>
      </c>
      <c r="D74" s="11">
        <f t="shared" si="6"/>
        <v>4.8449202389768399E-40</v>
      </c>
      <c r="E74" s="11">
        <f t="shared" si="6"/>
        <v>0.15078435586994013</v>
      </c>
      <c r="F74" s="12">
        <f t="shared" si="5"/>
        <v>0</v>
      </c>
      <c r="G74" s="12">
        <f t="shared" si="5"/>
        <v>2.5465078886088204E-40</v>
      </c>
      <c r="H74" s="12">
        <f t="shared" si="5"/>
        <v>1.6981116082731273</v>
      </c>
      <c r="I74" s="13">
        <f t="shared" si="7"/>
        <v>1.6981116082731273</v>
      </c>
      <c r="J74" s="13">
        <f t="shared" si="2"/>
        <v>0.88888839172687284</v>
      </c>
    </row>
    <row r="75" spans="1:10" ht="15.75" thickBot="1" x14ac:dyDescent="0.3">
      <c r="A75" s="43">
        <v>954.5</v>
      </c>
      <c r="B75" s="43">
        <v>1.327</v>
      </c>
      <c r="C75" s="10">
        <f t="shared" si="6"/>
        <v>0</v>
      </c>
      <c r="D75" s="11">
        <f t="shared" si="6"/>
        <v>2.0230418104510622E-52</v>
      </c>
      <c r="E75" s="11">
        <f t="shared" si="6"/>
        <v>3.4307359385633646E-2</v>
      </c>
      <c r="F75" s="12">
        <f t="shared" si="5"/>
        <v>0</v>
      </c>
      <c r="G75" s="12">
        <f t="shared" si="5"/>
        <v>1.0633182127239817E-52</v>
      </c>
      <c r="H75" s="12">
        <f t="shared" si="5"/>
        <v>0.3863645196202784</v>
      </c>
      <c r="I75" s="13">
        <f t="shared" si="7"/>
        <v>0.3863645196202784</v>
      </c>
      <c r="J75" s="13">
        <f t="shared" si="2"/>
        <v>0.94063548037972156</v>
      </c>
    </row>
    <row r="76" spans="1:10" ht="15.75" thickBot="1" x14ac:dyDescent="0.3">
      <c r="A76" s="43">
        <v>1072.3</v>
      </c>
      <c r="B76" s="43">
        <v>0.504</v>
      </c>
      <c r="C76" s="10">
        <f t="shared" si="6"/>
        <v>0</v>
      </c>
      <c r="D76" s="11">
        <f t="shared" si="6"/>
        <v>2.2665298671306245E-68</v>
      </c>
      <c r="E76" s="11">
        <f t="shared" si="6"/>
        <v>3.9024946057122142E-3</v>
      </c>
      <c r="F76" s="12">
        <f t="shared" si="5"/>
        <v>0</v>
      </c>
      <c r="G76" s="12">
        <f t="shared" si="5"/>
        <v>1.1912964304309215E-68</v>
      </c>
      <c r="H76" s="12">
        <f t="shared" si="5"/>
        <v>4.394932984227632E-2</v>
      </c>
      <c r="I76" s="13">
        <f t="shared" si="7"/>
        <v>4.394932984227632E-2</v>
      </c>
      <c r="J76" s="13">
        <f t="shared" si="2"/>
        <v>0.46005067015772366</v>
      </c>
    </row>
    <row r="77" spans="1:10" ht="15.75" thickBot="1" x14ac:dyDescent="0.3">
      <c r="A77" s="43">
        <v>1204.5</v>
      </c>
      <c r="B77" s="43">
        <v>8.1000000000000003E-2</v>
      </c>
      <c r="C77" s="10">
        <f t="shared" si="6"/>
        <v>0</v>
      </c>
      <c r="D77" s="11">
        <f t="shared" si="6"/>
        <v>8.0290868987913142E-89</v>
      </c>
      <c r="E77" s="11">
        <f t="shared" si="6"/>
        <v>1.7934791737731976E-4</v>
      </c>
      <c r="F77" s="12">
        <f t="shared" si="5"/>
        <v>0</v>
      </c>
      <c r="G77" s="12">
        <f t="shared" si="5"/>
        <v>4.2201175907109812E-89</v>
      </c>
      <c r="H77" s="12">
        <f t="shared" si="5"/>
        <v>2.0197903068984828E-3</v>
      </c>
      <c r="I77" s="13">
        <f t="shared" si="7"/>
        <v>2.0197903068984828E-3</v>
      </c>
      <c r="J77" s="13">
        <f t="shared" si="2"/>
        <v>7.8980209693101516E-2</v>
      </c>
    </row>
    <row r="78" spans="1:10" ht="15.75" thickBot="1" x14ac:dyDescent="0.3">
      <c r="A78" s="43">
        <v>1353</v>
      </c>
      <c r="B78" s="43">
        <v>0</v>
      </c>
      <c r="C78" s="10">
        <f t="shared" si="6"/>
        <v>0</v>
      </c>
      <c r="D78" s="11">
        <f t="shared" si="6"/>
        <v>5.1998809768183181E-115</v>
      </c>
      <c r="E78" s="11">
        <f t="shared" si="6"/>
        <v>2.5133019208868269E-6</v>
      </c>
      <c r="F78" s="12">
        <f t="shared" si="5"/>
        <v>0</v>
      </c>
      <c r="G78" s="12">
        <f t="shared" si="5"/>
        <v>2.7330765573327912E-115</v>
      </c>
      <c r="H78" s="12">
        <f t="shared" si="5"/>
        <v>2.8304442740958765E-5</v>
      </c>
      <c r="I78" s="13">
        <f t="shared" si="7"/>
        <v>2.8304442740958765E-5</v>
      </c>
      <c r="J78" s="13">
        <f t="shared" si="2"/>
        <v>-2.8304442740958765E-5</v>
      </c>
    </row>
    <row r="79" spans="1:10" ht="15.75" thickBot="1" x14ac:dyDescent="0.3">
      <c r="A79" s="43">
        <v>1519.9</v>
      </c>
      <c r="B79" s="43">
        <v>0</v>
      </c>
      <c r="C79" s="10">
        <f t="shared" si="6"/>
        <v>0</v>
      </c>
      <c r="D79" s="11">
        <f t="shared" si="6"/>
        <v>1.6616079164932932E-148</v>
      </c>
      <c r="E79" s="11">
        <f t="shared" si="6"/>
        <v>7.4823476968283898E-9</v>
      </c>
      <c r="F79" s="12">
        <f t="shared" si="5"/>
        <v>0</v>
      </c>
      <c r="G79" s="12">
        <f t="shared" si="5"/>
        <v>8.7334722934852924E-149</v>
      </c>
      <c r="H79" s="12">
        <f t="shared" si="5"/>
        <v>8.4265117609942888E-8</v>
      </c>
      <c r="I79" s="13">
        <f t="shared" si="7"/>
        <v>8.4265117609942888E-8</v>
      </c>
      <c r="J79" s="13">
        <f t="shared" si="2"/>
        <v>-8.4265117609942888E-8</v>
      </c>
    </row>
    <row r="80" spans="1:10" ht="15.75" thickBot="1" x14ac:dyDescent="0.3">
      <c r="A80" s="43">
        <v>1707.4</v>
      </c>
      <c r="B80" s="43">
        <v>0</v>
      </c>
      <c r="C80" s="10">
        <f t="shared" si="6"/>
        <v>0</v>
      </c>
      <c r="D80" s="11">
        <f t="shared" si="6"/>
        <v>2.9063603512791739E-191</v>
      </c>
      <c r="E80" s="11">
        <f t="shared" si="6"/>
        <v>2.9969708251679289E-12</v>
      </c>
      <c r="F80" s="12">
        <f t="shared" si="5"/>
        <v>0</v>
      </c>
      <c r="G80" s="12">
        <f t="shared" si="5"/>
        <v>1.5275936850583306E-191</v>
      </c>
      <c r="H80" s="12">
        <f t="shared" si="5"/>
        <v>3.3751451989245241E-11</v>
      </c>
      <c r="I80" s="13">
        <f t="shared" si="7"/>
        <v>3.3751451989245241E-11</v>
      </c>
      <c r="J80" s="13">
        <f t="shared" si="2"/>
        <v>-3.3751451989245241E-11</v>
      </c>
    </row>
    <row r="81" spans="1:10" ht="15.75" thickBot="1" x14ac:dyDescent="0.3">
      <c r="A81" s="43">
        <v>1917.9</v>
      </c>
      <c r="B81" s="43">
        <v>0</v>
      </c>
      <c r="C81" s="10">
        <f t="shared" si="6"/>
        <v>0</v>
      </c>
      <c r="D81" s="11">
        <f t="shared" si="6"/>
        <v>9.9237135579484498E-246</v>
      </c>
      <c r="E81" s="11">
        <f t="shared" si="6"/>
        <v>9.06507216503713E-17</v>
      </c>
      <c r="F81" s="12">
        <f t="shared" si="5"/>
        <v>0</v>
      </c>
      <c r="G81" s="12">
        <f t="shared" si="5"/>
        <v>5.2159403278322642E-246</v>
      </c>
      <c r="H81" s="12">
        <f t="shared" si="5"/>
        <v>1.0208953166574464E-15</v>
      </c>
      <c r="I81" s="13">
        <f t="shared" si="1"/>
        <v>1.0208953166574464E-15</v>
      </c>
      <c r="J81" s="13">
        <f t="shared" si="2"/>
        <v>-1.0208953166574464E-15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0</v>
      </c>
      <c r="E82" s="11">
        <f t="shared" si="6"/>
        <v>9.7721511180210595E-23</v>
      </c>
      <c r="F82" s="12">
        <f t="shared" si="5"/>
        <v>0</v>
      </c>
      <c r="G82" s="12">
        <f t="shared" si="5"/>
        <v>0</v>
      </c>
      <c r="H82" s="12">
        <f t="shared" si="5"/>
        <v>1.1005255257133042E-21</v>
      </c>
      <c r="I82" s="13">
        <f t="shared" si="1"/>
        <v>1.1005255257133042E-21</v>
      </c>
      <c r="J82" s="13">
        <f t="shared" si="2"/>
        <v>-1.1005255257133042E-21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0</v>
      </c>
      <c r="E83" s="11">
        <f t="shared" si="6"/>
        <v>1.4542585772452071E-30</v>
      </c>
      <c r="F83" s="12">
        <f t="shared" si="5"/>
        <v>0</v>
      </c>
      <c r="G83" s="12">
        <f t="shared" si="5"/>
        <v>0</v>
      </c>
      <c r="H83" s="12">
        <f t="shared" si="5"/>
        <v>1.6377649771445278E-29</v>
      </c>
      <c r="I83" s="13">
        <f t="shared" si="1"/>
        <v>1.6377649771445278E-29</v>
      </c>
      <c r="J83" s="13">
        <f t="shared" si="2"/>
        <v>-1.6377649771445278E-29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0</v>
      </c>
      <c r="E84" s="11">
        <f t="shared" si="6"/>
        <v>8.9412115727464469E-41</v>
      </c>
      <c r="F84" s="12">
        <f t="shared" si="5"/>
        <v>0</v>
      </c>
      <c r="G84" s="12">
        <f t="shared" si="5"/>
        <v>0</v>
      </c>
      <c r="H84" s="12">
        <f t="shared" si="5"/>
        <v>1.0069463158898989E-39</v>
      </c>
      <c r="I84" s="13">
        <f t="shared" si="1"/>
        <v>1.0069463158898989E-39</v>
      </c>
      <c r="J84" s="13">
        <f t="shared" si="2"/>
        <v>-1.0069463158898989E-39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0</v>
      </c>
      <c r="E85" s="11">
        <f t="shared" si="6"/>
        <v>4.9253614117251645E-54</v>
      </c>
      <c r="F85" s="12">
        <f t="shared" si="5"/>
        <v>0</v>
      </c>
      <c r="G85" s="12">
        <f t="shared" si="5"/>
        <v>0</v>
      </c>
      <c r="H85" s="12">
        <f t="shared" si="5"/>
        <v>5.5468707877130653E-53</v>
      </c>
      <c r="I85" s="13">
        <f t="shared" si="1"/>
        <v>5.5468707877130653E-53</v>
      </c>
      <c r="J85" s="13">
        <f t="shared" si="2"/>
        <v>-5.5468707877130653E-53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0</v>
      </c>
      <c r="E86" s="11">
        <f t="shared" si="6"/>
        <v>3.4960153657752255E-71</v>
      </c>
      <c r="F86" s="12">
        <f t="shared" si="5"/>
        <v>0</v>
      </c>
      <c r="G86" s="12">
        <f t="shared" si="5"/>
        <v>0</v>
      </c>
      <c r="H86" s="12">
        <f t="shared" si="5"/>
        <v>3.9371619430100569E-70</v>
      </c>
      <c r="I86" s="13">
        <f t="shared" ref="I86:I116" si="8">SUM(F86:H86)</f>
        <v>3.9371619430100569E-70</v>
      </c>
      <c r="J86" s="13">
        <f t="shared" ref="J86:J116" si="9">B86-I86</f>
        <v>-3.9371619430100569E-70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2.7212210614408126E-93</v>
      </c>
      <c r="F87" s="12">
        <f t="shared" si="5"/>
        <v>0</v>
      </c>
      <c r="G87" s="12">
        <f t="shared" si="5"/>
        <v>0</v>
      </c>
      <c r="H87" s="12">
        <f t="shared" si="5"/>
        <v>3.0645998031094018E-92</v>
      </c>
      <c r="I87" s="13">
        <f t="shared" si="8"/>
        <v>3.0645998031094018E-92</v>
      </c>
      <c r="J87" s="13">
        <f t="shared" si="9"/>
        <v>-3.0645998031094018E-92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9.9640089192774455E-122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1.1221322738120423E-120</v>
      </c>
      <c r="I88" s="13">
        <f t="shared" si="8"/>
        <v>1.1221322738120423E-120</v>
      </c>
      <c r="J88" s="13">
        <f t="shared" si="9"/>
        <v>-1.1221322738120423E-120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3.3727271344827015E-158</v>
      </c>
      <c r="F89" s="12">
        <f t="shared" si="11"/>
        <v>0</v>
      </c>
      <c r="G89" s="12">
        <f t="shared" si="11"/>
        <v>0</v>
      </c>
      <c r="H89" s="12">
        <f t="shared" si="11"/>
        <v>3.7983165200128068E-157</v>
      </c>
      <c r="I89" s="13">
        <f t="shared" si="8"/>
        <v>3.7983165200128068E-157</v>
      </c>
      <c r="J89" s="13">
        <f t="shared" si="9"/>
        <v>-3.7983165200128068E-157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6.8104636716075893E-205</v>
      </c>
      <c r="F90" s="12">
        <f t="shared" si="11"/>
        <v>0</v>
      </c>
      <c r="G90" s="12">
        <f t="shared" si="11"/>
        <v>0</v>
      </c>
      <c r="H90" s="12">
        <f t="shared" si="11"/>
        <v>7.669845689067812E-204</v>
      </c>
      <c r="I90" s="13">
        <f t="shared" si="8"/>
        <v>7.669845689067812E-204</v>
      </c>
      <c r="J90" s="13">
        <f t="shared" si="9"/>
        <v>-7.669845689067812E-204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1.4607140807076133E-264</v>
      </c>
      <c r="F91" s="12">
        <f t="shared" si="11"/>
        <v>0</v>
      </c>
      <c r="G91" s="12">
        <f t="shared" si="11"/>
        <v>0</v>
      </c>
      <c r="H91" s="12">
        <f t="shared" si="11"/>
        <v>1.6450350717796869E-263</v>
      </c>
      <c r="I91" s="13">
        <f t="shared" si="8"/>
        <v>1.6450350717796869E-263</v>
      </c>
      <c r="J91" s="13">
        <f t="shared" si="9"/>
        <v>-1.6450350717796869E-263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0</v>
      </c>
      <c r="F92" s="12">
        <f t="shared" si="11"/>
        <v>0</v>
      </c>
      <c r="G92" s="12">
        <f t="shared" si="11"/>
        <v>0</v>
      </c>
      <c r="H92" s="12">
        <f t="shared" si="11"/>
        <v>0</v>
      </c>
      <c r="I92" s="13">
        <f t="shared" si="8"/>
        <v>0</v>
      </c>
      <c r="J92" s="13">
        <f t="shared" si="9"/>
        <v>0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0</v>
      </c>
      <c r="F93" s="12">
        <f t="shared" si="11"/>
        <v>0</v>
      </c>
      <c r="G93" s="12">
        <f t="shared" si="11"/>
        <v>0</v>
      </c>
      <c r="H93" s="12">
        <f t="shared" si="11"/>
        <v>0</v>
      </c>
      <c r="I93" s="13">
        <f t="shared" si="8"/>
        <v>0</v>
      </c>
      <c r="J93" s="13">
        <f t="shared" si="9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0</v>
      </c>
      <c r="F94" s="12">
        <f t="shared" si="11"/>
        <v>0</v>
      </c>
      <c r="G94" s="12">
        <f t="shared" si="11"/>
        <v>0</v>
      </c>
      <c r="H94" s="12">
        <f t="shared" si="11"/>
        <v>0</v>
      </c>
      <c r="I94" s="13">
        <f t="shared" si="8"/>
        <v>0</v>
      </c>
      <c r="J94" s="13">
        <f t="shared" si="9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88FC-C8CA-4A27-97C5-B1DC72125932}">
  <dimension ref="A1:R116"/>
  <sheetViews>
    <sheetView zoomScale="67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38.175338558257458</v>
      </c>
      <c r="D8" s="41">
        <v>147.30349897838062</v>
      </c>
      <c r="E8" s="41">
        <v>619.90820084274765</v>
      </c>
    </row>
    <row r="9" spans="2:8" ht="15" x14ac:dyDescent="0.25">
      <c r="B9" s="25" t="s">
        <v>5</v>
      </c>
      <c r="C9" s="41">
        <v>26.1265216322847</v>
      </c>
      <c r="D9" s="41">
        <v>142.9518145615898</v>
      </c>
      <c r="E9" s="41">
        <v>424.23067383968464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0.75623487731796346</v>
      </c>
    </row>
    <row r="12" spans="2:8" ht="15" customHeight="1" x14ac:dyDescent="0.25">
      <c r="B12" s="31" t="s">
        <v>24</v>
      </c>
      <c r="C12" s="39">
        <f>STDEV(J22:J143)/MAX(I22:I143)</f>
        <v>1.7079733296195301E-2</v>
      </c>
      <c r="D12" s="35" t="s">
        <v>21</v>
      </c>
      <c r="E12" s="38">
        <f>M24</f>
        <v>0.99433104365855729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BG5Q!O22</f>
        <v>1.1362735443698337</v>
      </c>
      <c r="D15" s="40">
        <f>BG5Q!N22</f>
        <v>0.58467999676855997</v>
      </c>
      <c r="E15" s="40">
        <f>BG5Q!M22</f>
        <v>11.826214214729294</v>
      </c>
    </row>
    <row r="16" spans="2:8" ht="15" x14ac:dyDescent="0.25">
      <c r="B16" s="5" t="s">
        <v>9</v>
      </c>
      <c r="C16" s="23">
        <f>O28</f>
        <v>8.8993812227866662E-2</v>
      </c>
      <c r="D16" s="24">
        <f>N28</f>
        <v>0.14122853123914558</v>
      </c>
      <c r="E16" s="24">
        <f>M28</f>
        <v>8.3503831303892214E-3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11.750585274519864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4.9179951137427709E-3</v>
      </c>
      <c r="D22" s="11">
        <f>EXP(-1*(($A22-D$8)/(0.6006*D$9))^2)</f>
        <v>5.7029185759011586E-2</v>
      </c>
      <c r="E22" s="11">
        <f>EXP(-1*(($A22-E$8)/(0.6006*E$9))^2)</f>
        <v>2.7911621232937461E-3</v>
      </c>
      <c r="F22" s="12">
        <f>BG5Q!C$15*C22</f>
        <v>5.5881877390860221E-3</v>
      </c>
      <c r="G22" s="12">
        <f>BG5Q!D$15*D22</f>
        <v>3.3343824145292501E-2</v>
      </c>
      <c r="H22" s="12">
        <f>BG5Q!E$15*E22</f>
        <v>3.3008881178110502E-2</v>
      </c>
      <c r="I22" s="13">
        <f t="shared" ref="I22:I85" si="0">SUM(F22:H22)</f>
        <v>7.194089306248902E-2</v>
      </c>
      <c r="J22" s="13">
        <f t="shared" ref="J22:J85" si="1">B22-I22</f>
        <v>-7.194089306248902E-2</v>
      </c>
      <c r="M22" s="15">
        <f t="array" ref="M22:Q26">LINEST(B22:B108,C22:E108,FALSE,TRUE)</f>
        <v>11.826214214729294</v>
      </c>
      <c r="N22" s="16">
        <v>0.58467999676855997</v>
      </c>
      <c r="O22" s="16">
        <v>1.1362735443698337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2">EXP(-1*(($A23-C$8)/(0.6006*C$9))^2)</f>
        <v>5.3692433437511058E-3</v>
      </c>
      <c r="D23" s="11">
        <f t="shared" si="2"/>
        <v>5.7706973986184795E-2</v>
      </c>
      <c r="E23" s="11">
        <f t="shared" si="2"/>
        <v>2.8071437295525935E-3</v>
      </c>
      <c r="F23" s="12">
        <f>BG5Q!C$15*C23</f>
        <v>6.1009291647882062E-3</v>
      </c>
      <c r="G23" s="12">
        <f>BG5Q!D$15*D23</f>
        <v>3.3740113363765901E-2</v>
      </c>
      <c r="H23" s="12">
        <f>BG5Q!E$15*E23</f>
        <v>3.3197883077223087E-2</v>
      </c>
      <c r="I23" s="13">
        <f t="shared" si="0"/>
        <v>7.3038925605777197E-2</v>
      </c>
      <c r="J23" s="13">
        <f t="shared" si="1"/>
        <v>-7.3038925605777197E-2</v>
      </c>
      <c r="M23" s="18">
        <v>9.875341967504471E-2</v>
      </c>
      <c r="N23">
        <v>8.2573497188532116E-2</v>
      </c>
      <c r="O23">
        <v>0.10112131444714149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2"/>
        <v>5.6905385524241379E-3</v>
      </c>
      <c r="D24" s="11">
        <f t="shared" si="2"/>
        <v>5.8162513144047738E-2</v>
      </c>
      <c r="E24" s="11">
        <f t="shared" si="2"/>
        <v>2.8178445983104514E-3</v>
      </c>
      <c r="F24" s="12">
        <f>BG5Q!C$15*C24</f>
        <v>6.4660084103361579E-3</v>
      </c>
      <c r="G24" s="12">
        <f>BG5Q!D$15*D24</f>
        <v>3.400645799711316E-2</v>
      </c>
      <c r="H24" s="12">
        <f>BG5Q!E$15*E24</f>
        <v>3.3324433843437216E-2</v>
      </c>
      <c r="I24" s="13">
        <f t="shared" si="0"/>
        <v>7.3796900250886532E-2</v>
      </c>
      <c r="J24" s="13">
        <f t="shared" si="1"/>
        <v>-7.3796900250886532E-2</v>
      </c>
      <c r="M24" s="18">
        <v>0.99433104365855729</v>
      </c>
      <c r="N24">
        <v>0.21256159906498567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2"/>
        <v>6.2051062609369467E-3</v>
      </c>
      <c r="D25" s="11">
        <f t="shared" si="2"/>
        <v>5.8851375722717217E-2</v>
      </c>
      <c r="E25" s="11">
        <f t="shared" si="2"/>
        <v>2.8339658866964705E-3</v>
      </c>
      <c r="F25" s="12">
        <f>BG5Q!C$15*C25</f>
        <v>7.0506980843062705E-3</v>
      </c>
      <c r="G25" s="12">
        <f>BG5Q!D$15*D25</f>
        <v>3.440922216738361E-2</v>
      </c>
      <c r="H25" s="12">
        <f>BG5Q!E$15*E25</f>
        <v>3.3515087653307706E-2</v>
      </c>
      <c r="I25" s="13">
        <f t="shared" si="0"/>
        <v>7.4975007904997587E-2</v>
      </c>
      <c r="J25" s="13">
        <f t="shared" si="1"/>
        <v>-7.4975007904997587E-2</v>
      </c>
      <c r="M25" s="18">
        <v>4911.1807439592849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2"/>
        <v>6.956377824353455E-3</v>
      </c>
      <c r="D26" s="11">
        <f t="shared" si="2"/>
        <v>5.9780296395353955E-2</v>
      </c>
      <c r="E26" s="11">
        <f t="shared" si="2"/>
        <v>2.8555921849648209E-3</v>
      </c>
      <c r="F26" s="12">
        <f>BG5Q!C$15*C26</f>
        <v>7.9043480864538131E-3</v>
      </c>
      <c r="G26" s="12">
        <f>BG5Q!D$15*D26</f>
        <v>3.4952343503259105E-2</v>
      </c>
      <c r="H26" s="12">
        <f>BG5Q!E$15*E26</f>
        <v>3.3770844889300849E-2</v>
      </c>
      <c r="I26" s="13">
        <f t="shared" si="0"/>
        <v>7.6627536479013769E-2</v>
      </c>
      <c r="J26" s="13">
        <f t="shared" si="1"/>
        <v>-7.6627536479013769E-2</v>
      </c>
      <c r="M26" s="20">
        <v>665.6972905946468</v>
      </c>
      <c r="N26" s="21">
        <v>3.795324405353353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2"/>
        <v>7.78847954032538E-3</v>
      </c>
      <c r="D27" s="11">
        <f t="shared" si="2"/>
        <v>6.0721243290294304E-2</v>
      </c>
      <c r="E27" s="11">
        <f t="shared" si="2"/>
        <v>2.877369332716566E-3</v>
      </c>
      <c r="F27" s="12">
        <f>BG5Q!C$15*C27</f>
        <v>8.8498432525374524E-3</v>
      </c>
      <c r="G27" s="12">
        <f>BG5Q!D$15*D27</f>
        <v>3.5502496330752219E-2</v>
      </c>
      <c r="H27" s="12">
        <f>BG5Q!E$15*E27</f>
        <v>3.4028386103598797E-2</v>
      </c>
      <c r="I27" s="13">
        <f t="shared" si="0"/>
        <v>7.8380725686888475E-2</v>
      </c>
      <c r="J27" s="13">
        <f t="shared" si="1"/>
        <v>-7.8380725686888475E-2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2"/>
        <v>8.7087893792461672E-3</v>
      </c>
      <c r="D28" s="11">
        <f t="shared" si="2"/>
        <v>6.1674323365207132E-2</v>
      </c>
      <c r="E28" s="11">
        <f t="shared" si="2"/>
        <v>2.899298264845787E-3</v>
      </c>
      <c r="F28" s="12">
        <f>BG5Q!C$15*C28</f>
        <v>9.8955669751264064E-3</v>
      </c>
      <c r="G28" s="12">
        <f>BG5Q!D$15*D28</f>
        <v>3.6059743185872427E-2</v>
      </c>
      <c r="H28" s="12">
        <f>BG5Q!E$15*E28</f>
        <v>3.4287722352459221E-2</v>
      </c>
      <c r="I28" s="13">
        <f t="shared" si="0"/>
        <v>8.0243032513458046E-2</v>
      </c>
      <c r="J28" s="13">
        <f t="shared" si="1"/>
        <v>-8.0243032513458046E-2</v>
      </c>
      <c r="M28" s="14">
        <f>M23/M22</f>
        <v>8.3503831303892214E-3</v>
      </c>
      <c r="N28" s="14">
        <f>N23/N22</f>
        <v>0.14122853123914558</v>
      </c>
      <c r="O28" s="14">
        <f>O23/O22</f>
        <v>8.8993812227866662E-2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2"/>
        <v>9.995291290864159E-3</v>
      </c>
      <c r="D29" s="11">
        <f t="shared" si="2"/>
        <v>6.2882898828616751E-2</v>
      </c>
      <c r="E29" s="11">
        <f t="shared" si="2"/>
        <v>2.926924308932067E-3</v>
      </c>
      <c r="F29" s="12">
        <f>BG5Q!C$15*C29</f>
        <v>1.1357385062079148E-2</v>
      </c>
      <c r="G29" s="12">
        <f>BG5Q!D$15*D29</f>
        <v>3.6766373083913326E-2</v>
      </c>
      <c r="H29" s="12">
        <f>BG5Q!E$15*E29</f>
        <v>3.4614433867729125E-2</v>
      </c>
      <c r="I29" s="13">
        <f t="shared" si="0"/>
        <v>8.2738192013721595E-2</v>
      </c>
      <c r="J29" s="13">
        <f t="shared" si="1"/>
        <v>-8.1738192013721594E-2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2"/>
        <v>1.1760791362322774E-2</v>
      </c>
      <c r="D30" s="11">
        <f t="shared" si="2"/>
        <v>6.4358729458661376E-2</v>
      </c>
      <c r="E30" s="11">
        <f t="shared" si="2"/>
        <v>2.9603931562108242E-3</v>
      </c>
      <c r="F30" s="12">
        <f>BG5Q!C$15*C30</f>
        <v>1.3363476085860623E-2</v>
      </c>
      <c r="G30" s="12">
        <f>BG5Q!D$15*D30</f>
        <v>3.7629261731918759E-2</v>
      </c>
      <c r="H30" s="12">
        <f>BG5Q!E$15*E30</f>
        <v>3.5010243625167768E-2</v>
      </c>
      <c r="I30" s="13">
        <f t="shared" si="0"/>
        <v>8.6002981442947157E-2</v>
      </c>
      <c r="J30" s="13">
        <f t="shared" si="1"/>
        <v>-8.5002981442947156E-2</v>
      </c>
    </row>
    <row r="31" spans="1:18" ht="15.75" thickBot="1" x14ac:dyDescent="0.3">
      <c r="A31" s="43">
        <v>5.7</v>
      </c>
      <c r="B31" s="43">
        <v>1E-3</v>
      </c>
      <c r="C31" s="10">
        <f t="shared" si="2"/>
        <v>1.3797731731125872E-2</v>
      </c>
      <c r="D31" s="11">
        <f t="shared" si="2"/>
        <v>6.5862763659970597E-2</v>
      </c>
      <c r="E31" s="11">
        <f t="shared" si="2"/>
        <v>2.9942115056826256E-3</v>
      </c>
      <c r="F31" s="12">
        <f>BG5Q!C$15*C31</f>
        <v>1.5677997538390515E-2</v>
      </c>
      <c r="G31" s="12">
        <f>BG5Q!D$15*D31</f>
        <v>3.8508640443880041E-2</v>
      </c>
      <c r="H31" s="12">
        <f>BG5Q!E$15*E31</f>
        <v>3.541018667040987E-2</v>
      </c>
      <c r="I31" s="13">
        <f t="shared" si="0"/>
        <v>8.9596824652680429E-2</v>
      </c>
      <c r="J31" s="13">
        <f t="shared" si="1"/>
        <v>-8.8596824652680428E-2</v>
      </c>
      <c r="M31" s="28" t="e">
        <f>#REF!-M22</f>
        <v>#REF!</v>
      </c>
      <c r="N31" s="28" t="e">
        <f>#REF!-N22</f>
        <v>#REF!</v>
      </c>
      <c r="O31" s="28">
        <f>BG5Q!E15-O22</f>
        <v>10.68994067035946</v>
      </c>
      <c r="P31" s="29" t="e">
        <f>#REF!-P22</f>
        <v>#REF!</v>
      </c>
      <c r="Q31" s="28" t="e">
        <f>BG5Q!C15-Q22</f>
        <v>#N/A</v>
      </c>
    </row>
    <row r="32" spans="1:18" ht="15.75" thickBot="1" x14ac:dyDescent="0.3">
      <c r="A32" s="43">
        <v>6.4</v>
      </c>
      <c r="B32" s="43">
        <v>2E-3</v>
      </c>
      <c r="C32" s="10">
        <f t="shared" si="2"/>
        <v>1.6562871945728416E-2</v>
      </c>
      <c r="D32" s="11">
        <f t="shared" si="2"/>
        <v>6.7653599185531224E-2</v>
      </c>
      <c r="E32" s="11">
        <f t="shared" si="2"/>
        <v>3.0341123001104112E-3</v>
      </c>
      <c r="F32" s="12">
        <f>BG5Q!C$15*C32</f>
        <v>1.8819953210716511E-2</v>
      </c>
      <c r="G32" s="12">
        <f>BG5Q!D$15*D32</f>
        <v>3.9555706153177848E-2</v>
      </c>
      <c r="H32" s="12">
        <f>BG5Q!E$15*E32</f>
        <v>3.5882062012650741E-2</v>
      </c>
      <c r="I32" s="13">
        <f t="shared" si="0"/>
        <v>9.4257721376545089E-2</v>
      </c>
      <c r="J32" s="13">
        <f t="shared" si="1"/>
        <v>-9.2257721376545088E-2</v>
      </c>
    </row>
    <row r="33" spans="1:10" ht="15.75" thickBot="1" x14ac:dyDescent="0.3">
      <c r="A33" s="43">
        <v>7.2</v>
      </c>
      <c r="B33" s="43">
        <v>6.0000000000000001E-3</v>
      </c>
      <c r="C33" s="10">
        <f t="shared" si="2"/>
        <v>2.0308581493867477E-2</v>
      </c>
      <c r="D33" s="11">
        <f t="shared" si="2"/>
        <v>6.9748614477045848E-2</v>
      </c>
      <c r="E33" s="11">
        <f t="shared" si="2"/>
        <v>3.0803077638378619E-3</v>
      </c>
      <c r="F33" s="12">
        <f>BG5Q!C$15*C33</f>
        <v>2.307610387516041E-2</v>
      </c>
      <c r="G33" s="12">
        <f>BG5Q!D$15*D33</f>
        <v>4.0780619687050698E-2</v>
      </c>
      <c r="H33" s="12">
        <f>BG5Q!E$15*E33</f>
        <v>3.6428379462440326E-2</v>
      </c>
      <c r="I33" s="13">
        <f t="shared" si="0"/>
        <v>0.10028510302465143</v>
      </c>
      <c r="J33" s="13">
        <f t="shared" si="1"/>
        <v>-9.4285103024651429E-2</v>
      </c>
    </row>
    <row r="34" spans="1:10" ht="15.75" thickBot="1" x14ac:dyDescent="0.3">
      <c r="A34" s="43">
        <v>8.1</v>
      </c>
      <c r="B34" s="43">
        <v>6.0000000000000001E-3</v>
      </c>
      <c r="C34" s="10">
        <f t="shared" si="2"/>
        <v>2.5385920058226943E-2</v>
      </c>
      <c r="D34" s="11">
        <f t="shared" si="2"/>
        <v>7.2168172354797513E-2</v>
      </c>
      <c r="E34" s="11">
        <f t="shared" si="2"/>
        <v>3.1330450670377505E-3</v>
      </c>
      <c r="F34" s="12">
        <f>BG5Q!C$15*C34</f>
        <v>2.8845349361650785E-2</v>
      </c>
      <c r="G34" s="12">
        <f>BG5Q!D$15*D34</f>
        <v>4.2195286779195887E-2</v>
      </c>
      <c r="H34" s="12">
        <f>BG5Q!E$15*E34</f>
        <v>3.7052062107189337E-2</v>
      </c>
      <c r="I34" s="13">
        <f t="shared" si="0"/>
        <v>0.10809269824803601</v>
      </c>
      <c r="J34" s="13">
        <f t="shared" si="1"/>
        <v>-0.102092698248036</v>
      </c>
    </row>
    <row r="35" spans="1:10" ht="15.75" thickBot="1" x14ac:dyDescent="0.3">
      <c r="A35" s="43">
        <v>9.1</v>
      </c>
      <c r="B35" s="43">
        <v>7.0000000000000001E-3</v>
      </c>
      <c r="C35" s="10">
        <f t="shared" si="2"/>
        <v>3.2279228330514033E-2</v>
      </c>
      <c r="D35" s="11">
        <f t="shared" si="2"/>
        <v>7.4935818872263193E-2</v>
      </c>
      <c r="E35" s="11">
        <f t="shared" si="2"/>
        <v>3.1926082618250295E-3</v>
      </c>
      <c r="F35" s="12">
        <f>BG5Q!C$15*C35</f>
        <v>3.6678033184636333E-2</v>
      </c>
      <c r="G35" s="12">
        <f>BG5Q!D$15*D35</f>
        <v>4.3813474336084242E-2</v>
      </c>
      <c r="H35" s="12">
        <f>BG5Q!E$15*E35</f>
        <v>3.775646920805735E-2</v>
      </c>
      <c r="I35" s="13">
        <f t="shared" si="0"/>
        <v>0.11824797672877792</v>
      </c>
      <c r="J35" s="13">
        <f t="shared" si="1"/>
        <v>-0.11124797672877791</v>
      </c>
    </row>
    <row r="36" spans="1:10" ht="15.75" thickBot="1" x14ac:dyDescent="0.3">
      <c r="A36" s="43">
        <v>10.199999999999999</v>
      </c>
      <c r="B36" s="43">
        <v>3.2000000000000001E-2</v>
      </c>
      <c r="C36" s="10">
        <f t="shared" si="2"/>
        <v>4.1649713149998956E-2</v>
      </c>
      <c r="D36" s="11">
        <f t="shared" si="2"/>
        <v>7.8078504566715806E-2</v>
      </c>
      <c r="E36" s="11">
        <f t="shared" si="2"/>
        <v>3.2593205146358136E-3</v>
      </c>
      <c r="F36" s="12">
        <f>BG5Q!C$15*C36</f>
        <v>4.7325467182936183E-2</v>
      </c>
      <c r="G36" s="12">
        <f>BG5Q!D$15*D36</f>
        <v>4.5650939797761393E-2</v>
      </c>
      <c r="H36" s="12">
        <f>BG5Q!E$15*E36</f>
        <v>3.854542260054486E-2</v>
      </c>
      <c r="I36" s="13">
        <f t="shared" si="0"/>
        <v>0.13152182958124242</v>
      </c>
      <c r="J36" s="13">
        <f t="shared" si="1"/>
        <v>-9.9521829581242421E-2</v>
      </c>
    </row>
    <row r="37" spans="1:10" ht="15.75" thickBot="1" x14ac:dyDescent="0.3">
      <c r="A37" s="43">
        <v>11.5</v>
      </c>
      <c r="B37" s="43">
        <v>3.9E-2</v>
      </c>
      <c r="C37" s="10">
        <f t="shared" si="2"/>
        <v>5.5580578708950744E-2</v>
      </c>
      <c r="D37" s="11">
        <f t="shared" si="2"/>
        <v>8.1928254629021563E-2</v>
      </c>
      <c r="E37" s="11">
        <f t="shared" si="2"/>
        <v>3.3398012558602196E-3</v>
      </c>
      <c r="F37" s="12">
        <f>BG5Q!C$15*C37</f>
        <v>6.3154741167745984E-2</v>
      </c>
      <c r="G37" s="12">
        <f>BG5Q!D$15*D37</f>
        <v>4.7901811651750087E-2</v>
      </c>
      <c r="H37" s="12">
        <f>BG5Q!E$15*E37</f>
        <v>3.9497205086424875E-2</v>
      </c>
      <c r="I37" s="13">
        <f t="shared" si="0"/>
        <v>0.15055375790592096</v>
      </c>
      <c r="J37" s="13">
        <f t="shared" si="1"/>
        <v>-0.11155375790592095</v>
      </c>
    </row>
    <row r="38" spans="1:10" ht="15.75" thickBot="1" x14ac:dyDescent="0.3">
      <c r="A38" s="43">
        <v>12.9</v>
      </c>
      <c r="B38" s="43">
        <v>7.0000000000000007E-2</v>
      </c>
      <c r="C38" s="10">
        <f t="shared" si="2"/>
        <v>7.4680332728734714E-2</v>
      </c>
      <c r="D38" s="11">
        <f t="shared" si="2"/>
        <v>8.6242448661847118E-2</v>
      </c>
      <c r="E38" s="11">
        <f t="shared" si="2"/>
        <v>3.4284970388308317E-3</v>
      </c>
      <c r="F38" s="12">
        <f>BG5Q!C$15*C38</f>
        <v>8.4857286364397891E-2</v>
      </c>
      <c r="G38" s="12">
        <f>BG5Q!D$15*D38</f>
        <v>5.0424234604921472E-2</v>
      </c>
      <c r="H38" s="12">
        <f>BG5Q!E$15*E38</f>
        <v>4.0546140415778475E-2</v>
      </c>
      <c r="I38" s="13">
        <f t="shared" si="0"/>
        <v>0.17582766138509784</v>
      </c>
      <c r="J38" s="13">
        <f t="shared" si="1"/>
        <v>-0.10582766138509783</v>
      </c>
    </row>
    <row r="39" spans="1:10" ht="15.75" thickBot="1" x14ac:dyDescent="0.3">
      <c r="A39" s="43">
        <v>14.5</v>
      </c>
      <c r="B39" s="43">
        <v>0.111</v>
      </c>
      <c r="C39" s="10">
        <f t="shared" ref="C39:E54" si="3">EXP(-1*(($A39-C$8)/(0.6006*C$9))^2)</f>
        <v>0.10264772550402609</v>
      </c>
      <c r="D39" s="11">
        <f t="shared" si="3"/>
        <v>9.1392291818221894E-2</v>
      </c>
      <c r="E39" s="11">
        <f t="shared" si="3"/>
        <v>3.5324903811775475E-3</v>
      </c>
      <c r="F39" s="12">
        <f>BG5Q!C$15*C39</f>
        <v>0.11663589487996151</v>
      </c>
      <c r="G39" s="12">
        <f>BG5Q!D$15*D39</f>
        <v>5.3435244884949266E-2</v>
      </c>
      <c r="H39" s="12">
        <f>BG5Q!E$15*E39</f>
        <v>4.1775987959276416E-2</v>
      </c>
      <c r="I39" s="13">
        <f t="shared" si="0"/>
        <v>0.21184712772418721</v>
      </c>
      <c r="J39" s="13">
        <f t="shared" si="1"/>
        <v>-0.1008471277241872</v>
      </c>
    </row>
    <row r="40" spans="1:10" ht="15.75" thickBot="1" x14ac:dyDescent="0.3">
      <c r="A40" s="43">
        <v>16.3</v>
      </c>
      <c r="B40" s="43">
        <v>0.17899999999999999</v>
      </c>
      <c r="C40" s="10">
        <f t="shared" si="3"/>
        <v>0.14320751827858177</v>
      </c>
      <c r="D40" s="11">
        <f t="shared" si="3"/>
        <v>9.7473385796700021E-2</v>
      </c>
      <c r="E40" s="11">
        <f t="shared" si="3"/>
        <v>3.6529136578911459E-3</v>
      </c>
      <c r="F40" s="12">
        <f>BG5Q!C$15*C40</f>
        <v>0.16272291437481187</v>
      </c>
      <c r="G40" s="12">
        <f>BG5Q!D$15*D40</f>
        <v>5.6990738892635166E-2</v>
      </c>
      <c r="H40" s="12">
        <f>BG5Q!E$15*E40</f>
        <v>4.3200139426131053E-2</v>
      </c>
      <c r="I40" s="13">
        <f t="shared" si="0"/>
        <v>0.26291379269357812</v>
      </c>
      <c r="J40" s="13">
        <f t="shared" si="1"/>
        <v>-8.3913792693578126E-2</v>
      </c>
    </row>
    <row r="41" spans="1:10" ht="15.75" thickBot="1" x14ac:dyDescent="0.3">
      <c r="A41" s="43">
        <v>18.3</v>
      </c>
      <c r="B41" s="43">
        <v>0.28399999999999997</v>
      </c>
      <c r="C41" s="10">
        <f t="shared" si="3"/>
        <v>0.20102306507213025</v>
      </c>
      <c r="D41" s="11">
        <f t="shared" si="3"/>
        <v>0.10459797360945541</v>
      </c>
      <c r="E41" s="11">
        <f t="shared" si="3"/>
        <v>3.7910942924752142E-3</v>
      </c>
      <c r="F41" s="12">
        <f>BG5Q!C$15*C41</f>
        <v>0.22841719064959717</v>
      </c>
      <c r="G41" s="12">
        <f>BG5Q!D$15*D41</f>
        <v>6.1156342871974315E-2</v>
      </c>
      <c r="H41" s="12">
        <f>BG5Q!E$15*E41</f>
        <v>4.4834293211049474E-2</v>
      </c>
      <c r="I41" s="13">
        <f t="shared" si="0"/>
        <v>0.33440782673262098</v>
      </c>
      <c r="J41" s="13">
        <f t="shared" si="1"/>
        <v>-5.0407826732621008E-2</v>
      </c>
    </row>
    <row r="42" spans="1:10" ht="15.75" thickBot="1" x14ac:dyDescent="0.3">
      <c r="A42" s="43">
        <v>20.6</v>
      </c>
      <c r="B42" s="43">
        <v>0.46700000000000003</v>
      </c>
      <c r="C42" s="10">
        <f t="shared" si="3"/>
        <v>0.28521604003562523</v>
      </c>
      <c r="D42" s="11">
        <f t="shared" si="3"/>
        <v>0.11328525650555692</v>
      </c>
      <c r="E42" s="11">
        <f t="shared" si="3"/>
        <v>3.9558733684576927E-3</v>
      </c>
      <c r="F42" s="12">
        <f>BG5Q!C$15*C42</f>
        <v>0.3240834407224083</v>
      </c>
      <c r="G42" s="12">
        <f>BG5Q!D$15*D42</f>
        <v>6.6235623407594507E-2</v>
      </c>
      <c r="H42" s="12">
        <f>BG5Q!E$15*E42</f>
        <v>4.6783005861723417E-2</v>
      </c>
      <c r="I42" s="13">
        <f t="shared" si="0"/>
        <v>0.43710206999172624</v>
      </c>
      <c r="J42" s="13">
        <f t="shared" si="1"/>
        <v>2.9897930008273788E-2</v>
      </c>
    </row>
    <row r="43" spans="1:10" ht="15.75" thickBot="1" x14ac:dyDescent="0.3">
      <c r="A43" s="43">
        <v>23.1</v>
      </c>
      <c r="B43" s="43">
        <v>0.65800000000000003</v>
      </c>
      <c r="C43" s="10">
        <f t="shared" si="3"/>
        <v>0.39732645388119625</v>
      </c>
      <c r="D43" s="11">
        <f t="shared" si="3"/>
        <v>0.12334727914007108</v>
      </c>
      <c r="E43" s="11">
        <f t="shared" si="3"/>
        <v>4.1423487821416168E-3</v>
      </c>
      <c r="F43" s="12">
        <f>BG5Q!C$15*C43</f>
        <v>0.45147153802348416</v>
      </c>
      <c r="G43" s="12">
        <f>BG5Q!D$15*D43</f>
        <v>7.2118686769027426E-2</v>
      </c>
      <c r="H43" s="12">
        <f>BG5Q!E$15*E43</f>
        <v>4.8988304049729765E-2</v>
      </c>
      <c r="I43" s="13">
        <f t="shared" si="0"/>
        <v>0.57257852884224136</v>
      </c>
      <c r="J43" s="13">
        <f t="shared" si="1"/>
        <v>8.5421471157758666E-2</v>
      </c>
    </row>
    <row r="44" spans="1:10" ht="15.75" thickBot="1" x14ac:dyDescent="0.3">
      <c r="A44" s="43">
        <v>26</v>
      </c>
      <c r="B44" s="43">
        <v>0.92800000000000005</v>
      </c>
      <c r="C44" s="10">
        <f t="shared" si="3"/>
        <v>0.54769099751751515</v>
      </c>
      <c r="D44" s="11">
        <f t="shared" si="3"/>
        <v>0.13585515365201101</v>
      </c>
      <c r="E44" s="11">
        <f t="shared" si="3"/>
        <v>4.368646151615559E-3</v>
      </c>
      <c r="F44" s="12">
        <f>BG5Q!C$15*C44</f>
        <v>0.62232679096867671</v>
      </c>
      <c r="G44" s="12">
        <f>BG5Q!D$15*D44</f>
        <v>7.943179079825001E-2</v>
      </c>
      <c r="H44" s="12">
        <f>BG5Q!E$15*E44</f>
        <v>5.1664545217358353E-2</v>
      </c>
      <c r="I44" s="13">
        <f t="shared" si="0"/>
        <v>0.75342312698428504</v>
      </c>
      <c r="J44" s="13">
        <f t="shared" si="1"/>
        <v>0.17457687301571501</v>
      </c>
    </row>
    <row r="45" spans="1:10" ht="15.75" thickBot="1" x14ac:dyDescent="0.3">
      <c r="A45" s="43">
        <v>29.2</v>
      </c>
      <c r="B45" s="43">
        <v>1.032</v>
      </c>
      <c r="C45" s="10">
        <f t="shared" si="3"/>
        <v>0.72096423119529696</v>
      </c>
      <c r="D45" s="11">
        <f t="shared" si="3"/>
        <v>0.15073424030863875</v>
      </c>
      <c r="E45" s="11">
        <f t="shared" si="3"/>
        <v>4.6313347036315644E-3</v>
      </c>
      <c r="F45" s="12">
        <f>BG5Q!C$15*C45</f>
        <v>0.81921258234415228</v>
      </c>
      <c r="G45" s="12">
        <f>BG5Q!D$15*D45</f>
        <v>8.8131295136566243E-2</v>
      </c>
      <c r="H45" s="12">
        <f>BG5Q!E$15*E45</f>
        <v>5.4771156305256689E-2</v>
      </c>
      <c r="I45" s="13">
        <f t="shared" si="0"/>
        <v>0.96211503378597518</v>
      </c>
      <c r="J45" s="13">
        <f t="shared" si="1"/>
        <v>6.9884966214024846E-2</v>
      </c>
    </row>
    <row r="46" spans="1:10" ht="15.75" thickBot="1" x14ac:dyDescent="0.3">
      <c r="A46" s="43">
        <v>32.700000000000003</v>
      </c>
      <c r="B46" s="43">
        <v>1.1439999999999999</v>
      </c>
      <c r="C46" s="10">
        <f t="shared" si="3"/>
        <v>0.88536493162328844</v>
      </c>
      <c r="D46" s="11">
        <f t="shared" si="3"/>
        <v>0.16834398849503859</v>
      </c>
      <c r="E46" s="11">
        <f t="shared" si="3"/>
        <v>4.9349871586053199E-3</v>
      </c>
      <c r="F46" s="12">
        <f>BG5Q!C$15*C46</f>
        <v>1.0060167489163494</v>
      </c>
      <c r="G46" s="12">
        <f>BG5Q!D$15*D46</f>
        <v>9.8427362649285657E-2</v>
      </c>
      <c r="H46" s="12">
        <f>BG5Q!E$15*E46</f>
        <v>5.8362215284604765E-2</v>
      </c>
      <c r="I46" s="13">
        <f t="shared" si="0"/>
        <v>1.16280632685024</v>
      </c>
      <c r="J46" s="13">
        <f t="shared" si="1"/>
        <v>-1.8806326850240085E-2</v>
      </c>
    </row>
    <row r="47" spans="1:10" ht="15.75" thickBot="1" x14ac:dyDescent="0.3">
      <c r="A47" s="43">
        <v>36.799999999999997</v>
      </c>
      <c r="B47" s="43">
        <v>1.3260000000000001</v>
      </c>
      <c r="C47" s="10">
        <f t="shared" si="3"/>
        <v>0.99234723644997624</v>
      </c>
      <c r="D47" s="11">
        <f t="shared" si="3"/>
        <v>0.19079790458852214</v>
      </c>
      <c r="E47" s="11">
        <f t="shared" si="3"/>
        <v>5.3135577967596851E-3</v>
      </c>
      <c r="F47" s="12">
        <f>BG5Q!C$15*C47</f>
        <v>1.127577911606624</v>
      </c>
      <c r="G47" s="12">
        <f>BG5Q!D$15*D47</f>
        <v>0.11155571823826514</v>
      </c>
      <c r="H47" s="12">
        <f>BG5Q!E$15*E47</f>
        <v>6.2839272746825062E-2</v>
      </c>
      <c r="I47" s="13">
        <f t="shared" si="0"/>
        <v>1.3019729025917142</v>
      </c>
      <c r="J47" s="13">
        <f t="shared" si="1"/>
        <v>2.4027097408285902E-2</v>
      </c>
    </row>
    <row r="48" spans="1:10" ht="15.75" thickBot="1" x14ac:dyDescent="0.3">
      <c r="A48" s="43">
        <v>41.3</v>
      </c>
      <c r="B48" s="43">
        <v>1.1950000000000001</v>
      </c>
      <c r="C48" s="10">
        <f t="shared" si="3"/>
        <v>0.96112323812528666</v>
      </c>
      <c r="D48" s="11">
        <f t="shared" si="3"/>
        <v>0.21775819542688074</v>
      </c>
      <c r="E48" s="11">
        <f t="shared" si="3"/>
        <v>5.7591387893107752E-3</v>
      </c>
      <c r="F48" s="12">
        <f>BG5Q!C$15*C48</f>
        <v>1.0920989083608312</v>
      </c>
      <c r="G48" s="12">
        <f>BG5Q!D$15*D48</f>
        <v>0.12731886099851608</v>
      </c>
      <c r="H48" s="12">
        <f>BG5Q!E$15*E48</f>
        <v>6.8108809014745947E-2</v>
      </c>
      <c r="I48" s="13">
        <f t="shared" si="0"/>
        <v>1.2875265783740932</v>
      </c>
      <c r="J48" s="13">
        <f t="shared" si="1"/>
        <v>-9.2526578374093171E-2</v>
      </c>
    </row>
    <row r="49" spans="1:10" ht="15.75" thickBot="1" x14ac:dyDescent="0.3">
      <c r="A49" s="43">
        <v>46.4</v>
      </c>
      <c r="B49" s="43">
        <v>0.88800000000000001</v>
      </c>
      <c r="C49" s="10">
        <f t="shared" si="3"/>
        <v>0.75977909513469244</v>
      </c>
      <c r="D49" s="11">
        <f t="shared" si="3"/>
        <v>0.25127213907604257</v>
      </c>
      <c r="E49" s="11">
        <f t="shared" si="3"/>
        <v>6.3047098133769807E-3</v>
      </c>
      <c r="F49" s="12">
        <f>BG5Q!C$15*C49</f>
        <v>0.86331688536680207</v>
      </c>
      <c r="G49" s="12">
        <f>BG5Q!D$15*D49</f>
        <v>0.14691379346300973</v>
      </c>
      <c r="H49" s="12">
        <f>BG5Q!E$15*E49</f>
        <v>7.4560848814702124E-2</v>
      </c>
      <c r="I49" s="13">
        <f t="shared" si="0"/>
        <v>1.0847915276445139</v>
      </c>
      <c r="J49" s="13">
        <f t="shared" si="1"/>
        <v>-0.19679152764451391</v>
      </c>
    </row>
    <row r="50" spans="1:10" ht="15.75" thickBot="1" x14ac:dyDescent="0.3">
      <c r="A50" s="43">
        <v>52.1</v>
      </c>
      <c r="B50" s="43">
        <v>0.93200000000000005</v>
      </c>
      <c r="C50" s="10">
        <f t="shared" si="3"/>
        <v>0.45499329741069333</v>
      </c>
      <c r="D50" s="11">
        <f t="shared" si="3"/>
        <v>0.29241617005791581</v>
      </c>
      <c r="E50" s="11">
        <f t="shared" si="3"/>
        <v>6.9692373808552966E-3</v>
      </c>
      <c r="F50" s="12">
        <f>BG5Q!C$15*C50</f>
        <v>0.51699684671336643</v>
      </c>
      <c r="G50" s="12">
        <f>BG5Q!D$15*D50</f>
        <v>0.17096988536453689</v>
      </c>
      <c r="H50" s="12">
        <f>BG5Q!E$15*E50</f>
        <v>8.2419694179293665E-2</v>
      </c>
      <c r="I50" s="13">
        <f t="shared" si="0"/>
        <v>0.77038642625719689</v>
      </c>
      <c r="J50" s="13">
        <f t="shared" si="1"/>
        <v>0.16161357374280316</v>
      </c>
    </row>
    <row r="51" spans="1:10" ht="15.75" thickBot="1" x14ac:dyDescent="0.3">
      <c r="A51" s="43">
        <v>58.6</v>
      </c>
      <c r="B51" s="43">
        <v>0.65900000000000003</v>
      </c>
      <c r="C51" s="10">
        <f t="shared" si="3"/>
        <v>0.18373813005609665</v>
      </c>
      <c r="D51" s="11">
        <f t="shared" si="3"/>
        <v>0.34389786255682014</v>
      </c>
      <c r="E51" s="11">
        <f t="shared" si="3"/>
        <v>7.8033845222079375E-3</v>
      </c>
      <c r="F51" s="12">
        <f>BG5Q!C$15*C51</f>
        <v>0.20877677627472643</v>
      </c>
      <c r="G51" s="12">
        <f>BG5Q!D$15*D51</f>
        <v>0.2010702011684363</v>
      </c>
      <c r="H51" s="12">
        <f>BG5Q!E$15*E51</f>
        <v>9.2284496959534071E-2</v>
      </c>
      <c r="I51" s="13">
        <f t="shared" si="0"/>
        <v>0.50213147440269679</v>
      </c>
      <c r="J51" s="13">
        <f t="shared" si="1"/>
        <v>0.15686852559730324</v>
      </c>
    </row>
    <row r="52" spans="1:10" ht="15.75" thickBot="1" x14ac:dyDescent="0.3">
      <c r="A52" s="43">
        <v>63</v>
      </c>
      <c r="B52" s="43">
        <v>0.47399999999999998</v>
      </c>
      <c r="C52" s="10">
        <f t="shared" si="3"/>
        <v>8.1852331261385983E-2</v>
      </c>
      <c r="D52" s="11">
        <f t="shared" si="3"/>
        <v>0.38131005622241748</v>
      </c>
      <c r="E52" s="11">
        <f t="shared" si="3"/>
        <v>8.4177799395333854E-3</v>
      </c>
      <c r="F52" s="12">
        <f>BG5Q!C$15*C52</f>
        <v>9.3006638557308799E-2</v>
      </c>
      <c r="G52" s="12">
        <f>BG5Q!D$15*D52</f>
        <v>0.22294436243994248</v>
      </c>
      <c r="H52" s="12">
        <f>BG5Q!E$15*E52</f>
        <v>9.9550468777372822E-2</v>
      </c>
      <c r="I52" s="13">
        <f t="shared" si="0"/>
        <v>0.4155014697746241</v>
      </c>
      <c r="J52" s="13">
        <f t="shared" si="1"/>
        <v>5.8498530225375878E-2</v>
      </c>
    </row>
    <row r="53" spans="1:10" ht="15.75" thickBot="1" x14ac:dyDescent="0.3">
      <c r="A53" s="43">
        <v>73.900000000000006</v>
      </c>
      <c r="B53" s="43">
        <v>0.85299999999999998</v>
      </c>
      <c r="C53" s="10">
        <f t="shared" si="3"/>
        <v>5.6097287315575589E-3</v>
      </c>
      <c r="D53" s="11">
        <f t="shared" si="3"/>
        <v>0.4814547539935049</v>
      </c>
      <c r="E53" s="11">
        <f t="shared" si="3"/>
        <v>1.013025229718972E-2</v>
      </c>
      <c r="F53" s="12">
        <f>BG5Q!C$15*C53</f>
        <v>6.3741863487601991E-3</v>
      </c>
      <c r="G53" s="12">
        <f>BG5Q!D$15*D53</f>
        <v>0.28149696400913027</v>
      </c>
      <c r="H53" s="12">
        <f>BG5Q!E$15*E53</f>
        <v>0.11980253371581916</v>
      </c>
      <c r="I53" s="13">
        <f t="shared" si="0"/>
        <v>0.40767368407370963</v>
      </c>
      <c r="J53" s="13">
        <f t="shared" si="1"/>
        <v>0.44532631592629035</v>
      </c>
    </row>
    <row r="54" spans="1:10" ht="15.75" thickBot="1" x14ac:dyDescent="0.3">
      <c r="A54" s="43">
        <v>83</v>
      </c>
      <c r="B54" s="43">
        <v>0.59399999999999997</v>
      </c>
      <c r="C54" s="10">
        <f t="shared" si="3"/>
        <v>2.858085030603465E-4</v>
      </c>
      <c r="D54" s="11">
        <f t="shared" si="3"/>
        <v>0.57067031627826115</v>
      </c>
      <c r="E54" s="11">
        <f t="shared" si="3"/>
        <v>1.1790836308458423E-2</v>
      </c>
      <c r="F54" s="12">
        <f>BG5Q!C$15*C54</f>
        <v>3.2475664078341639E-4</v>
      </c>
      <c r="G54" s="12">
        <f>BG5Q!D$15*D54</f>
        <v>0.33365951867748683</v>
      </c>
      <c r="H54" s="12">
        <f>BG5Q!E$15*E54</f>
        <v>0.13944095595463726</v>
      </c>
      <c r="I54" s="13">
        <f t="shared" si="0"/>
        <v>0.47342523127290748</v>
      </c>
      <c r="J54" s="13">
        <f t="shared" si="1"/>
        <v>0.1205747687270925</v>
      </c>
    </row>
    <row r="55" spans="1:10" ht="15.75" thickBot="1" x14ac:dyDescent="0.3">
      <c r="A55" s="43">
        <v>93.3</v>
      </c>
      <c r="B55" s="43">
        <v>0.65400000000000003</v>
      </c>
      <c r="C55" s="10">
        <f t="shared" ref="C55:E86" si="4">EXP(-1*(($A55-C$8)/(0.6006*C$9))^2)</f>
        <v>4.3679441653728632E-6</v>
      </c>
      <c r="D55" s="11">
        <f t="shared" si="4"/>
        <v>0.67325294417002757</v>
      </c>
      <c r="E55" s="11">
        <f t="shared" si="4"/>
        <v>1.3958075221500122E-2</v>
      </c>
      <c r="F55" s="12">
        <f>BG5Q!C$15*C55</f>
        <v>4.9631793983977584E-6</v>
      </c>
      <c r="G55" s="12">
        <f>BG5Q!D$15*D55</f>
        <v>0.39363752922175521</v>
      </c>
      <c r="H55" s="12">
        <f>BG5Q!E$15*E55</f>
        <v>0.16507118759476549</v>
      </c>
      <c r="I55" s="13">
        <f t="shared" si="0"/>
        <v>0.55871367999591914</v>
      </c>
      <c r="J55" s="13">
        <f t="shared" si="1"/>
        <v>9.5286320004080882E-2</v>
      </c>
    </row>
    <row r="56" spans="1:10" ht="15.75" thickBot="1" x14ac:dyDescent="0.3">
      <c r="A56" s="43">
        <v>104.8</v>
      </c>
      <c r="B56" s="43">
        <v>0.621</v>
      </c>
      <c r="C56" s="10">
        <f t="shared" si="4"/>
        <v>1.4816441514792205E-8</v>
      </c>
      <c r="D56" s="11">
        <f t="shared" si="4"/>
        <v>0.7826456807328066</v>
      </c>
      <c r="E56" s="11">
        <f t="shared" si="4"/>
        <v>1.6786761620302248E-2</v>
      </c>
      <c r="F56" s="12">
        <f>BG5Q!C$15*C56</f>
        <v>1.6835530514961285E-8</v>
      </c>
      <c r="G56" s="12">
        <f>BG5Q!D$15*D56</f>
        <v>0.4575972740817848</v>
      </c>
      <c r="H56" s="12">
        <f>BG5Q!E$15*E56</f>
        <v>0.19852383889329059</v>
      </c>
      <c r="I56" s="13">
        <f t="shared" si="0"/>
        <v>0.65612112981060589</v>
      </c>
      <c r="J56" s="13">
        <f t="shared" si="1"/>
        <v>-3.5121129810605889E-2</v>
      </c>
    </row>
    <row r="57" spans="1:10" ht="15.75" thickBot="1" x14ac:dyDescent="0.3">
      <c r="A57" s="43">
        <v>117.7</v>
      </c>
      <c r="B57" s="43">
        <v>0.68100000000000005</v>
      </c>
      <c r="C57" s="10">
        <f>EXP(-1*(($A57-C$8)/(0.6006*C$9))^2)</f>
        <v>7.0048169501263974E-12</v>
      </c>
      <c r="D57" s="11">
        <f t="shared" si="4"/>
        <v>0.88790771015069048</v>
      </c>
      <c r="E57" s="11">
        <f t="shared" si="4"/>
        <v>2.0547500097752473E-2</v>
      </c>
      <c r="F57" s="12">
        <f>BG5Q!C$15*C57</f>
        <v>7.9593881835820108E-12</v>
      </c>
      <c r="G57" s="12">
        <f>BG5Q!D$15*D57</f>
        <v>0.51914187710168525</v>
      </c>
      <c r="H57" s="12">
        <f>BG5Q!E$15*E57</f>
        <v>0.24299913773319184</v>
      </c>
      <c r="I57" s="13">
        <f t="shared" si="0"/>
        <v>0.76214101484283647</v>
      </c>
      <c r="J57" s="13">
        <f t="shared" si="1"/>
        <v>-8.1141014842836423E-2</v>
      </c>
    </row>
    <row r="58" spans="1:10" ht="15.75" thickBot="1" x14ac:dyDescent="0.3">
      <c r="A58" s="43">
        <v>125</v>
      </c>
      <c r="B58" s="43">
        <v>0.379</v>
      </c>
      <c r="C58" s="10">
        <f t="shared" si="4"/>
        <v>5.0526659481289733E-14</v>
      </c>
      <c r="D58" s="11">
        <f t="shared" si="4"/>
        <v>0.9347433759092364</v>
      </c>
      <c r="E58" s="11">
        <f t="shared" si="4"/>
        <v>2.2985465532434655E-2</v>
      </c>
      <c r="F58" s="12">
        <f>BG5Q!C$15*C58</f>
        <v>5.7412106453972744E-14</v>
      </c>
      <c r="G58" s="12">
        <f>BG5Q!D$15*D58</f>
        <v>0.54652575400604519</v>
      </c>
      <c r="H58" s="12">
        <f>BG5Q!E$15*E58</f>
        <v>0.27183103921184898</v>
      </c>
      <c r="I58" s="13">
        <f t="shared" si="0"/>
        <v>0.81835679321795163</v>
      </c>
      <c r="J58" s="13">
        <f t="shared" si="1"/>
        <v>-0.43935679321795162</v>
      </c>
    </row>
    <row r="59" spans="1:10" ht="15.75" thickBot="1" x14ac:dyDescent="0.3">
      <c r="A59" s="43">
        <v>148.5</v>
      </c>
      <c r="B59" s="43">
        <v>1.216</v>
      </c>
      <c r="C59" s="10">
        <f t="shared" si="4"/>
        <v>3.4024981016006703E-22</v>
      </c>
      <c r="D59" s="11">
        <f t="shared" si="4"/>
        <v>0.99980580681936848</v>
      </c>
      <c r="E59" s="11">
        <f t="shared" si="4"/>
        <v>3.2611211416608783E-2</v>
      </c>
      <c r="F59" s="12">
        <f>BG5Q!C$15*C59</f>
        <v>3.8661685776174245E-22</v>
      </c>
      <c r="G59" s="12">
        <f>BG5Q!D$15*D59</f>
        <v>0.58456645590033585</v>
      </c>
      <c r="H59" s="12">
        <f>BG5Q!E$15*E59</f>
        <v>0.38566717201464101</v>
      </c>
      <c r="I59" s="13">
        <f t="shared" ref="I59:I80" si="5">SUM(F59:H59)</f>
        <v>0.9702336279149768</v>
      </c>
      <c r="J59" s="13">
        <f t="shared" si="1"/>
        <v>0.24576637208502317</v>
      </c>
    </row>
    <row r="60" spans="1:10" ht="15.75" thickBot="1" x14ac:dyDescent="0.3">
      <c r="A60" s="43">
        <v>166.8</v>
      </c>
      <c r="B60" s="43">
        <v>0.94699999999999995</v>
      </c>
      <c r="C60" s="10">
        <f t="shared" si="4"/>
        <v>6.5929759728643131E-30</v>
      </c>
      <c r="D60" s="11">
        <f t="shared" si="4"/>
        <v>0.94974097527972834</v>
      </c>
      <c r="E60" s="11">
        <f t="shared" si="4"/>
        <v>4.2320264790356013E-2</v>
      </c>
      <c r="F60" s="12">
        <f>BG5Q!C$15*C60</f>
        <v>7.4914241766316852E-30</v>
      </c>
      <c r="G60" s="12">
        <f>BG5Q!D$15*D60</f>
        <v>0.55529455035752051</v>
      </c>
      <c r="H60" s="12">
        <f>BG5Q!E$15*E60</f>
        <v>0.50048851703481589</v>
      </c>
      <c r="I60" s="13">
        <f t="shared" si="5"/>
        <v>1.0557830673923365</v>
      </c>
      <c r="J60" s="13">
        <f t="shared" si="1"/>
        <v>-0.10878306739233656</v>
      </c>
    </row>
    <row r="61" spans="1:10" ht="15.75" thickBot="1" x14ac:dyDescent="0.3">
      <c r="A61" s="43">
        <v>187.4</v>
      </c>
      <c r="B61" s="43">
        <v>1.0920000000000001</v>
      </c>
      <c r="C61" s="10">
        <f t="shared" si="4"/>
        <v>5.2917598343454341E-40</v>
      </c>
      <c r="D61" s="11">
        <f t="shared" si="4"/>
        <v>0.804042091198229</v>
      </c>
      <c r="E61" s="11">
        <f t="shared" si="4"/>
        <v>5.6052379183564018E-2</v>
      </c>
      <c r="F61" s="12">
        <f>BG5Q!C$15*C61</f>
        <v>6.0128867029256107E-40</v>
      </c>
      <c r="G61" s="12">
        <f>BG5Q!D$15*D61</f>
        <v>0.47010732728356674</v>
      </c>
      <c r="H61" s="12">
        <f>BG5Q!E$15*E61</f>
        <v>0.66288744347006112</v>
      </c>
      <c r="I61" s="13">
        <f t="shared" si="5"/>
        <v>1.1329947707536279</v>
      </c>
      <c r="J61" s="13">
        <f t="shared" si="1"/>
        <v>-4.0994770753627785E-2</v>
      </c>
    </row>
    <row r="62" spans="1:10" ht="15.75" thickBot="1" x14ac:dyDescent="0.3">
      <c r="A62" s="43">
        <v>210.5</v>
      </c>
      <c r="B62" s="43">
        <v>1.2749999999999999</v>
      </c>
      <c r="C62" s="10">
        <f t="shared" si="4"/>
        <v>4.1920954351998238E-53</v>
      </c>
      <c r="D62" s="11">
        <f t="shared" si="4"/>
        <v>0.58170237840426153</v>
      </c>
      <c r="E62" s="11">
        <f t="shared" si="4"/>
        <v>7.563067879609274E-2</v>
      </c>
      <c r="F62" s="12">
        <f>BG5Q!C$15*C62</f>
        <v>4.7633671384911042E-53</v>
      </c>
      <c r="G62" s="12">
        <f>BG5Q!D$15*D62</f>
        <v>0.3401097447256673</v>
      </c>
      <c r="H62" s="12">
        <f>BG5Q!E$15*E62</f>
        <v>0.89442460864797735</v>
      </c>
      <c r="I62" s="13">
        <f t="shared" si="5"/>
        <v>1.2345343533736446</v>
      </c>
      <c r="J62" s="13">
        <f t="shared" si="1"/>
        <v>4.0465646626355323E-2</v>
      </c>
    </row>
    <row r="63" spans="1:10" ht="15.75" thickBot="1" x14ac:dyDescent="0.3">
      <c r="A63" s="43">
        <v>236.4</v>
      </c>
      <c r="B63" s="43">
        <v>1.538</v>
      </c>
      <c r="C63" s="10">
        <f t="shared" si="4"/>
        <v>4.9521901351378986E-70</v>
      </c>
      <c r="D63" s="11">
        <f t="shared" si="4"/>
        <v>0.34065335147678477</v>
      </c>
      <c r="E63" s="11">
        <f t="shared" si="4"/>
        <v>0.10377247289984755</v>
      </c>
      <c r="F63" s="12">
        <f>BG5Q!C$15*C63</f>
        <v>5.6270426372464662E-70</v>
      </c>
      <c r="G63" s="12">
        <f>BG5Q!D$15*D63</f>
        <v>0.19917320044064565</v>
      </c>
      <c r="H63" s="12">
        <f>BG5Q!E$15*E63</f>
        <v>1.2272354941057875</v>
      </c>
      <c r="I63" s="13">
        <f t="shared" si="5"/>
        <v>1.4264086945464332</v>
      </c>
      <c r="J63" s="13">
        <f t="shared" si="1"/>
        <v>0.11159130545356688</v>
      </c>
    </row>
    <row r="64" spans="1:10" ht="15.75" thickBot="1" x14ac:dyDescent="0.3">
      <c r="A64" s="43">
        <v>265.60000000000002</v>
      </c>
      <c r="B64" s="43">
        <v>1.9159999999999999</v>
      </c>
      <c r="C64" s="10">
        <f t="shared" si="4"/>
        <v>5.9229792448042729E-92</v>
      </c>
      <c r="D64" s="11">
        <f t="shared" si="4"/>
        <v>0.14980414395150687</v>
      </c>
      <c r="E64" s="11">
        <f t="shared" si="4"/>
        <v>0.14461309365704481</v>
      </c>
      <c r="F64" s="12">
        <f>BG5Q!C$15*C64</f>
        <v>6.7301246197227122E-92</v>
      </c>
      <c r="G64" s="12">
        <f>BG5Q!D$15*D64</f>
        <v>8.7587486401483935E-2</v>
      </c>
      <c r="H64" s="12">
        <f>BG5Q!E$15*E64</f>
        <v>1.710225423842922</v>
      </c>
      <c r="I64" s="13">
        <f t="shared" si="5"/>
        <v>1.7978129102444058</v>
      </c>
      <c r="J64" s="13">
        <f t="shared" si="1"/>
        <v>0.11818708975559411</v>
      </c>
    </row>
    <row r="65" spans="1:10" ht="15.75" thickBot="1" x14ac:dyDescent="0.3">
      <c r="A65" s="43">
        <v>298.39999999999998</v>
      </c>
      <c r="B65" s="43">
        <v>2.379</v>
      </c>
      <c r="C65" s="10">
        <f t="shared" si="4"/>
        <v>3.636353290700352E-120</v>
      </c>
      <c r="D65" s="11">
        <f t="shared" si="4"/>
        <v>4.5178879333919127E-2</v>
      </c>
      <c r="E65" s="11">
        <f t="shared" si="4"/>
        <v>0.2034687395952961</v>
      </c>
      <c r="F65" s="12">
        <f>BG5Q!C$15*C65</f>
        <v>4.1318920422049971E-120</v>
      </c>
      <c r="G65" s="12">
        <f>BG5Q!D$15*D65</f>
        <v>2.6415187022962996E-2</v>
      </c>
      <c r="H65" s="12">
        <f>BG5Q!E$15*E65</f>
        <v>2.4062649004549437</v>
      </c>
      <c r="I65" s="13">
        <f t="shared" si="5"/>
        <v>2.4326800874779066</v>
      </c>
      <c r="J65" s="13">
        <f t="shared" si="1"/>
        <v>-5.3680087477906646E-2</v>
      </c>
    </row>
    <row r="66" spans="1:10" ht="15.75" thickBot="1" x14ac:dyDescent="0.3">
      <c r="A66" s="43">
        <v>335.2</v>
      </c>
      <c r="B66" s="43">
        <v>3.1970000000000001</v>
      </c>
      <c r="C66" s="10">
        <f t="shared" si="4"/>
        <v>2.4587934858099043E-156</v>
      </c>
      <c r="D66" s="11">
        <f t="shared" si="4"/>
        <v>8.3168707835599865E-3</v>
      </c>
      <c r="E66" s="11">
        <f t="shared" si="4"/>
        <v>0.2869046718030282</v>
      </c>
      <c r="F66" s="12">
        <f>BG5Q!C$15*C66</f>
        <v>2.7938619889946786E-156</v>
      </c>
      <c r="G66" s="12">
        <f>BG5Q!D$15*D66</f>
        <v>4.8627079828563839E-3</v>
      </c>
      <c r="H66" s="12">
        <f>BG5Q!E$15*E66</f>
        <v>3.392996107949215</v>
      </c>
      <c r="I66" s="13">
        <f t="shared" si="5"/>
        <v>3.3978588159320715</v>
      </c>
      <c r="J66" s="13">
        <f t="shared" si="1"/>
        <v>-0.20085881593207144</v>
      </c>
    </row>
    <row r="67" spans="1:10" ht="15.75" thickBot="1" x14ac:dyDescent="0.3">
      <c r="A67" s="43">
        <v>376.5</v>
      </c>
      <c r="B67" s="43">
        <v>4.4169999999999998</v>
      </c>
      <c r="C67" s="10">
        <f t="shared" si="4"/>
        <v>1.284157542925691E-202</v>
      </c>
      <c r="D67" s="11">
        <f t="shared" si="4"/>
        <v>8.0366294511684624E-4</v>
      </c>
      <c r="E67" s="11">
        <f t="shared" si="4"/>
        <v>0.40146623180267249</v>
      </c>
      <c r="F67" s="12">
        <f>BG5Q!C$15*C67</f>
        <v>1.4591542428294318E-202</v>
      </c>
      <c r="G67" s="12">
        <f>BG5Q!D$15*D67</f>
        <v>4.6988564815392904E-4</v>
      </c>
      <c r="H67" s="12">
        <f>BG5Q!E$15*E67</f>
        <v>4.7478256572785709</v>
      </c>
      <c r="I67" s="13">
        <f t="shared" si="5"/>
        <v>4.7482955429267246</v>
      </c>
      <c r="J67" s="13">
        <f t="shared" si="1"/>
        <v>-0.33129554292672481</v>
      </c>
    </row>
    <row r="68" spans="1:10" ht="15.75" thickBot="1" x14ac:dyDescent="0.3">
      <c r="A68" s="43">
        <v>422.9</v>
      </c>
      <c r="B68" s="43">
        <v>6.32</v>
      </c>
      <c r="C68" s="10">
        <f t="shared" si="4"/>
        <v>8.587689886552949E-262</v>
      </c>
      <c r="D68" s="11">
        <f t="shared" si="4"/>
        <v>3.3505549452249343E-5</v>
      </c>
      <c r="E68" s="11">
        <f t="shared" si="4"/>
        <v>0.54999164905218612</v>
      </c>
      <c r="F68" s="12">
        <f>BG5Q!C$15*C68</f>
        <v>9.7579648253424952E-262</v>
      </c>
      <c r="G68" s="12">
        <f>BG5Q!D$15*D68</f>
        <v>1.9590024545469973E-5</v>
      </c>
      <c r="H68" s="12">
        <f>BG5Q!E$15*E68</f>
        <v>6.504319058003369</v>
      </c>
      <c r="I68" s="13">
        <f t="shared" si="5"/>
        <v>6.5043386480279146</v>
      </c>
      <c r="J68" s="13">
        <f t="shared" si="1"/>
        <v>-0.18433864802791433</v>
      </c>
    </row>
    <row r="69" spans="1:10" ht="15.75" thickBot="1" x14ac:dyDescent="0.3">
      <c r="A69" s="43">
        <v>475.1</v>
      </c>
      <c r="B69" s="43">
        <v>8.7710000000000008</v>
      </c>
      <c r="C69" s="10">
        <f t="shared" si="4"/>
        <v>0</v>
      </c>
      <c r="D69" s="11">
        <f t="shared" si="4"/>
        <v>4.6711973627804032E-7</v>
      </c>
      <c r="E69" s="11">
        <f t="shared" si="4"/>
        <v>0.72396900631484273</v>
      </c>
      <c r="F69" s="12">
        <f>BG5Q!C$15*C69</f>
        <v>0</v>
      </c>
      <c r="G69" s="12">
        <f>BG5Q!D$15*D69</f>
        <v>2.731155658975752E-7</v>
      </c>
      <c r="H69" s="12">
        <f>BG5Q!E$15*E69</f>
        <v>8.5618125535040353</v>
      </c>
      <c r="I69" s="13">
        <f t="shared" si="5"/>
        <v>8.561812826619601</v>
      </c>
      <c r="J69" s="13">
        <f t="shared" si="1"/>
        <v>0.20918717338039983</v>
      </c>
    </row>
    <row r="70" spans="1:10" ht="15.75" thickBot="1" x14ac:dyDescent="0.3">
      <c r="A70" s="43">
        <v>533.70000000000005</v>
      </c>
      <c r="B70" s="43">
        <v>10.997</v>
      </c>
      <c r="C70" s="10">
        <f t="shared" si="4"/>
        <v>0</v>
      </c>
      <c r="D70" s="11">
        <f t="shared" si="4"/>
        <v>1.5984051614514511E-9</v>
      </c>
      <c r="E70" s="11">
        <f t="shared" si="4"/>
        <v>0.89183147851767364</v>
      </c>
      <c r="F70" s="12">
        <f>BG5Q!C$15*C70</f>
        <v>0</v>
      </c>
      <c r="G70" s="12">
        <f>BG5Q!D$15*D70</f>
        <v>9.3455552463228404E-10</v>
      </c>
      <c r="H70" s="12">
        <f>BG5Q!E$15*E70</f>
        <v>10.546990108388755</v>
      </c>
      <c r="I70" s="13">
        <f t="shared" si="5"/>
        <v>10.54699010932331</v>
      </c>
      <c r="J70" s="13">
        <f t="shared" si="1"/>
        <v>0.45000989067668939</v>
      </c>
    </row>
    <row r="71" spans="1:10" ht="15.75" thickBot="1" x14ac:dyDescent="0.3">
      <c r="A71" s="43">
        <v>599.5</v>
      </c>
      <c r="B71" s="43">
        <v>12.06</v>
      </c>
      <c r="C71" s="10">
        <f t="shared" si="4"/>
        <v>0</v>
      </c>
      <c r="D71" s="11">
        <f t="shared" si="4"/>
        <v>8.9686748302734815E-13</v>
      </c>
      <c r="E71" s="11">
        <f t="shared" si="4"/>
        <v>0.99360497460668684</v>
      </c>
      <c r="F71" s="12">
        <f>BG5Q!C$15*C71</f>
        <v>0</v>
      </c>
      <c r="G71" s="12">
        <f>BG5Q!D$15*D71</f>
        <v>5.2438047707825646E-13</v>
      </c>
      <c r="H71" s="12">
        <f>BG5Q!E$15*E71</f>
        <v>11.75058527451934</v>
      </c>
      <c r="I71" s="13">
        <f t="shared" si="5"/>
        <v>11.750585274519864</v>
      </c>
      <c r="J71" s="13">
        <f t="shared" si="1"/>
        <v>0.30941472548013671</v>
      </c>
    </row>
    <row r="72" spans="1:10" ht="15.75" thickBot="1" x14ac:dyDescent="0.3">
      <c r="A72" s="43">
        <v>673.4</v>
      </c>
      <c r="B72" s="43">
        <v>10.747999999999999</v>
      </c>
      <c r="C72" s="10">
        <f t="shared" si="4"/>
        <v>0</v>
      </c>
      <c r="D72" s="11">
        <f t="shared" si="4"/>
        <v>4.9355487234873854E-17</v>
      </c>
      <c r="E72" s="11">
        <f t="shared" si="4"/>
        <v>0.9568814796753462</v>
      </c>
      <c r="F72" s="12">
        <f>BG5Q!C$15*C72</f>
        <v>0</v>
      </c>
      <c r="G72" s="12">
        <f>BG5Q!D$15*D72</f>
        <v>2.8857166116996746E-17</v>
      </c>
      <c r="H72" s="12">
        <f>BG5Q!E$15*E72</f>
        <v>11.316285356747779</v>
      </c>
      <c r="I72" s="13">
        <f t="shared" si="5"/>
        <v>11.316285356747779</v>
      </c>
      <c r="J72" s="13">
        <f t="shared" si="1"/>
        <v>-0.56828535674777925</v>
      </c>
    </row>
    <row r="73" spans="1:10" ht="15.75" thickBot="1" x14ac:dyDescent="0.3">
      <c r="A73" s="43">
        <v>756.5</v>
      </c>
      <c r="B73" s="43">
        <v>8.7360000000000007</v>
      </c>
      <c r="C73" s="10">
        <f t="shared" si="4"/>
        <v>0</v>
      </c>
      <c r="D73" s="11">
        <f t="shared" si="4"/>
        <v>1.3646417468848796E-22</v>
      </c>
      <c r="E73" s="11">
        <f t="shared" si="4"/>
        <v>0.75021769167483543</v>
      </c>
      <c r="F73" s="12">
        <f>BG5Q!C$15*C73</f>
        <v>0</v>
      </c>
      <c r="G73" s="12">
        <f>BG5Q!D$15*D73</f>
        <v>7.9787873215889344E-23</v>
      </c>
      <c r="H73" s="12">
        <f>BG5Q!E$15*E73</f>
        <v>8.872235129426338</v>
      </c>
      <c r="I73" s="13">
        <f t="shared" si="5"/>
        <v>8.872235129426338</v>
      </c>
      <c r="J73" s="13">
        <f t="shared" si="1"/>
        <v>-0.13623512942633731</v>
      </c>
    </row>
    <row r="74" spans="1:10" ht="15.75" thickBot="1" x14ac:dyDescent="0.3">
      <c r="A74" s="43">
        <v>849.8</v>
      </c>
      <c r="B74" s="43">
        <v>4.9980000000000002</v>
      </c>
      <c r="C74" s="10">
        <f t="shared" si="4"/>
        <v>0</v>
      </c>
      <c r="D74" s="11">
        <f t="shared" si="4"/>
        <v>8.410167275101632E-30</v>
      </c>
      <c r="E74" s="11">
        <f t="shared" si="4"/>
        <v>0.44304252106635172</v>
      </c>
      <c r="F74" s="12">
        <f>BG5Q!C$15*C74</f>
        <v>0</v>
      </c>
      <c r="G74" s="12">
        <f>BG5Q!D$15*D74</f>
        <v>4.9172565752294712E-30</v>
      </c>
      <c r="H74" s="12">
        <f>BG5Q!E$15*E74</f>
        <v>5.2395157603643918</v>
      </c>
      <c r="I74" s="13">
        <f t="shared" si="5"/>
        <v>5.2395157603643918</v>
      </c>
      <c r="J74" s="13">
        <f t="shared" si="1"/>
        <v>-0.2415157603643916</v>
      </c>
    </row>
    <row r="75" spans="1:10" ht="15.75" thickBot="1" x14ac:dyDescent="0.3">
      <c r="A75" s="43">
        <v>954.5</v>
      </c>
      <c r="B75" s="43">
        <v>2.7909999999999999</v>
      </c>
      <c r="C75" s="10">
        <f t="shared" si="4"/>
        <v>0</v>
      </c>
      <c r="D75" s="11">
        <f t="shared" si="4"/>
        <v>4.0948012908483611E-39</v>
      </c>
      <c r="E75" s="11">
        <f t="shared" si="4"/>
        <v>0.17826740124606763</v>
      </c>
      <c r="F75" s="12">
        <f>BG5Q!C$15*C75</f>
        <v>0</v>
      </c>
      <c r="G75" s="12">
        <f>BG5Q!D$15*D75</f>
        <v>2.3941484055011149E-39</v>
      </c>
      <c r="H75" s="12">
        <f>BG5Q!E$15*E75</f>
        <v>2.1082284746390956</v>
      </c>
      <c r="I75" s="13">
        <f t="shared" si="5"/>
        <v>2.1082284746390956</v>
      </c>
      <c r="J75" s="13">
        <f t="shared" si="1"/>
        <v>0.68277152536090435</v>
      </c>
    </row>
    <row r="76" spans="1:10" ht="15.75" thickBot="1" x14ac:dyDescent="0.3">
      <c r="A76" s="43">
        <v>1072.3</v>
      </c>
      <c r="B76" s="43">
        <v>1.5720000000000001</v>
      </c>
      <c r="C76" s="10">
        <f t="shared" si="4"/>
        <v>0</v>
      </c>
      <c r="D76" s="11">
        <f t="shared" si="4"/>
        <v>3.8927468399913287E-51</v>
      </c>
      <c r="E76" s="11">
        <f t="shared" si="4"/>
        <v>4.2745266103348459E-2</v>
      </c>
      <c r="F76" s="12">
        <f>BG5Q!C$15*C76</f>
        <v>0</v>
      </c>
      <c r="G76" s="12">
        <f>BG5Q!D$15*D76</f>
        <v>2.2760112098269521E-51</v>
      </c>
      <c r="H76" s="12">
        <f>BG5Q!E$15*E76</f>
        <v>0.50551467360380575</v>
      </c>
      <c r="I76" s="13">
        <f t="shared" si="5"/>
        <v>0.50551467360380575</v>
      </c>
      <c r="J76" s="13">
        <f t="shared" si="1"/>
        <v>1.0664853263961942</v>
      </c>
    </row>
    <row r="77" spans="1:10" ht="15.75" thickBot="1" x14ac:dyDescent="0.3">
      <c r="A77" s="43">
        <v>1204.5</v>
      </c>
      <c r="B77" s="43">
        <v>0.71699999999999997</v>
      </c>
      <c r="C77" s="10">
        <f t="shared" si="4"/>
        <v>0</v>
      </c>
      <c r="D77" s="11">
        <f t="shared" si="4"/>
        <v>1.4174947502070883E-66</v>
      </c>
      <c r="E77" s="11">
        <f t="shared" si="4"/>
        <v>5.1736388691567227E-3</v>
      </c>
      <c r="F77" s="12">
        <f>BG5Q!C$15*C77</f>
        <v>0</v>
      </c>
      <c r="G77" s="12">
        <f>BG5Q!D$15*D77</f>
        <v>8.2878082597053109E-67</v>
      </c>
      <c r="H77" s="12">
        <f>BG5Q!E$15*E77</f>
        <v>6.1184561536297227E-2</v>
      </c>
      <c r="I77" s="13">
        <f t="shared" si="5"/>
        <v>6.1184561536297227E-2</v>
      </c>
      <c r="J77" s="13">
        <f t="shared" si="1"/>
        <v>0.65581543846370272</v>
      </c>
    </row>
    <row r="78" spans="1:10" ht="15.75" thickBot="1" x14ac:dyDescent="0.3">
      <c r="A78" s="43">
        <v>1353</v>
      </c>
      <c r="B78" s="43">
        <v>8.5999999999999993E-2</v>
      </c>
      <c r="C78" s="10">
        <f t="shared" si="4"/>
        <v>0</v>
      </c>
      <c r="D78" s="11">
        <f t="shared" si="4"/>
        <v>2.2561270680746129E-86</v>
      </c>
      <c r="E78" s="11">
        <f t="shared" si="4"/>
        <v>2.5396484154117807E-4</v>
      </c>
      <c r="F78" s="12">
        <f>BG5Q!C$15*C78</f>
        <v>0</v>
      </c>
      <c r="G78" s="12">
        <f>BG5Q!D$15*D78</f>
        <v>1.3191123668713253E-86</v>
      </c>
      <c r="H78" s="12">
        <f>BG5Q!E$15*E78</f>
        <v>3.0034426190757527E-3</v>
      </c>
      <c r="I78" s="13">
        <f t="shared" si="5"/>
        <v>3.0034426190757527E-3</v>
      </c>
      <c r="J78" s="13">
        <f t="shared" si="1"/>
        <v>8.2996557380924235E-2</v>
      </c>
    </row>
    <row r="79" spans="1:10" ht="15.75" thickBot="1" x14ac:dyDescent="0.3">
      <c r="A79" s="43">
        <v>1519.9</v>
      </c>
      <c r="B79" s="43">
        <v>0</v>
      </c>
      <c r="C79" s="10">
        <f t="shared" si="4"/>
        <v>0</v>
      </c>
      <c r="D79" s="11">
        <f t="shared" si="4"/>
        <v>1.0017041163247542E-111</v>
      </c>
      <c r="E79" s="11">
        <f t="shared" si="4"/>
        <v>3.8142207144100768E-6</v>
      </c>
      <c r="F79" s="12">
        <f>BG5Q!C$15*C79</f>
        <v>0</v>
      </c>
      <c r="G79" s="12">
        <f>BG5Q!D$15*D79</f>
        <v>5.8567635949581045E-112</v>
      </c>
      <c r="H79" s="12">
        <f>BG5Q!E$15*E79</f>
        <v>4.5107791230871377E-5</v>
      </c>
      <c r="I79" s="13">
        <f t="shared" si="5"/>
        <v>4.5107791230871377E-5</v>
      </c>
      <c r="J79" s="13">
        <f t="shared" si="1"/>
        <v>-4.5107791230871377E-5</v>
      </c>
    </row>
    <row r="80" spans="1:10" ht="15.75" thickBot="1" x14ac:dyDescent="0.3">
      <c r="A80" s="43">
        <v>1707.4</v>
      </c>
      <c r="B80" s="43">
        <v>0</v>
      </c>
      <c r="C80" s="10">
        <f t="shared" si="4"/>
        <v>0</v>
      </c>
      <c r="D80" s="11">
        <f t="shared" si="4"/>
        <v>4.0172991909161379E-144</v>
      </c>
      <c r="E80" s="11">
        <f t="shared" si="4"/>
        <v>1.2258895631153715E-8</v>
      </c>
      <c r="F80" s="12">
        <f>BG5Q!C$15*C80</f>
        <v>0</v>
      </c>
      <c r="G80" s="12">
        <f>BG5Q!D$15*D80</f>
        <v>2.3488344779631863E-144</v>
      </c>
      <c r="H80" s="12">
        <f>BG5Q!E$15*E80</f>
        <v>1.4497632577003292E-7</v>
      </c>
      <c r="I80" s="13">
        <f t="shared" si="5"/>
        <v>1.4497632577003292E-7</v>
      </c>
      <c r="J80" s="13">
        <f t="shared" si="1"/>
        <v>-1.4497632577003292E-7</v>
      </c>
    </row>
    <row r="81" spans="1:10" ht="15.75" thickBot="1" x14ac:dyDescent="0.3">
      <c r="A81" s="43">
        <v>1917.9</v>
      </c>
      <c r="B81" s="43">
        <v>0</v>
      </c>
      <c r="C81" s="10">
        <f t="shared" si="4"/>
        <v>0</v>
      </c>
      <c r="D81" s="11">
        <f t="shared" si="4"/>
        <v>1.982372217502576E-185</v>
      </c>
      <c r="E81" s="11">
        <f t="shared" si="4"/>
        <v>5.3608587806314072E-12</v>
      </c>
      <c r="F81" s="12">
        <f>BG5Q!C$15*C81</f>
        <v>0</v>
      </c>
      <c r="G81" s="12">
        <f>BG5Q!D$15*D81</f>
        <v>1.1590533817234892E-185</v>
      </c>
      <c r="H81" s="12">
        <f>BG5Q!E$15*E81</f>
        <v>6.3398664314659492E-11</v>
      </c>
      <c r="I81" s="13">
        <f t="shared" si="0"/>
        <v>6.3398664314659492E-11</v>
      </c>
      <c r="J81" s="13">
        <f t="shared" si="1"/>
        <v>-6.3398664314659492E-11</v>
      </c>
    </row>
    <row r="82" spans="1:10" ht="15.75" thickBot="1" x14ac:dyDescent="0.3">
      <c r="A82" s="43">
        <v>2154.4</v>
      </c>
      <c r="B82" s="43">
        <v>0</v>
      </c>
      <c r="C82" s="10">
        <f t="shared" si="4"/>
        <v>0</v>
      </c>
      <c r="D82" s="11">
        <f t="shared" si="4"/>
        <v>4.5715704579792238E-238</v>
      </c>
      <c r="E82" s="11">
        <f t="shared" si="4"/>
        <v>1.7696710853671969E-16</v>
      </c>
      <c r="F82" s="12">
        <f>BG5Q!C$15*C82</f>
        <v>0</v>
      </c>
      <c r="G82" s="12">
        <f>BG5Q!D$15*D82</f>
        <v>2.6729058005985368E-238</v>
      </c>
      <c r="H82" s="12">
        <f>BG5Q!E$15*E82</f>
        <v>2.0928509345164964E-15</v>
      </c>
      <c r="I82" s="13">
        <f t="shared" si="0"/>
        <v>2.0928509345164964E-15</v>
      </c>
      <c r="J82" s="13">
        <f t="shared" si="1"/>
        <v>-2.0928509345164964E-15</v>
      </c>
    </row>
    <row r="83" spans="1:10" ht="15.75" thickBot="1" x14ac:dyDescent="0.3">
      <c r="A83" s="43">
        <v>2420.1</v>
      </c>
      <c r="B83" s="43">
        <v>0</v>
      </c>
      <c r="C83" s="10">
        <f t="shared" si="4"/>
        <v>0</v>
      </c>
      <c r="D83" s="11">
        <f t="shared" si="4"/>
        <v>4.5976693943874244E-305</v>
      </c>
      <c r="E83" s="11">
        <f t="shared" si="4"/>
        <v>2.0922275660719457E-22</v>
      </c>
      <c r="F83" s="12">
        <f>BG5Q!C$15*C83</f>
        <v>0</v>
      </c>
      <c r="G83" s="12">
        <f>BG5Q!D$15*D83</f>
        <v>2.6881653266533463E-305</v>
      </c>
      <c r="H83" s="12">
        <f>BG5Q!E$15*E83</f>
        <v>2.4743131382328517E-21</v>
      </c>
      <c r="I83" s="13">
        <f t="shared" si="0"/>
        <v>2.4743131382328517E-21</v>
      </c>
      <c r="J83" s="13">
        <f t="shared" si="1"/>
        <v>-2.4743131382328517E-21</v>
      </c>
    </row>
    <row r="84" spans="1:10" ht="15.75" thickBot="1" x14ac:dyDescent="0.3">
      <c r="A84" s="43">
        <v>2718.6</v>
      </c>
      <c r="B84" s="43">
        <v>0</v>
      </c>
      <c r="C84" s="10">
        <f t="shared" si="4"/>
        <v>0</v>
      </c>
      <c r="D84" s="11">
        <f t="shared" si="4"/>
        <v>0</v>
      </c>
      <c r="E84" s="11">
        <f t="shared" si="4"/>
        <v>3.4274596872248562E-30</v>
      </c>
      <c r="F84" s="12">
        <f>BG5Q!C$15*C84</f>
        <v>0</v>
      </c>
      <c r="G84" s="12">
        <f>BG5Q!D$15*D84</f>
        <v>0</v>
      </c>
      <c r="H84" s="12">
        <f>BG5Q!E$15*E84</f>
        <v>4.0533872473470215E-29</v>
      </c>
      <c r="I84" s="13">
        <f t="shared" si="0"/>
        <v>4.0533872473470215E-29</v>
      </c>
      <c r="J84" s="13">
        <f t="shared" si="1"/>
        <v>-4.0533872473470215E-29</v>
      </c>
    </row>
    <row r="85" spans="1:10" ht="15.75" thickBot="1" x14ac:dyDescent="0.3">
      <c r="A85" s="43">
        <v>3053.9</v>
      </c>
      <c r="B85" s="43">
        <v>0</v>
      </c>
      <c r="C85" s="10">
        <f t="shared" si="4"/>
        <v>0</v>
      </c>
      <c r="D85" s="11">
        <f t="shared" si="4"/>
        <v>0</v>
      </c>
      <c r="E85" s="11">
        <f t="shared" si="4"/>
        <v>2.3325982215851076E-40</v>
      </c>
      <c r="F85" s="12">
        <f>BG5Q!C$15*C85</f>
        <v>0</v>
      </c>
      <c r="G85" s="12">
        <f>BG5Q!D$15*D85</f>
        <v>0</v>
      </c>
      <c r="H85" s="12">
        <f>BG5Q!E$15*E85</f>
        <v>2.7585806245362073E-39</v>
      </c>
      <c r="I85" s="13">
        <f t="shared" si="0"/>
        <v>2.7585806245362073E-39</v>
      </c>
      <c r="J85" s="13">
        <f t="shared" si="1"/>
        <v>-2.7585806245362073E-39</v>
      </c>
    </row>
    <row r="86" spans="1:10" ht="15.75" thickBot="1" x14ac:dyDescent="0.3">
      <c r="A86" s="43">
        <v>3430.5</v>
      </c>
      <c r="B86" s="43">
        <v>0</v>
      </c>
      <c r="C86" s="10">
        <f t="shared" si="4"/>
        <v>0</v>
      </c>
      <c r="D86" s="11">
        <f t="shared" si="4"/>
        <v>0</v>
      </c>
      <c r="E86" s="11">
        <f t="shared" si="4"/>
        <v>1.4284259663540597E-53</v>
      </c>
      <c r="F86" s="12">
        <f>BG5Q!C$15*C86</f>
        <v>0</v>
      </c>
      <c r="G86" s="12">
        <f>BG5Q!D$15*D86</f>
        <v>0</v>
      </c>
      <c r="H86" s="12">
        <f>BG5Q!E$15*E86</f>
        <v>1.6892871467984809E-52</v>
      </c>
      <c r="I86" s="13">
        <f t="shared" ref="I86:I116" si="6">SUM(F86:H86)</f>
        <v>1.6892871467984809E-52</v>
      </c>
      <c r="J86" s="13">
        <f t="shared" ref="J86:J116" si="7">B86-I86</f>
        <v>-1.6892871467984809E-52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8">EXP(-1*(($A87-C$8)/(0.6006*C$9))^2)</f>
        <v>0</v>
      </c>
      <c r="D87" s="11">
        <f t="shared" si="8"/>
        <v>0</v>
      </c>
      <c r="E87" s="11">
        <f t="shared" si="8"/>
        <v>1.1252719530938486E-70</v>
      </c>
      <c r="F87" s="12">
        <f>BG5Q!C$15*C87</f>
        <v>0</v>
      </c>
      <c r="G87" s="12">
        <f>BG5Q!D$15*D87</f>
        <v>0</v>
      </c>
      <c r="H87" s="12">
        <f>BG5Q!E$15*E87</f>
        <v>1.3307707167114667E-69</v>
      </c>
      <c r="I87" s="13">
        <f t="shared" si="6"/>
        <v>1.3307707167114667E-69</v>
      </c>
      <c r="J87" s="13">
        <f t="shared" si="7"/>
        <v>-1.3307707167114667E-69</v>
      </c>
    </row>
    <row r="88" spans="1:10" ht="15.75" thickBot="1" x14ac:dyDescent="0.3">
      <c r="A88" s="43">
        <v>4328.8</v>
      </c>
      <c r="B88" s="43">
        <v>0</v>
      </c>
      <c r="C88" s="10">
        <f t="shared" si="8"/>
        <v>0</v>
      </c>
      <c r="D88" s="11">
        <f t="shared" si="8"/>
        <v>0</v>
      </c>
      <c r="E88" s="11">
        <f t="shared" si="8"/>
        <v>9.4774223177275292E-93</v>
      </c>
      <c r="F88" s="12">
        <f>BG5Q!C$15*C88</f>
        <v>0</v>
      </c>
      <c r="G88" s="12">
        <f>BG5Q!D$15*D88</f>
        <v>0</v>
      </c>
      <c r="H88" s="12">
        <f>BG5Q!E$15*E88</f>
        <v>1.1208202653290196E-91</v>
      </c>
      <c r="I88" s="13">
        <f t="shared" si="6"/>
        <v>1.1208202653290196E-91</v>
      </c>
      <c r="J88" s="13">
        <f t="shared" si="7"/>
        <v>-1.1208202653290196E-91</v>
      </c>
    </row>
    <row r="89" spans="1:10" ht="15.75" thickBot="1" x14ac:dyDescent="0.3">
      <c r="A89" s="43">
        <v>4862.6000000000004</v>
      </c>
      <c r="B89" s="43">
        <v>0</v>
      </c>
      <c r="C89" s="10">
        <f t="shared" si="8"/>
        <v>0</v>
      </c>
      <c r="D89" s="11">
        <f t="shared" si="8"/>
        <v>0</v>
      </c>
      <c r="E89" s="11">
        <f t="shared" si="8"/>
        <v>3.8168069778861389E-121</v>
      </c>
      <c r="F89" s="12">
        <f>BG5Q!C$15*C89</f>
        <v>0</v>
      </c>
      <c r="G89" s="12">
        <f>BG5Q!D$15*D89</f>
        <v>0</v>
      </c>
      <c r="H89" s="12">
        <f>BG5Q!E$15*E89</f>
        <v>4.5138376936755016E-120</v>
      </c>
      <c r="I89" s="13">
        <f t="shared" si="6"/>
        <v>4.5138376936755016E-120</v>
      </c>
      <c r="J89" s="13">
        <f t="shared" si="7"/>
        <v>-4.5138376936755016E-120</v>
      </c>
    </row>
    <row r="90" spans="1:10" ht="15.75" thickBot="1" x14ac:dyDescent="0.3">
      <c r="A90" s="43">
        <v>5462.3</v>
      </c>
      <c r="B90" s="43">
        <v>0</v>
      </c>
      <c r="C90" s="10">
        <f t="shared" si="8"/>
        <v>0</v>
      </c>
      <c r="D90" s="11">
        <f t="shared" si="8"/>
        <v>0</v>
      </c>
      <c r="E90" s="11">
        <f t="shared" si="8"/>
        <v>1.360821673824138E-157</v>
      </c>
      <c r="F90" s="12">
        <f>BG5Q!C$15*C90</f>
        <v>0</v>
      </c>
      <c r="G90" s="12">
        <f>BG5Q!D$15*D90</f>
        <v>0</v>
      </c>
      <c r="H90" s="12">
        <f>BG5Q!E$15*E90</f>
        <v>1.6093368622690733E-156</v>
      </c>
      <c r="I90" s="13">
        <f t="shared" si="6"/>
        <v>1.6093368622690733E-156</v>
      </c>
      <c r="J90" s="13">
        <f t="shared" si="7"/>
        <v>-1.6093368622690733E-156</v>
      </c>
    </row>
    <row r="91" spans="1:10" ht="15.75" thickBot="1" x14ac:dyDescent="0.3">
      <c r="A91" s="43">
        <v>6135.9</v>
      </c>
      <c r="B91" s="43">
        <v>0</v>
      </c>
      <c r="C91" s="10">
        <f t="shared" si="8"/>
        <v>0</v>
      </c>
      <c r="D91" s="11">
        <f t="shared" si="8"/>
        <v>0</v>
      </c>
      <c r="E91" s="11">
        <f t="shared" si="8"/>
        <v>2.8624032952864073E-204</v>
      </c>
      <c r="F91" s="12">
        <f>BG5Q!C$15*C91</f>
        <v>0</v>
      </c>
      <c r="G91" s="12">
        <f>BG5Q!D$15*D91</f>
        <v>0</v>
      </c>
      <c r="H91" s="12">
        <f>BG5Q!E$15*E91</f>
        <v>3.3851394539004083E-203</v>
      </c>
      <c r="I91" s="13">
        <f t="shared" si="6"/>
        <v>3.3851394539004083E-203</v>
      </c>
      <c r="J91" s="13">
        <f t="shared" si="7"/>
        <v>-3.3851394539004083E-203</v>
      </c>
    </row>
    <row r="92" spans="1:10" ht="15.75" thickBot="1" x14ac:dyDescent="0.3">
      <c r="A92" s="43">
        <v>6892.6</v>
      </c>
      <c r="B92" s="43">
        <v>0</v>
      </c>
      <c r="C92" s="10">
        <f t="shared" si="8"/>
        <v>0</v>
      </c>
      <c r="D92" s="11">
        <f t="shared" si="8"/>
        <v>0</v>
      </c>
      <c r="E92" s="11">
        <f t="shared" si="8"/>
        <v>6.0379172685285681E-264</v>
      </c>
      <c r="F92" s="12">
        <f>BG5Q!C$15*C92</f>
        <v>0</v>
      </c>
      <c r="G92" s="12">
        <f>BG5Q!D$15*D92</f>
        <v>0</v>
      </c>
      <c r="H92" s="12">
        <f>BG5Q!E$15*E92</f>
        <v>7.1405703028432017E-263</v>
      </c>
      <c r="I92" s="13">
        <f t="shared" si="6"/>
        <v>7.1405703028432017E-263</v>
      </c>
      <c r="J92" s="13">
        <f t="shared" si="7"/>
        <v>-7.1405703028432017E-263</v>
      </c>
    </row>
    <row r="93" spans="1:10" ht="15.75" thickBot="1" x14ac:dyDescent="0.3">
      <c r="A93" s="43">
        <v>7742.6</v>
      </c>
      <c r="B93" s="43">
        <v>0</v>
      </c>
      <c r="C93" s="10">
        <f t="shared" si="8"/>
        <v>0</v>
      </c>
      <c r="D93" s="11">
        <f t="shared" si="8"/>
        <v>0</v>
      </c>
      <c r="E93" s="11">
        <f t="shared" si="8"/>
        <v>0</v>
      </c>
      <c r="F93" s="12">
        <f>BG5Q!C$15*C93</f>
        <v>0</v>
      </c>
      <c r="G93" s="12">
        <f>BG5Q!D$15*D93</f>
        <v>0</v>
      </c>
      <c r="H93" s="12">
        <f>BG5Q!E$15*E93</f>
        <v>0</v>
      </c>
      <c r="I93" s="13">
        <f t="shared" si="6"/>
        <v>0</v>
      </c>
      <c r="J93" s="13">
        <f t="shared" si="7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8"/>
        <v>0</v>
      </c>
      <c r="D94" s="11">
        <f t="shared" si="8"/>
        <v>0</v>
      </c>
      <c r="E94" s="11">
        <f t="shared" si="8"/>
        <v>0</v>
      </c>
      <c r="F94" s="12">
        <f>BG5Q!C$15*C94</f>
        <v>0</v>
      </c>
      <c r="G94" s="12">
        <f>BG5Q!D$15*D94</f>
        <v>0</v>
      </c>
      <c r="H94" s="12">
        <f>BG5Q!E$15*E94</f>
        <v>0</v>
      </c>
      <c r="I94" s="13">
        <f t="shared" si="6"/>
        <v>0</v>
      </c>
      <c r="J94" s="13">
        <f t="shared" si="7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8"/>
        <v>0</v>
      </c>
      <c r="D95" s="11">
        <f t="shared" si="8"/>
        <v>0</v>
      </c>
      <c r="E95" s="11">
        <f t="shared" si="8"/>
        <v>0</v>
      </c>
      <c r="F95" s="12">
        <f>BG5Q!C$15*C95</f>
        <v>0</v>
      </c>
      <c r="G95" s="12">
        <f>BG5Q!D$15*D95</f>
        <v>0</v>
      </c>
      <c r="H95" s="12">
        <f>BG5Q!E$15*E95</f>
        <v>0</v>
      </c>
      <c r="I95" s="13">
        <f t="shared" si="6"/>
        <v>0</v>
      </c>
      <c r="J95" s="13">
        <f t="shared" si="7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8"/>
        <v>0</v>
      </c>
      <c r="D96" s="11">
        <f t="shared" si="8"/>
        <v>0</v>
      </c>
      <c r="E96" s="11">
        <f t="shared" si="8"/>
        <v>0</v>
      </c>
      <c r="F96" s="12">
        <f>BG5Q!C$15*C96</f>
        <v>0</v>
      </c>
      <c r="G96" s="12">
        <f>BG5Q!D$15*D96</f>
        <v>0</v>
      </c>
      <c r="H96" s="12">
        <f>BG5Q!E$15*E96</f>
        <v>0</v>
      </c>
      <c r="I96" s="13">
        <f t="shared" si="6"/>
        <v>0</v>
      </c>
      <c r="J96" s="13">
        <f t="shared" si="7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8"/>
        <v>0</v>
      </c>
      <c r="D97" s="11">
        <f t="shared" si="8"/>
        <v>0</v>
      </c>
      <c r="E97" s="11">
        <f t="shared" si="8"/>
        <v>0</v>
      </c>
      <c r="F97" s="12">
        <f>BG5Q!C$15*C97</f>
        <v>0</v>
      </c>
      <c r="G97" s="12">
        <f>BG5Q!D$15*D97</f>
        <v>0</v>
      </c>
      <c r="H97" s="12">
        <f>BG5Q!E$15*E97</f>
        <v>0</v>
      </c>
      <c r="I97" s="13">
        <f t="shared" si="6"/>
        <v>0</v>
      </c>
      <c r="J97" s="13">
        <f t="shared" si="7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8"/>
        <v>0</v>
      </c>
      <c r="D98" s="11">
        <f t="shared" si="8"/>
        <v>0</v>
      </c>
      <c r="E98" s="11">
        <f t="shared" si="8"/>
        <v>0</v>
      </c>
      <c r="F98" s="12">
        <f>BG5Q!C$15*C98</f>
        <v>0</v>
      </c>
      <c r="G98" s="12">
        <f>BG5Q!D$15*D98</f>
        <v>0</v>
      </c>
      <c r="H98" s="12">
        <f>BG5Q!E$15*E98</f>
        <v>0</v>
      </c>
      <c r="I98" s="13">
        <f t="shared" si="6"/>
        <v>0</v>
      </c>
      <c r="J98" s="13">
        <f t="shared" si="7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8"/>
        <v>0</v>
      </c>
      <c r="D99" s="11">
        <f t="shared" si="8"/>
        <v>0</v>
      </c>
      <c r="E99" s="11">
        <f t="shared" si="8"/>
        <v>0</v>
      </c>
      <c r="F99" s="12">
        <f>BG5Q!C$15*C99</f>
        <v>0</v>
      </c>
      <c r="G99" s="12">
        <f>BG5Q!D$15*D99</f>
        <v>0</v>
      </c>
      <c r="H99" s="12">
        <f>BG5Q!E$15*E99</f>
        <v>0</v>
      </c>
      <c r="I99" s="13">
        <f t="shared" si="6"/>
        <v>0</v>
      </c>
      <c r="J99" s="13">
        <f t="shared" si="7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8"/>
        <v>0</v>
      </c>
      <c r="D100" s="11">
        <f t="shared" si="8"/>
        <v>0</v>
      </c>
      <c r="E100" s="11">
        <f t="shared" si="8"/>
        <v>0</v>
      </c>
      <c r="F100" s="12">
        <f>BG5Q!C$15*C100</f>
        <v>0</v>
      </c>
      <c r="G100" s="12">
        <f>BG5Q!D$15*D100</f>
        <v>0</v>
      </c>
      <c r="H100" s="12">
        <f>BG5Q!E$15*E100</f>
        <v>0</v>
      </c>
      <c r="I100" s="13">
        <f t="shared" si="6"/>
        <v>0</v>
      </c>
      <c r="J100" s="13">
        <f t="shared" si="7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8"/>
        <v>0</v>
      </c>
      <c r="D101" s="11">
        <f t="shared" si="8"/>
        <v>0</v>
      </c>
      <c r="E101" s="11">
        <f t="shared" si="8"/>
        <v>0</v>
      </c>
      <c r="F101" s="12">
        <f>BG5Q!C$15*C101</f>
        <v>0</v>
      </c>
      <c r="G101" s="12">
        <f>BG5Q!D$15*D101</f>
        <v>0</v>
      </c>
      <c r="H101" s="12">
        <f>BG5Q!E$15*E101</f>
        <v>0</v>
      </c>
      <c r="I101" s="13">
        <f t="shared" si="6"/>
        <v>0</v>
      </c>
      <c r="J101" s="13">
        <f t="shared" si="7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8"/>
        <v>0</v>
      </c>
      <c r="D102" s="11">
        <f t="shared" si="8"/>
        <v>0</v>
      </c>
      <c r="E102" s="11">
        <f t="shared" si="8"/>
        <v>0</v>
      </c>
      <c r="F102" s="12">
        <f>BG5Q!C$15*C102</f>
        <v>0</v>
      </c>
      <c r="G102" s="12">
        <f>BG5Q!D$15*D102</f>
        <v>0</v>
      </c>
      <c r="H102" s="12">
        <f>BG5Q!E$15*E102</f>
        <v>0</v>
      </c>
      <c r="I102" s="13">
        <f t="shared" si="6"/>
        <v>0</v>
      </c>
      <c r="J102" s="13">
        <f t="shared" si="7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9">EXP(-1*(($A103-C$8)/(0.6006*C$9))^2)</f>
        <v>0</v>
      </c>
      <c r="D103" s="11">
        <f t="shared" si="9"/>
        <v>0</v>
      </c>
      <c r="E103" s="11">
        <f t="shared" si="9"/>
        <v>0</v>
      </c>
      <c r="F103" s="12">
        <f>BG5Q!C$15*C103</f>
        <v>0</v>
      </c>
      <c r="G103" s="12">
        <f>BG5Q!D$15*D103</f>
        <v>0</v>
      </c>
      <c r="H103" s="12">
        <f>BG5Q!E$15*E103</f>
        <v>0</v>
      </c>
      <c r="I103" s="13">
        <f t="shared" si="6"/>
        <v>0</v>
      </c>
      <c r="J103" s="13">
        <f t="shared" si="7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9"/>
        <v>0</v>
      </c>
      <c r="D104" s="11">
        <f t="shared" si="9"/>
        <v>0</v>
      </c>
      <c r="E104" s="11">
        <f t="shared" si="9"/>
        <v>0</v>
      </c>
      <c r="F104" s="12">
        <f>BG5Q!C$15*C104</f>
        <v>0</v>
      </c>
      <c r="G104" s="12">
        <f>BG5Q!D$15*D104</f>
        <v>0</v>
      </c>
      <c r="H104" s="12">
        <f>BG5Q!E$15*E104</f>
        <v>0</v>
      </c>
      <c r="I104" s="13">
        <f t="shared" si="6"/>
        <v>0</v>
      </c>
      <c r="J104" s="13">
        <f t="shared" si="7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9"/>
        <v>0</v>
      </c>
      <c r="D105" s="11">
        <f t="shared" si="9"/>
        <v>0</v>
      </c>
      <c r="E105" s="11">
        <f t="shared" si="9"/>
        <v>0</v>
      </c>
      <c r="F105" s="12">
        <f>BG5Q!C$15*C105</f>
        <v>0</v>
      </c>
      <c r="G105" s="12">
        <f>BG5Q!D$15*D105</f>
        <v>0</v>
      </c>
      <c r="H105" s="12">
        <f>BG5Q!E$15*E105</f>
        <v>0</v>
      </c>
      <c r="I105" s="13">
        <f t="shared" si="6"/>
        <v>0</v>
      </c>
      <c r="J105" s="13">
        <f t="shared" si="7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9"/>
        <v>0</v>
      </c>
      <c r="D106" s="11">
        <f t="shared" si="9"/>
        <v>0</v>
      </c>
      <c r="E106" s="11">
        <f t="shared" si="9"/>
        <v>0</v>
      </c>
      <c r="F106" s="12">
        <f>BG5Q!C$15*C106</f>
        <v>0</v>
      </c>
      <c r="G106" s="12">
        <f>BG5Q!D$15*D106</f>
        <v>0</v>
      </c>
      <c r="H106" s="12">
        <f>BG5Q!E$15*E106</f>
        <v>0</v>
      </c>
      <c r="I106" s="13">
        <f t="shared" si="6"/>
        <v>0</v>
      </c>
      <c r="J106" s="13">
        <f t="shared" si="7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9"/>
        <v>0</v>
      </c>
      <c r="D107" s="11">
        <f t="shared" si="9"/>
        <v>0</v>
      </c>
      <c r="E107" s="11">
        <f t="shared" si="9"/>
        <v>0</v>
      </c>
      <c r="F107" s="12">
        <f>BG5Q!C$15*C107</f>
        <v>0</v>
      </c>
      <c r="G107" s="12">
        <f>BG5Q!D$15*D107</f>
        <v>0</v>
      </c>
      <c r="H107" s="12">
        <f>BG5Q!E$15*E107</f>
        <v>0</v>
      </c>
      <c r="I107" s="13">
        <f t="shared" si="6"/>
        <v>0</v>
      </c>
      <c r="J107" s="13">
        <f t="shared" si="7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9"/>
        <v>0</v>
      </c>
      <c r="D108" s="11">
        <f t="shared" si="9"/>
        <v>0</v>
      </c>
      <c r="E108" s="11">
        <f t="shared" si="9"/>
        <v>0</v>
      </c>
      <c r="F108" s="12">
        <f>BG5Q!C$15*C108</f>
        <v>0</v>
      </c>
      <c r="G108" s="12">
        <f>BG5Q!D$15*D108</f>
        <v>0</v>
      </c>
      <c r="H108" s="12">
        <f>BG5Q!E$15*E108</f>
        <v>0</v>
      </c>
      <c r="I108" s="13">
        <f t="shared" si="6"/>
        <v>0</v>
      </c>
      <c r="J108" s="13">
        <f t="shared" si="7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9"/>
        <v>0</v>
      </c>
      <c r="D109" s="11">
        <f t="shared" si="9"/>
        <v>0</v>
      </c>
      <c r="E109" s="11">
        <f t="shared" si="9"/>
        <v>0</v>
      </c>
      <c r="F109" s="12">
        <f>BG5Q!C$15*C109</f>
        <v>0</v>
      </c>
      <c r="G109" s="12">
        <f>BG5Q!D$15*D109</f>
        <v>0</v>
      </c>
      <c r="H109" s="12">
        <f>BG5Q!E$15*E109</f>
        <v>0</v>
      </c>
      <c r="I109" s="13">
        <f t="shared" si="6"/>
        <v>0</v>
      </c>
      <c r="J109" s="13">
        <f t="shared" si="7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9"/>
        <v>0</v>
      </c>
      <c r="D110" s="11">
        <f t="shared" si="9"/>
        <v>0</v>
      </c>
      <c r="E110" s="11">
        <f t="shared" si="9"/>
        <v>0</v>
      </c>
      <c r="F110" s="12">
        <f>BG5Q!C$15*C110</f>
        <v>0</v>
      </c>
      <c r="G110" s="12">
        <f>BG5Q!D$15*D110</f>
        <v>0</v>
      </c>
      <c r="H110" s="12">
        <f>BG5Q!E$15*E110</f>
        <v>0</v>
      </c>
      <c r="I110" s="13">
        <f t="shared" si="6"/>
        <v>0</v>
      </c>
      <c r="J110" s="13">
        <f t="shared" si="7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9"/>
        <v>0</v>
      </c>
      <c r="D111" s="11">
        <f t="shared" si="9"/>
        <v>0</v>
      </c>
      <c r="E111" s="11">
        <f t="shared" si="9"/>
        <v>0</v>
      </c>
      <c r="F111" s="12">
        <f>BG5Q!C$15*C111</f>
        <v>0</v>
      </c>
      <c r="G111" s="12">
        <f>BG5Q!D$15*D111</f>
        <v>0</v>
      </c>
      <c r="H111" s="12">
        <f>BG5Q!E$15*E111</f>
        <v>0</v>
      </c>
      <c r="I111" s="13">
        <f t="shared" si="6"/>
        <v>0</v>
      </c>
      <c r="J111" s="13">
        <f t="shared" si="7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9"/>
        <v>0</v>
      </c>
      <c r="D112" s="11">
        <f t="shared" si="9"/>
        <v>0</v>
      </c>
      <c r="E112" s="11">
        <f t="shared" si="9"/>
        <v>0</v>
      </c>
      <c r="F112" s="12">
        <f>BG5Q!C$15*C112</f>
        <v>0</v>
      </c>
      <c r="G112" s="12">
        <f>BG5Q!D$15*D112</f>
        <v>0</v>
      </c>
      <c r="H112" s="12">
        <f>BG5Q!E$15*E112</f>
        <v>0</v>
      </c>
      <c r="I112" s="13">
        <f t="shared" si="6"/>
        <v>0</v>
      </c>
      <c r="J112" s="13">
        <f t="shared" si="7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9"/>
        <v>0</v>
      </c>
      <c r="D113" s="11">
        <f t="shared" si="9"/>
        <v>0</v>
      </c>
      <c r="E113" s="11">
        <f t="shared" si="9"/>
        <v>0</v>
      </c>
      <c r="F113" s="12">
        <f>BG5Q!C$15*C113</f>
        <v>0</v>
      </c>
      <c r="G113" s="12">
        <f>BG5Q!D$15*D113</f>
        <v>0</v>
      </c>
      <c r="H113" s="12">
        <f>BG5Q!E$15*E113</f>
        <v>0</v>
      </c>
      <c r="I113" s="13">
        <f t="shared" si="6"/>
        <v>0</v>
      </c>
      <c r="J113" s="13">
        <f t="shared" si="7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9"/>
        <v>0</v>
      </c>
      <c r="D114" s="11">
        <f t="shared" si="9"/>
        <v>0</v>
      </c>
      <c r="E114" s="11">
        <f t="shared" si="9"/>
        <v>0</v>
      </c>
      <c r="F114" s="12">
        <f>BG5Q!C$15*C114</f>
        <v>0</v>
      </c>
      <c r="G114" s="12">
        <f>BG5Q!D$15*D114</f>
        <v>0</v>
      </c>
      <c r="H114" s="12">
        <f>BG5Q!E$15*E114</f>
        <v>0</v>
      </c>
      <c r="I114" s="13">
        <f t="shared" si="6"/>
        <v>0</v>
      </c>
      <c r="J114" s="13">
        <f t="shared" si="7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9"/>
        <v>0</v>
      </c>
      <c r="D115" s="11">
        <f t="shared" si="9"/>
        <v>0</v>
      </c>
      <c r="E115" s="11">
        <f t="shared" si="9"/>
        <v>0</v>
      </c>
      <c r="F115" s="12">
        <f>BG5Q!C$15*C115</f>
        <v>0</v>
      </c>
      <c r="G115" s="12">
        <f>BG5Q!D$15*D115</f>
        <v>0</v>
      </c>
      <c r="H115" s="12">
        <f>BG5Q!E$15*E115</f>
        <v>0</v>
      </c>
      <c r="I115" s="13">
        <f t="shared" si="6"/>
        <v>0</v>
      </c>
      <c r="J115" s="13">
        <f t="shared" si="7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9"/>
        <v>0</v>
      </c>
      <c r="D116" s="11">
        <f t="shared" si="9"/>
        <v>0</v>
      </c>
      <c r="E116" s="11">
        <f t="shared" si="9"/>
        <v>0</v>
      </c>
      <c r="F116" s="12">
        <f>BG5Q!C$15*C116</f>
        <v>0</v>
      </c>
      <c r="G116" s="12">
        <f>BG5Q!D$15*D116</f>
        <v>0</v>
      </c>
      <c r="H116" s="12">
        <f>BG5Q!E$15*E116</f>
        <v>0</v>
      </c>
      <c r="I116" s="13">
        <f t="shared" si="6"/>
        <v>0</v>
      </c>
      <c r="J116" s="13">
        <f t="shared" si="7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072E3-CA95-4FE2-A2F1-66FFBED13A49}">
  <dimension ref="A1:R116"/>
  <sheetViews>
    <sheetView topLeftCell="A6" zoomScale="93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40.330807369871053</v>
      </c>
      <c r="D8" s="41">
        <v>161.48245170112381</v>
      </c>
      <c r="E8" s="41">
        <v>745.10963704719506</v>
      </c>
    </row>
    <row r="9" spans="2:8" ht="15" x14ac:dyDescent="0.25">
      <c r="B9" s="25" t="s">
        <v>5</v>
      </c>
      <c r="C9" s="41">
        <v>29.576236308492749</v>
      </c>
      <c r="D9" s="41">
        <v>147.898880162788</v>
      </c>
      <c r="E9" s="41">
        <v>497.46956017467153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0.60718448142231574</v>
      </c>
    </row>
    <row r="12" spans="2:8" ht="15" customHeight="1" x14ac:dyDescent="0.25">
      <c r="B12" s="31" t="s">
        <v>24</v>
      </c>
      <c r="C12" s="39">
        <f>STDEV(J22:J143)/MAX(I22:I143)</f>
        <v>2.1163939168031973E-2</v>
      </c>
      <c r="D12" s="35" t="s">
        <v>21</v>
      </c>
      <c r="E12" s="38">
        <f>M24</f>
        <v>0.99086475538191432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0.74608568612875781</v>
      </c>
      <c r="D15" s="40">
        <f>N22</f>
        <v>0.38130100414657525</v>
      </c>
      <c r="E15" s="40">
        <f>M22</f>
        <v>12.92432677703335</v>
      </c>
    </row>
    <row r="16" spans="2:8" ht="15" x14ac:dyDescent="0.25">
      <c r="B16" s="5" t="s">
        <v>9</v>
      </c>
      <c r="C16" s="23">
        <f>O28</f>
        <v>0.17582031823103308</v>
      </c>
      <c r="D16" s="24">
        <f>N28</f>
        <v>0.30421735141241257</v>
      </c>
      <c r="E16" s="24">
        <f>M28</f>
        <v>1.0532489710377716E-2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12.905556796445371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9.501705020514211E-3</v>
      </c>
      <c r="D22" s="11">
        <f>EXP(-1*(($A22-D$8)/(0.6006*D$9))^2)</f>
        <v>3.9816138192907823E-2</v>
      </c>
      <c r="E22" s="11">
        <f>EXP(-1*(($A22-E$8)/(0.6006*E$9))^2)</f>
        <v>2.0582713717935976E-3</v>
      </c>
      <c r="F22" s="12">
        <f t="shared" ref="F22:H53" si="0">C$15*C22</f>
        <v>7.0890861096234081E-3</v>
      </c>
      <c r="G22" s="12">
        <f t="shared" si="0"/>
        <v>1.5181933474194559E-2</v>
      </c>
      <c r="H22" s="12">
        <f t="shared" si="0"/>
        <v>2.6601771804873161E-2</v>
      </c>
      <c r="I22" s="13">
        <f t="shared" ref="I22:I85" si="1">SUM(F22:H22)</f>
        <v>4.8872791388691127E-2</v>
      </c>
      <c r="J22" s="13">
        <f t="shared" ref="J22:J85" si="2">B22-I22</f>
        <v>-4.7872791388691126E-2</v>
      </c>
      <c r="M22" s="15">
        <f t="array" ref="M22:Q26">LINEST(B22:B108,C22:E108,FALSE,TRUE)</f>
        <v>12.92432677703335</v>
      </c>
      <c r="N22" s="16">
        <v>0.38130100414657525</v>
      </c>
      <c r="O22" s="16">
        <v>0.74608568612875781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1.0217192130656359E-2</v>
      </c>
      <c r="D23" s="11">
        <f t="shared" si="3"/>
        <v>4.0301480090745544E-2</v>
      </c>
      <c r="E23" s="11">
        <f t="shared" si="3"/>
        <v>2.0685752382285354E-3</v>
      </c>
      <c r="F23" s="12">
        <f t="shared" si="0"/>
        <v>7.6229008011100942E-3</v>
      </c>
      <c r="G23" s="12">
        <f t="shared" si="0"/>
        <v>1.5366994827194487E-2</v>
      </c>
      <c r="H23" s="12">
        <f t="shared" si="0"/>
        <v>2.6734942341745203E-2</v>
      </c>
      <c r="I23" s="13">
        <f t="shared" si="1"/>
        <v>4.9724837970049784E-2</v>
      </c>
      <c r="J23" s="13">
        <f t="shared" si="2"/>
        <v>-4.9724837970049784E-2</v>
      </c>
      <c r="M23" s="18">
        <v>0.13612533879266295</v>
      </c>
      <c r="N23">
        <v>0.11599838157236446</v>
      </c>
      <c r="O23">
        <v>0.13117702276277687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1.0720472733555515E-2</v>
      </c>
      <c r="D24" s="11">
        <f t="shared" si="3"/>
        <v>4.0627808748295358E-2</v>
      </c>
      <c r="E24" s="11">
        <f t="shared" si="3"/>
        <v>2.0754707982998753E-3</v>
      </c>
      <c r="F24" s="12">
        <f t="shared" si="0"/>
        <v>7.9983912550394068E-3</v>
      </c>
      <c r="G24" s="12">
        <f t="shared" si="0"/>
        <v>1.5491424272000034E-2</v>
      </c>
      <c r="H24" s="12">
        <f t="shared" si="0"/>
        <v>2.682406281341786E-2</v>
      </c>
      <c r="I24" s="13">
        <f t="shared" si="1"/>
        <v>5.0313878340457301E-2</v>
      </c>
      <c r="J24" s="13">
        <f t="shared" si="2"/>
        <v>-5.0313878340457301E-2</v>
      </c>
      <c r="M24" s="18">
        <v>0.99086475538191432</v>
      </c>
      <c r="N24">
        <v>0.28927666666482782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1.1516779425532902E-2</v>
      </c>
      <c r="D25" s="11">
        <f t="shared" si="3"/>
        <v>4.1121481067375482E-2</v>
      </c>
      <c r="E25" s="11">
        <f t="shared" si="3"/>
        <v>2.0858537566564115E-3</v>
      </c>
      <c r="F25" s="12">
        <f t="shared" si="0"/>
        <v>8.5925042796922771E-3</v>
      </c>
      <c r="G25" s="12">
        <f t="shared" si="0"/>
        <v>1.5679662022984653E-2</v>
      </c>
      <c r="H25" s="12">
        <f t="shared" si="0"/>
        <v>2.6958255560130064E-2</v>
      </c>
      <c r="I25" s="13">
        <f t="shared" si="1"/>
        <v>5.1230421862806991E-2</v>
      </c>
      <c r="J25" s="13">
        <f t="shared" si="2"/>
        <v>-5.1230421862806991E-2</v>
      </c>
      <c r="M25" s="18">
        <v>3037.0520232995764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1.2660042261434763E-2</v>
      </c>
      <c r="D26" s="11">
        <f t="shared" si="3"/>
        <v>4.1787571743949752E-2</v>
      </c>
      <c r="E26" s="11">
        <f t="shared" si="3"/>
        <v>2.0997719598808539E-3</v>
      </c>
      <c r="F26" s="12">
        <f t="shared" si="0"/>
        <v>9.4454763170416251E-3</v>
      </c>
      <c r="G26" s="12">
        <f t="shared" si="0"/>
        <v>1.5933643066815096E-2</v>
      </c>
      <c r="H26" s="12">
        <f t="shared" si="0"/>
        <v>2.7138138966751917E-2</v>
      </c>
      <c r="I26" s="13">
        <f t="shared" si="1"/>
        <v>5.2517258350608637E-2</v>
      </c>
      <c r="J26" s="13">
        <f t="shared" si="2"/>
        <v>-5.2517258350608637E-2</v>
      </c>
      <c r="M26" s="20">
        <v>762.43055885035608</v>
      </c>
      <c r="N26" s="21">
        <v>7.0292031496439691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1.3902689736678454E-2</v>
      </c>
      <c r="D27" s="11">
        <f t="shared" si="3"/>
        <v>4.2462729705772063E-2</v>
      </c>
      <c r="E27" s="11">
        <f t="shared" si="3"/>
        <v>2.1137754574611627E-3</v>
      </c>
      <c r="F27" s="12">
        <f t="shared" si="0"/>
        <v>1.0372597811224984E-2</v>
      </c>
      <c r="G27" s="12">
        <f t="shared" si="0"/>
        <v>1.6191081475615498E-2</v>
      </c>
      <c r="H27" s="12">
        <f t="shared" si="0"/>
        <v>2.7319124745501223E-2</v>
      </c>
      <c r="I27" s="13">
        <f t="shared" si="1"/>
        <v>5.3882804032341705E-2</v>
      </c>
      <c r="J27" s="13">
        <f t="shared" si="2"/>
        <v>-5.3882804032341705E-2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1.525183419183008E-2</v>
      </c>
      <c r="D28" s="11">
        <f t="shared" si="3"/>
        <v>4.314704624814833E-2</v>
      </c>
      <c r="E28" s="11">
        <f t="shared" si="3"/>
        <v>2.1278647175004481E-3</v>
      </c>
      <c r="F28" s="12">
        <f t="shared" si="0"/>
        <v>1.1379175177733594E-2</v>
      </c>
      <c r="G28" s="12">
        <f t="shared" si="0"/>
        <v>1.6452012060377681E-2</v>
      </c>
      <c r="H28" s="12">
        <f t="shared" si="0"/>
        <v>2.7501218946295546E-2</v>
      </c>
      <c r="I28" s="13">
        <f t="shared" si="1"/>
        <v>5.5332406184406824E-2</v>
      </c>
      <c r="J28" s="13">
        <f t="shared" si="2"/>
        <v>-5.5332406184406824E-2</v>
      </c>
      <c r="M28" s="14">
        <f>M23/M22</f>
        <v>1.0532489710377716E-2</v>
      </c>
      <c r="N28" s="14">
        <f>N23/N22</f>
        <v>0.30421735141241257</v>
      </c>
      <c r="O28" s="14">
        <f>O23/O22</f>
        <v>0.17582031823103308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3"/>
        <v>1.7099435556780063E-2</v>
      </c>
      <c r="D29" s="11">
        <f t="shared" si="3"/>
        <v>4.4015460828363287E-2</v>
      </c>
      <c r="E29" s="11">
        <f t="shared" si="3"/>
        <v>2.1455976126878822E-3</v>
      </c>
      <c r="F29" s="12">
        <f t="shared" si="0"/>
        <v>1.2757644109794731E-2</v>
      </c>
      <c r="G29" s="12">
        <f t="shared" si="0"/>
        <v>1.678313941182917E-2</v>
      </c>
      <c r="H29" s="12">
        <f t="shared" si="0"/>
        <v>2.7730404678400825E-2</v>
      </c>
      <c r="I29" s="13">
        <f t="shared" si="1"/>
        <v>5.7271188200024727E-2</v>
      </c>
      <c r="J29" s="13">
        <f t="shared" si="2"/>
        <v>-5.6271188200024726E-2</v>
      </c>
    </row>
    <row r="30" spans="1:18" ht="15.75" thickBot="1" x14ac:dyDescent="0.3">
      <c r="A30" s="43">
        <v>5.0999999999999996</v>
      </c>
      <c r="B30" s="43">
        <v>2E-3</v>
      </c>
      <c r="C30" s="10">
        <f t="shared" si="3"/>
        <v>1.957334384593537E-2</v>
      </c>
      <c r="D30" s="11">
        <f t="shared" si="3"/>
        <v>4.5076890079372829E-2</v>
      </c>
      <c r="E30" s="11">
        <f t="shared" si="3"/>
        <v>2.1670562427102196E-3</v>
      </c>
      <c r="F30" s="12">
        <f t="shared" si="0"/>
        <v>1.4603391673128789E-2</v>
      </c>
      <c r="G30" s="12">
        <f t="shared" si="0"/>
        <v>1.7187863451069655E-2</v>
      </c>
      <c r="H30" s="12">
        <f t="shared" si="0"/>
        <v>2.8007743024996975E-2</v>
      </c>
      <c r="I30" s="13">
        <f t="shared" si="1"/>
        <v>5.9798998149195426E-2</v>
      </c>
      <c r="J30" s="13">
        <f t="shared" si="2"/>
        <v>-5.7798998149195424E-2</v>
      </c>
    </row>
    <row r="31" spans="1:18" ht="15.75" thickBot="1" x14ac:dyDescent="0.3">
      <c r="A31" s="43">
        <v>5.7</v>
      </c>
      <c r="B31" s="43">
        <v>2E-3</v>
      </c>
      <c r="C31" s="10">
        <f t="shared" si="3"/>
        <v>2.235410602626756E-2</v>
      </c>
      <c r="D31" s="11">
        <f t="shared" si="3"/>
        <v>4.6159703352957326E-2</v>
      </c>
      <c r="E31" s="11">
        <f t="shared" si="3"/>
        <v>2.1887118325492816E-3</v>
      </c>
      <c r="F31" s="12">
        <f t="shared" si="0"/>
        <v>1.6678078532402833E-2</v>
      </c>
      <c r="G31" s="12">
        <f t="shared" si="0"/>
        <v>1.7600741239590666E-2</v>
      </c>
      <c r="H31" s="12">
        <f t="shared" si="0"/>
        <v>2.8287626944626415E-2</v>
      </c>
      <c r="I31" s="13">
        <f t="shared" si="1"/>
        <v>6.2566446716619914E-2</v>
      </c>
      <c r="J31" s="13">
        <f t="shared" si="2"/>
        <v>-6.0566446716619912E-2</v>
      </c>
      <c r="M31" s="28" t="e">
        <f>#REF!-M22</f>
        <v>#REF!</v>
      </c>
      <c r="N31" s="28" t="e">
        <f>#REF!-N22</f>
        <v>#REF!</v>
      </c>
      <c r="O31" s="28">
        <f>E15-O22</f>
        <v>12.178241090904592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2E-3</v>
      </c>
      <c r="C32" s="10">
        <f t="shared" si="3"/>
        <v>2.6026303636938451E-2</v>
      </c>
      <c r="D32" s="11">
        <f t="shared" si="3"/>
        <v>4.7450431125145971E-2</v>
      </c>
      <c r="E32" s="11">
        <f t="shared" si="3"/>
        <v>2.2142277807875648E-3</v>
      </c>
      <c r="F32" s="12">
        <f t="shared" si="0"/>
        <v>1.9417852606360607E-2</v>
      </c>
      <c r="G32" s="12">
        <f t="shared" si="0"/>
        <v>1.8092897035206067E-2</v>
      </c>
      <c r="H32" s="12">
        <f t="shared" si="0"/>
        <v>2.8617403397683854E-2</v>
      </c>
      <c r="I32" s="13">
        <f t="shared" si="1"/>
        <v>6.6128153039250528E-2</v>
      </c>
      <c r="J32" s="13">
        <f t="shared" si="2"/>
        <v>-6.4128153039250527E-2</v>
      </c>
    </row>
    <row r="33" spans="1:10" ht="15.75" thickBot="1" x14ac:dyDescent="0.3">
      <c r="A33" s="43">
        <v>7.2</v>
      </c>
      <c r="B33" s="43">
        <v>2E-3</v>
      </c>
      <c r="C33" s="10">
        <f t="shared" si="3"/>
        <v>3.0849811661097484E-2</v>
      </c>
      <c r="D33" s="11">
        <f t="shared" si="3"/>
        <v>4.8962353977883399E-2</v>
      </c>
      <c r="E33" s="11">
        <f t="shared" si="3"/>
        <v>2.2437231469019511E-3</v>
      </c>
      <c r="F33" s="12">
        <f t="shared" si="0"/>
        <v>2.301660290011287E-2</v>
      </c>
      <c r="G33" s="12">
        <f t="shared" si="0"/>
        <v>1.8669394737147002E-2</v>
      </c>
      <c r="H33" s="12">
        <f t="shared" si="0"/>
        <v>2.899861114775442E-2</v>
      </c>
      <c r="I33" s="13">
        <f t="shared" si="1"/>
        <v>7.0684608785014286E-2</v>
      </c>
      <c r="J33" s="13">
        <f t="shared" si="2"/>
        <v>-6.8684608785014284E-2</v>
      </c>
    </row>
    <row r="34" spans="1:10" ht="15.75" thickBot="1" x14ac:dyDescent="0.3">
      <c r="A34" s="43">
        <v>8.1</v>
      </c>
      <c r="B34" s="43">
        <v>2E-3</v>
      </c>
      <c r="C34" s="10">
        <f t="shared" si="3"/>
        <v>3.7172068986967392E-2</v>
      </c>
      <c r="D34" s="11">
        <f t="shared" si="3"/>
        <v>5.0711092809674216E-2</v>
      </c>
      <c r="E34" s="11">
        <f t="shared" si="3"/>
        <v>2.277336303691565E-3</v>
      </c>
      <c r="F34" s="12">
        <f t="shared" si="0"/>
        <v>2.7733548594967086E-2</v>
      </c>
      <c r="G34" s="12">
        <f t="shared" si="0"/>
        <v>1.9336190609698951E-2</v>
      </c>
      <c r="H34" s="12">
        <f t="shared" si="0"/>
        <v>2.9433038570111047E-2</v>
      </c>
      <c r="I34" s="13">
        <f t="shared" si="1"/>
        <v>7.6502777774777084E-2</v>
      </c>
      <c r="J34" s="13">
        <f t="shared" si="2"/>
        <v>-7.4502777774777082E-2</v>
      </c>
    </row>
    <row r="35" spans="1:10" ht="15.75" thickBot="1" x14ac:dyDescent="0.3">
      <c r="A35" s="43">
        <v>9.1</v>
      </c>
      <c r="B35" s="43">
        <v>1.6E-2</v>
      </c>
      <c r="C35" s="10">
        <f t="shared" si="3"/>
        <v>4.5452933490033071E-2</v>
      </c>
      <c r="D35" s="11">
        <f t="shared" si="3"/>
        <v>5.2714790077508386E-2</v>
      </c>
      <c r="E35" s="11">
        <f t="shared" si="3"/>
        <v>2.3152258973619796E-3</v>
      </c>
      <c r="F35" s="12">
        <f t="shared" si="0"/>
        <v>3.391178306947612E-2</v>
      </c>
      <c r="G35" s="12">
        <f t="shared" si="0"/>
        <v>2.0100202389929871E-2</v>
      </c>
      <c r="H35" s="12">
        <f t="shared" si="0"/>
        <v>2.99227360601565E-2</v>
      </c>
      <c r="I35" s="13">
        <f t="shared" si="1"/>
        <v>8.3934721519562494E-2</v>
      </c>
      <c r="J35" s="13">
        <f t="shared" si="2"/>
        <v>-6.7934721519562494E-2</v>
      </c>
    </row>
    <row r="36" spans="1:10" ht="15.75" thickBot="1" x14ac:dyDescent="0.3">
      <c r="A36" s="43">
        <v>10.199999999999999</v>
      </c>
      <c r="B36" s="43">
        <v>0.02</v>
      </c>
      <c r="C36" s="10">
        <f t="shared" si="3"/>
        <v>5.6294019319640558E-2</v>
      </c>
      <c r="D36" s="11">
        <f t="shared" si="3"/>
        <v>5.4994315441698333E-2</v>
      </c>
      <c r="E36" s="11">
        <f t="shared" si="3"/>
        <v>2.3575719519775512E-3</v>
      </c>
      <c r="F36" s="12">
        <f t="shared" si="0"/>
        <v>4.200016202903957E-2</v>
      </c>
      <c r="G36" s="12">
        <f t="shared" si="0"/>
        <v>2.0969387700273082E-2</v>
      </c>
      <c r="H36" s="12">
        <f t="shared" si="0"/>
        <v>3.0470030307726249E-2</v>
      </c>
      <c r="I36" s="13">
        <f t="shared" si="1"/>
        <v>9.3439580037038894E-2</v>
      </c>
      <c r="J36" s="13">
        <f t="shared" si="2"/>
        <v>-7.343958003703889E-2</v>
      </c>
    </row>
    <row r="37" spans="1:10" ht="15.75" thickBot="1" x14ac:dyDescent="0.3">
      <c r="A37" s="43">
        <v>11.5</v>
      </c>
      <c r="B37" s="43">
        <v>2.4E-2</v>
      </c>
      <c r="C37" s="10">
        <f t="shared" si="3"/>
        <v>7.1772713783300579E-2</v>
      </c>
      <c r="D37" s="11">
        <f t="shared" si="3"/>
        <v>5.779285877110471E-2</v>
      </c>
      <c r="E37" s="11">
        <f t="shared" si="3"/>
        <v>2.4085327660956081E-3</v>
      </c>
      <c r="F37" s="12">
        <f t="shared" si="0"/>
        <v>5.3548594408336765E-2</v>
      </c>
      <c r="G37" s="12">
        <f t="shared" si="0"/>
        <v>2.2036475081923437E-2</v>
      </c>
      <c r="H37" s="12">
        <f t="shared" si="0"/>
        <v>3.112866452221167E-2</v>
      </c>
      <c r="I37" s="13">
        <f t="shared" si="1"/>
        <v>0.10671373401247186</v>
      </c>
      <c r="J37" s="13">
        <f t="shared" si="2"/>
        <v>-8.2713734012471868E-2</v>
      </c>
    </row>
    <row r="38" spans="1:10" ht="15.75" thickBot="1" x14ac:dyDescent="0.3">
      <c r="A38" s="43">
        <v>12.9</v>
      </c>
      <c r="B38" s="43">
        <v>4.5999999999999999E-2</v>
      </c>
      <c r="C38" s="10">
        <f t="shared" si="3"/>
        <v>9.2123207185503098E-2</v>
      </c>
      <c r="D38" s="11">
        <f t="shared" si="3"/>
        <v>6.0936945912973037E-2</v>
      </c>
      <c r="E38" s="11">
        <f t="shared" si="3"/>
        <v>2.464541883386101E-3</v>
      </c>
      <c r="F38" s="12">
        <f t="shared" si="0"/>
        <v>6.8731806241377785E-2</v>
      </c>
      <c r="G38" s="12">
        <f t="shared" si="0"/>
        <v>2.3235318666242163E-2</v>
      </c>
      <c r="H38" s="12">
        <f t="shared" si="0"/>
        <v>3.1852544656567193E-2</v>
      </c>
      <c r="I38" s="13">
        <f t="shared" si="1"/>
        <v>0.12381966956418713</v>
      </c>
      <c r="J38" s="13">
        <f t="shared" si="2"/>
        <v>-7.7819669564187136E-2</v>
      </c>
    </row>
    <row r="39" spans="1:10" ht="15.75" thickBot="1" x14ac:dyDescent="0.3">
      <c r="A39" s="43">
        <v>14.5</v>
      </c>
      <c r="B39" s="43">
        <v>9.2999999999999999E-2</v>
      </c>
      <c r="C39" s="10">
        <f t="shared" ref="C39:E54" si="4">EXP(-1*(($A39-C$8)/(0.6006*C$9))^2)</f>
        <v>0.12068668656635796</v>
      </c>
      <c r="D39" s="11">
        <f t="shared" si="4"/>
        <v>6.4700798265382026E-2</v>
      </c>
      <c r="E39" s="11">
        <f t="shared" si="4"/>
        <v>2.5300128696409342E-3</v>
      </c>
      <c r="F39" s="12">
        <f t="shared" si="0"/>
        <v>9.0042609353467515E-2</v>
      </c>
      <c r="G39" s="12">
        <f t="shared" si="0"/>
        <v>2.4670479347675162E-2</v>
      </c>
      <c r="H39" s="12">
        <f t="shared" si="0"/>
        <v>3.2698713077339313E-2</v>
      </c>
      <c r="I39" s="13">
        <f t="shared" si="1"/>
        <v>0.14741180177848198</v>
      </c>
      <c r="J39" s="13">
        <f t="shared" si="2"/>
        <v>-5.4411801778481983E-2</v>
      </c>
    </row>
    <row r="40" spans="1:10" ht="15.75" thickBot="1" x14ac:dyDescent="0.3">
      <c r="A40" s="43">
        <v>16.3</v>
      </c>
      <c r="B40" s="43">
        <v>0.104</v>
      </c>
      <c r="C40" s="10">
        <f t="shared" si="4"/>
        <v>0.16039385532135675</v>
      </c>
      <c r="D40" s="11">
        <f t="shared" si="4"/>
        <v>6.9160060431877043E-2</v>
      </c>
      <c r="E40" s="11">
        <f t="shared" si="4"/>
        <v>2.6055703276642848E-3</v>
      </c>
      <c r="F40" s="12">
        <f t="shared" si="0"/>
        <v>0.11966755959827116</v>
      </c>
      <c r="G40" s="12">
        <f t="shared" si="0"/>
        <v>2.6370800489512545E-2</v>
      </c>
      <c r="H40" s="12">
        <f t="shared" si="0"/>
        <v>3.3675242355275074E-2</v>
      </c>
      <c r="I40" s="13">
        <f t="shared" si="1"/>
        <v>0.17971360244305878</v>
      </c>
      <c r="J40" s="13">
        <f t="shared" si="2"/>
        <v>-7.5713602443058789E-2</v>
      </c>
    </row>
    <row r="41" spans="1:10" ht="15.75" thickBot="1" x14ac:dyDescent="0.3">
      <c r="A41" s="43">
        <v>18.3</v>
      </c>
      <c r="B41" s="43">
        <v>0.191</v>
      </c>
      <c r="C41" s="10">
        <f t="shared" si="4"/>
        <v>0.21477376370283716</v>
      </c>
      <c r="D41" s="11">
        <f t="shared" si="4"/>
        <v>7.4404460441198028E-2</v>
      </c>
      <c r="E41" s="11">
        <f t="shared" si="4"/>
        <v>2.6919432692503278E-3</v>
      </c>
      <c r="F41" s="12">
        <f t="shared" si="0"/>
        <v>0.16023963085468695</v>
      </c>
      <c r="G41" s="12">
        <f t="shared" si="0"/>
        <v>2.8370495479212943E-2</v>
      </c>
      <c r="H41" s="12">
        <f t="shared" si="0"/>
        <v>3.4791554477026712E-2</v>
      </c>
      <c r="I41" s="13">
        <f t="shared" si="1"/>
        <v>0.2234016808109266</v>
      </c>
      <c r="J41" s="13">
        <f t="shared" si="2"/>
        <v>-3.2401680810926592E-2</v>
      </c>
    </row>
    <row r="42" spans="1:10" ht="15.75" thickBot="1" x14ac:dyDescent="0.3">
      <c r="A42" s="43">
        <v>20.6</v>
      </c>
      <c r="B42" s="43">
        <v>0.28399999999999997</v>
      </c>
      <c r="C42" s="10">
        <f t="shared" si="4"/>
        <v>0.2911935061437641</v>
      </c>
      <c r="D42" s="11">
        <f t="shared" si="4"/>
        <v>8.0827615702046982E-2</v>
      </c>
      <c r="E42" s="11">
        <f t="shared" si="4"/>
        <v>2.7945080016833833E-3</v>
      </c>
      <c r="F42" s="12">
        <f t="shared" si="0"/>
        <v>0.2172553068275089</v>
      </c>
      <c r="G42" s="12">
        <f t="shared" si="0"/>
        <v>3.0819651029964007E-2</v>
      </c>
      <c r="H42" s="12">
        <f t="shared" si="0"/>
        <v>3.6117134594790511E-2</v>
      </c>
      <c r="I42" s="13">
        <f t="shared" si="1"/>
        <v>0.2841920924522634</v>
      </c>
      <c r="J42" s="13">
        <f t="shared" si="2"/>
        <v>-1.9209245226342597E-4</v>
      </c>
    </row>
    <row r="43" spans="1:10" ht="15.75" thickBot="1" x14ac:dyDescent="0.3">
      <c r="A43" s="43">
        <v>23.1</v>
      </c>
      <c r="B43" s="43">
        <v>0.436</v>
      </c>
      <c r="C43" s="10">
        <f t="shared" si="4"/>
        <v>0.39026686094524404</v>
      </c>
      <c r="D43" s="11">
        <f t="shared" si="4"/>
        <v>8.8305367374269E-2</v>
      </c>
      <c r="E43" s="11">
        <f t="shared" si="4"/>
        <v>2.9100373191643706E-3</v>
      </c>
      <c r="F43" s="12">
        <f t="shared" si="0"/>
        <v>0.2911725187216489</v>
      </c>
      <c r="G43" s="12">
        <f t="shared" si="0"/>
        <v>3.3670925251340994E-2</v>
      </c>
      <c r="H43" s="12">
        <f t="shared" si="0"/>
        <v>3.7610273246242422E-2</v>
      </c>
      <c r="I43" s="13">
        <f t="shared" si="1"/>
        <v>0.36245371721923236</v>
      </c>
      <c r="J43" s="13">
        <f t="shared" si="2"/>
        <v>7.3546282780767636E-2</v>
      </c>
    </row>
    <row r="44" spans="1:10" ht="15.75" thickBot="1" x14ac:dyDescent="0.3">
      <c r="A44" s="43">
        <v>26</v>
      </c>
      <c r="B44" s="43">
        <v>0.61099999999999999</v>
      </c>
      <c r="C44" s="10">
        <f t="shared" si="4"/>
        <v>0.52159914896655402</v>
      </c>
      <c r="D44" s="11">
        <f t="shared" si="4"/>
        <v>9.7656436226981988E-2</v>
      </c>
      <c r="E44" s="11">
        <f t="shared" si="4"/>
        <v>3.0495129800305449E-3</v>
      </c>
      <c r="F44" s="12">
        <f t="shared" si="0"/>
        <v>0.38915765894088761</v>
      </c>
      <c r="G44" s="12">
        <f t="shared" si="0"/>
        <v>3.7236497194724223E-2</v>
      </c>
      <c r="H44" s="12">
        <f t="shared" si="0"/>
        <v>3.9412902264719538E-2</v>
      </c>
      <c r="I44" s="13">
        <f t="shared" si="1"/>
        <v>0.46580705840033138</v>
      </c>
      <c r="J44" s="13">
        <f t="shared" si="2"/>
        <v>0.14519294159966861</v>
      </c>
    </row>
    <row r="45" spans="1:10" ht="15.75" thickBot="1" x14ac:dyDescent="0.3">
      <c r="A45" s="43">
        <v>29.2</v>
      </c>
      <c r="B45" s="43">
        <v>0.747</v>
      </c>
      <c r="C45" s="10">
        <f t="shared" si="4"/>
        <v>0.67527038408197393</v>
      </c>
      <c r="D45" s="11">
        <f t="shared" si="4"/>
        <v>0.10885850389271391</v>
      </c>
      <c r="E45" s="11">
        <f t="shared" si="4"/>
        <v>3.2104857935007303E-3</v>
      </c>
      <c r="F45" s="12">
        <f t="shared" si="0"/>
        <v>0.50380956783022934</v>
      </c>
      <c r="G45" s="12">
        <f t="shared" si="0"/>
        <v>4.1507856844185682E-2</v>
      </c>
      <c r="H45" s="12">
        <f t="shared" si="0"/>
        <v>4.1493367508226651E-2</v>
      </c>
      <c r="I45" s="13">
        <f t="shared" si="1"/>
        <v>0.58681079218264165</v>
      </c>
      <c r="J45" s="13">
        <f t="shared" si="2"/>
        <v>0.16018920781735835</v>
      </c>
    </row>
    <row r="46" spans="1:10" ht="15.75" thickBot="1" x14ac:dyDescent="0.3">
      <c r="A46" s="43">
        <v>32.700000000000003</v>
      </c>
      <c r="B46" s="43">
        <v>0.70799999999999996</v>
      </c>
      <c r="C46" s="10">
        <f t="shared" si="4"/>
        <v>0.83148880178647733</v>
      </c>
      <c r="D46" s="11">
        <f t="shared" si="4"/>
        <v>0.12222344944253161</v>
      </c>
      <c r="E46" s="11">
        <f t="shared" si="4"/>
        <v>3.3954030546723348E-3</v>
      </c>
      <c r="F46" s="12">
        <f t="shared" si="0"/>
        <v>0.62036189318924262</v>
      </c>
      <c r="G46" s="12">
        <f t="shared" si="0"/>
        <v>4.6603924002695474E-2</v>
      </c>
      <c r="H46" s="12">
        <f t="shared" si="0"/>
        <v>4.3883298618322492E-2</v>
      </c>
      <c r="I46" s="13">
        <f t="shared" si="1"/>
        <v>0.71084911581026067</v>
      </c>
      <c r="J46" s="13">
        <f t="shared" si="2"/>
        <v>-2.849115810260705E-3</v>
      </c>
    </row>
    <row r="47" spans="1:10" ht="15.75" thickBot="1" x14ac:dyDescent="0.3">
      <c r="A47" s="43">
        <v>36.799999999999997</v>
      </c>
      <c r="B47" s="43">
        <v>0.83499999999999996</v>
      </c>
      <c r="C47" s="10">
        <f t="shared" si="4"/>
        <v>0.96126169256920568</v>
      </c>
      <c r="D47" s="11">
        <f t="shared" si="4"/>
        <v>0.13942901501177965</v>
      </c>
      <c r="E47" s="11">
        <f t="shared" si="4"/>
        <v>3.624345303528721E-3</v>
      </c>
      <c r="F47" s="12">
        <f t="shared" si="0"/>
        <v>0.71718358944978688</v>
      </c>
      <c r="G47" s="12">
        <f t="shared" si="0"/>
        <v>5.3164423431159492E-2</v>
      </c>
      <c r="H47" s="12">
        <f t="shared" si="0"/>
        <v>4.6842223055611316E-2</v>
      </c>
      <c r="I47" s="13">
        <f t="shared" si="1"/>
        <v>0.81719023593655771</v>
      </c>
      <c r="J47" s="13">
        <f t="shared" si="2"/>
        <v>1.7809764063442257E-2</v>
      </c>
    </row>
    <row r="48" spans="1:10" ht="15.75" thickBot="1" x14ac:dyDescent="0.3">
      <c r="A48" s="43">
        <v>41.3</v>
      </c>
      <c r="B48" s="43">
        <v>0.67400000000000004</v>
      </c>
      <c r="C48" s="10">
        <f t="shared" si="4"/>
        <v>0.99702753006365386</v>
      </c>
      <c r="D48" s="11">
        <f t="shared" si="4"/>
        <v>0.16032529989001312</v>
      </c>
      <c r="E48" s="11">
        <f t="shared" si="4"/>
        <v>3.8917437030344631E-3</v>
      </c>
      <c r="F48" s="12">
        <f t="shared" si="0"/>
        <v>0.74386796885680184</v>
      </c>
      <c r="G48" s="12">
        <f t="shared" si="0"/>
        <v>6.1132197838162816E-2</v>
      </c>
      <c r="H48" s="12">
        <f t="shared" si="0"/>
        <v>5.0298167350479241E-2</v>
      </c>
      <c r="I48" s="13">
        <f t="shared" si="1"/>
        <v>0.85529833404544386</v>
      </c>
      <c r="J48" s="13">
        <f t="shared" si="2"/>
        <v>-0.18129833404544382</v>
      </c>
    </row>
    <row r="49" spans="1:10" ht="15.75" thickBot="1" x14ac:dyDescent="0.3">
      <c r="A49" s="43">
        <v>46.4</v>
      </c>
      <c r="B49" s="43">
        <v>0.72599999999999998</v>
      </c>
      <c r="C49" s="10">
        <f t="shared" si="4"/>
        <v>0.889819939557975</v>
      </c>
      <c r="D49" s="11">
        <f t="shared" si="4"/>
        <v>0.18665631621734063</v>
      </c>
      <c r="E49" s="11">
        <f t="shared" si="4"/>
        <v>4.2164083146464231E-3</v>
      </c>
      <c r="F49" s="12">
        <f t="shared" si="0"/>
        <v>0.66388192013616154</v>
      </c>
      <c r="G49" s="12">
        <f t="shared" si="0"/>
        <v>7.1172240803972664E-2</v>
      </c>
      <c r="H49" s="12">
        <f t="shared" si="0"/>
        <v>5.4494238883890829E-2</v>
      </c>
      <c r="I49" s="13">
        <f t="shared" si="1"/>
        <v>0.78954839982402503</v>
      </c>
      <c r="J49" s="13">
        <f t="shared" si="2"/>
        <v>-6.3548399824025048E-2</v>
      </c>
    </row>
    <row r="50" spans="1:10" ht="15.75" thickBot="1" x14ac:dyDescent="0.3">
      <c r="A50" s="43">
        <v>52.1</v>
      </c>
      <c r="B50" s="43">
        <v>0.64400000000000002</v>
      </c>
      <c r="C50" s="10">
        <f t="shared" si="4"/>
        <v>0.64469879701960942</v>
      </c>
      <c r="D50" s="11">
        <f t="shared" si="4"/>
        <v>0.21951515107278607</v>
      </c>
      <c r="E50" s="11">
        <f t="shared" si="4"/>
        <v>4.6082447374546417E-3</v>
      </c>
      <c r="F50" s="12">
        <f t="shared" si="0"/>
        <v>0.48100054432076006</v>
      </c>
      <c r="G50" s="12">
        <f t="shared" si="0"/>
        <v>8.3701347529440501E-2</v>
      </c>
      <c r="H50" s="12">
        <f t="shared" si="0"/>
        <v>5.9558460855408044E-2</v>
      </c>
      <c r="I50" s="13">
        <f t="shared" si="1"/>
        <v>0.62426035270560865</v>
      </c>
      <c r="J50" s="13">
        <f t="shared" si="2"/>
        <v>1.9739647294391371E-2</v>
      </c>
    </row>
    <row r="51" spans="1:10" ht="15.75" thickBot="1" x14ac:dyDescent="0.3">
      <c r="A51" s="43">
        <v>58.6</v>
      </c>
      <c r="B51" s="43">
        <v>0.60899999999999999</v>
      </c>
      <c r="C51" s="10">
        <f t="shared" si="4"/>
        <v>0.34723688563358868</v>
      </c>
      <c r="D51" s="11">
        <f t="shared" si="4"/>
        <v>0.26146005444659881</v>
      </c>
      <c r="E51" s="11">
        <f t="shared" si="4"/>
        <v>5.0951756668544991E-3</v>
      </c>
      <c r="F51" s="12">
        <f t="shared" si="0"/>
        <v>0.259068470067149</v>
      </c>
      <c r="G51" s="12">
        <f t="shared" si="0"/>
        <v>9.9694981304706359E-2</v>
      </c>
      <c r="H51" s="12">
        <f t="shared" si="0"/>
        <v>6.5851715304816358E-2</v>
      </c>
      <c r="I51" s="13">
        <f t="shared" si="1"/>
        <v>0.42461516667667176</v>
      </c>
      <c r="J51" s="13">
        <f t="shared" si="2"/>
        <v>0.18438483332332822</v>
      </c>
    </row>
    <row r="52" spans="1:10" ht="15.75" thickBot="1" x14ac:dyDescent="0.3">
      <c r="A52" s="43">
        <v>63</v>
      </c>
      <c r="B52" s="43">
        <v>0.25600000000000001</v>
      </c>
      <c r="C52" s="10">
        <f t="shared" si="4"/>
        <v>0.19620318136462048</v>
      </c>
      <c r="D52" s="11">
        <f t="shared" si="4"/>
        <v>0.29253087291901875</v>
      </c>
      <c r="E52" s="11">
        <f t="shared" si="4"/>
        <v>5.4507426362695559E-3</v>
      </c>
      <c r="F52" s="12">
        <f t="shared" si="0"/>
        <v>0.14638438518906799</v>
      </c>
      <c r="G52" s="12">
        <f t="shared" si="0"/>
        <v>0.11154231558789604</v>
      </c>
      <c r="H52" s="12">
        <f t="shared" si="0"/>
        <v>7.0447179008655977E-2</v>
      </c>
      <c r="I52" s="13">
        <f t="shared" si="1"/>
        <v>0.32837387978561999</v>
      </c>
      <c r="J52" s="13">
        <f t="shared" si="2"/>
        <v>-7.2373879785619988E-2</v>
      </c>
    </row>
    <row r="53" spans="1:10" ht="15.75" thickBot="1" x14ac:dyDescent="0.3">
      <c r="A53" s="43">
        <v>73.900000000000006</v>
      </c>
      <c r="B53" s="43">
        <v>0.51</v>
      </c>
      <c r="C53" s="10">
        <f t="shared" si="4"/>
        <v>2.8119508889188738E-2</v>
      </c>
      <c r="D53" s="11">
        <f t="shared" si="4"/>
        <v>0.37826847112141937</v>
      </c>
      <c r="E53" s="11">
        <f t="shared" si="4"/>
        <v>6.4301307254396754E-3</v>
      </c>
      <c r="F53" s="12">
        <f t="shared" si="0"/>
        <v>2.0979563083194083E-2</v>
      </c>
      <c r="G53" s="12">
        <f t="shared" si="0"/>
        <v>0.144234147875587</v>
      </c>
      <c r="H53" s="12">
        <f t="shared" si="0"/>
        <v>8.3105110714624883E-2</v>
      </c>
      <c r="I53" s="13">
        <f t="shared" si="1"/>
        <v>0.24831882167340597</v>
      </c>
      <c r="J53" s="13">
        <f t="shared" si="2"/>
        <v>0.26168117832659404</v>
      </c>
    </row>
    <row r="54" spans="1:10" ht="15.75" thickBot="1" x14ac:dyDescent="0.3">
      <c r="A54" s="43">
        <v>83</v>
      </c>
      <c r="B54" s="43">
        <v>0.41399999999999998</v>
      </c>
      <c r="C54" s="10">
        <f t="shared" si="4"/>
        <v>3.1198998160211632E-3</v>
      </c>
      <c r="D54" s="11">
        <f t="shared" si="4"/>
        <v>0.45811775248086511</v>
      </c>
      <c r="E54" s="11">
        <f t="shared" si="4"/>
        <v>7.3662685169951295E-3</v>
      </c>
      <c r="F54" s="12">
        <f t="shared" ref="F54:H87" si="5">C$15*C54</f>
        <v>2.3277125948891349E-3</v>
      </c>
      <c r="G54" s="12">
        <f t="shared" si="5"/>
        <v>0.17468075903832608</v>
      </c>
      <c r="H54" s="12">
        <f t="shared" si="5"/>
        <v>9.5204061441017895E-2</v>
      </c>
      <c r="I54" s="13">
        <f t="shared" si="1"/>
        <v>0.2722125330742331</v>
      </c>
      <c r="J54" s="13">
        <f t="shared" si="2"/>
        <v>0.14178746692576688</v>
      </c>
    </row>
    <row r="55" spans="1:10" ht="15.75" thickBot="1" x14ac:dyDescent="0.3">
      <c r="A55" s="43">
        <v>93.3</v>
      </c>
      <c r="B55" s="43">
        <v>0.36099999999999999</v>
      </c>
      <c r="C55" s="10">
        <f t="shared" ref="C55:E86" si="6">EXP(-1*(($A55-C$8)/(0.6006*C$9))^2)</f>
        <v>1.3751036440695188E-4</v>
      </c>
      <c r="D55" s="11">
        <f t="shared" si="6"/>
        <v>0.55478442507153858</v>
      </c>
      <c r="E55" s="11">
        <f t="shared" si="6"/>
        <v>8.5720964372518124E-3</v>
      </c>
      <c r="F55" s="12">
        <f t="shared" si="5"/>
        <v>1.0259451457837621E-4</v>
      </c>
      <c r="G55" s="12">
        <f t="shared" si="5"/>
        <v>0.21153985836465811</v>
      </c>
      <c r="H55" s="12">
        <f t="shared" si="5"/>
        <v>0.11078857551928578</v>
      </c>
      <c r="I55" s="13">
        <f t="shared" si="1"/>
        <v>0.32243102839852222</v>
      </c>
      <c r="J55" s="13">
        <f t="shared" si="2"/>
        <v>3.8568971601477764E-2</v>
      </c>
    </row>
    <row r="56" spans="1:10" ht="15.75" thickBot="1" x14ac:dyDescent="0.3">
      <c r="A56" s="43">
        <v>104.8</v>
      </c>
      <c r="B56" s="43">
        <v>0.39500000000000002</v>
      </c>
      <c r="C56" s="10">
        <f t="shared" si="6"/>
        <v>1.9033655951292673E-6</v>
      </c>
      <c r="D56" s="11">
        <f t="shared" si="6"/>
        <v>0.66551790316270532</v>
      </c>
      <c r="E56" s="11">
        <f t="shared" si="6"/>
        <v>1.0124591813676725E-2</v>
      </c>
      <c r="F56" s="12">
        <f t="shared" si="5"/>
        <v>1.4200738259958907E-6</v>
      </c>
      <c r="G56" s="12">
        <f t="shared" si="5"/>
        <v>0.25376264475346277</v>
      </c>
      <c r="H56" s="12">
        <f t="shared" si="5"/>
        <v>0.13085353308403475</v>
      </c>
      <c r="I56" s="13">
        <f t="shared" si="1"/>
        <v>0.38461759791132349</v>
      </c>
      <c r="J56" s="13">
        <f t="shared" si="2"/>
        <v>1.0382402088676523E-2</v>
      </c>
    </row>
    <row r="57" spans="1:10" ht="15.75" thickBot="1" x14ac:dyDescent="0.3">
      <c r="A57" s="43">
        <v>117.7</v>
      </c>
      <c r="B57" s="43">
        <v>0.439</v>
      </c>
      <c r="C57" s="10">
        <f>EXP(-1*(($A57-C$8)/(0.6006*C$9))^2)</f>
        <v>5.770318827703505E-9</v>
      </c>
      <c r="D57" s="11">
        <f t="shared" si="6"/>
        <v>0.78431826424622031</v>
      </c>
      <c r="E57" s="11">
        <f t="shared" si="6"/>
        <v>1.2160103679625198E-2</v>
      </c>
      <c r="F57" s="12">
        <f t="shared" si="5"/>
        <v>4.3051522817488587E-9</v>
      </c>
      <c r="G57" s="12">
        <f t="shared" si="5"/>
        <v>0.29906134172758275</v>
      </c>
      <c r="H57" s="12">
        <f t="shared" si="5"/>
        <v>0.15716115359808172</v>
      </c>
      <c r="I57" s="13">
        <f t="shared" si="1"/>
        <v>0.45622249963081674</v>
      </c>
      <c r="J57" s="13">
        <f t="shared" si="2"/>
        <v>-1.7222499630816734E-2</v>
      </c>
    </row>
    <row r="58" spans="1:10" ht="15.75" thickBot="1" x14ac:dyDescent="0.3">
      <c r="A58" s="43">
        <v>125</v>
      </c>
      <c r="B58" s="43">
        <v>0.24199999999999999</v>
      </c>
      <c r="C58" s="10">
        <f t="shared" si="6"/>
        <v>1.3587718883367936E-10</v>
      </c>
      <c r="D58" s="11">
        <f t="shared" si="6"/>
        <v>0.84477787278442884</v>
      </c>
      <c r="E58" s="11">
        <f t="shared" si="6"/>
        <v>1.3466107446475242E-2</v>
      </c>
      <c r="F58" s="12">
        <f t="shared" si="5"/>
        <v>1.0137602566022245E-10</v>
      </c>
      <c r="G58" s="12">
        <f t="shared" si="5"/>
        <v>0.32211465117351051</v>
      </c>
      <c r="H58" s="12">
        <f t="shared" si="5"/>
        <v>0.17404037305288816</v>
      </c>
      <c r="I58" s="13">
        <f t="shared" si="1"/>
        <v>0.4961550243277747</v>
      </c>
      <c r="J58" s="13">
        <f t="shared" si="2"/>
        <v>-0.2541550243277747</v>
      </c>
    </row>
    <row r="59" spans="1:10" ht="15.75" thickBot="1" x14ac:dyDescent="0.3">
      <c r="A59" s="43">
        <v>148.5</v>
      </c>
      <c r="B59" s="43">
        <v>0.76600000000000001</v>
      </c>
      <c r="C59" s="10">
        <f t="shared" si="6"/>
        <v>7.8696145840150786E-17</v>
      </c>
      <c r="D59" s="11">
        <f t="shared" si="6"/>
        <v>0.97886594321859433</v>
      </c>
      <c r="E59" s="11">
        <f t="shared" si="6"/>
        <v>1.8550082248546197E-2</v>
      </c>
      <c r="F59" s="12">
        <f t="shared" si="5"/>
        <v>5.8714067964837685E-17</v>
      </c>
      <c r="G59" s="12">
        <f t="shared" si="5"/>
        <v>0.3732425670741345</v>
      </c>
      <c r="H59" s="12">
        <f t="shared" si="5"/>
        <v>0.23974732472105661</v>
      </c>
      <c r="I59" s="13">
        <f t="shared" ref="I59:I80" si="7">SUM(F59:H59)</f>
        <v>0.61298989179519114</v>
      </c>
      <c r="J59" s="13">
        <f t="shared" si="2"/>
        <v>0.15301010820480887</v>
      </c>
    </row>
    <row r="60" spans="1:10" ht="15.75" thickBot="1" x14ac:dyDescent="0.3">
      <c r="A60" s="43">
        <v>166.8</v>
      </c>
      <c r="B60" s="43">
        <v>0.60099999999999998</v>
      </c>
      <c r="C60" s="10">
        <f t="shared" si="6"/>
        <v>9.6846202394161863E-23</v>
      </c>
      <c r="D60" s="11">
        <f t="shared" si="6"/>
        <v>0.99642278932825334</v>
      </c>
      <c r="E60" s="11">
        <f t="shared" si="6"/>
        <v>2.3601944359005388E-2</v>
      </c>
      <c r="F60" s="12">
        <f t="shared" si="5"/>
        <v>7.22555653622128E-23</v>
      </c>
      <c r="G60" s="12">
        <f t="shared" si="5"/>
        <v>0.37993701012539438</v>
      </c>
      <c r="H60" s="12">
        <f t="shared" si="5"/>
        <v>0.30503924146914457</v>
      </c>
      <c r="I60" s="13">
        <f t="shared" si="7"/>
        <v>0.68497625159453901</v>
      </c>
      <c r="J60" s="13">
        <f t="shared" si="2"/>
        <v>-8.3976251594539031E-2</v>
      </c>
    </row>
    <row r="61" spans="1:10" ht="15.75" thickBot="1" x14ac:dyDescent="0.3">
      <c r="A61" s="43">
        <v>187.4</v>
      </c>
      <c r="B61" s="43">
        <v>0.68400000000000005</v>
      </c>
      <c r="C61" s="10">
        <f t="shared" si="6"/>
        <v>1.700275986994771E-30</v>
      </c>
      <c r="D61" s="11">
        <f t="shared" si="6"/>
        <v>0.91839202638760375</v>
      </c>
      <c r="E61" s="11">
        <f t="shared" si="6"/>
        <v>3.0675942696677533E-2</v>
      </c>
      <c r="F61" s="12">
        <f t="shared" si="5"/>
        <v>1.2685515763652445E-30</v>
      </c>
      <c r="G61" s="12">
        <f t="shared" si="5"/>
        <v>0.35018380186180137</v>
      </c>
      <c r="H61" s="12">
        <f t="shared" si="5"/>
        <v>0.39646590760541006</v>
      </c>
      <c r="I61" s="13">
        <f t="shared" si="7"/>
        <v>0.74664970946721143</v>
      </c>
      <c r="J61" s="13">
        <f t="shared" si="2"/>
        <v>-6.2649709467211379E-2</v>
      </c>
    </row>
    <row r="62" spans="1:10" ht="15.75" thickBot="1" x14ac:dyDescent="0.3">
      <c r="A62" s="43">
        <v>210.5</v>
      </c>
      <c r="B62" s="43">
        <v>0.81200000000000006</v>
      </c>
      <c r="C62" s="10">
        <f t="shared" si="6"/>
        <v>1.394332781364784E-40</v>
      </c>
      <c r="D62" s="11">
        <f t="shared" si="6"/>
        <v>0.73748404085476704</v>
      </c>
      <c r="E62" s="11">
        <f t="shared" si="6"/>
        <v>4.0696191754989772E-2</v>
      </c>
      <c r="F62" s="12">
        <f t="shared" si="5"/>
        <v>1.0402917298763641E-40</v>
      </c>
      <c r="G62" s="12">
        <f t="shared" si="5"/>
        <v>0.2812034053199966</v>
      </c>
      <c r="H62" s="12">
        <f t="shared" si="5"/>
        <v>0.52597088082229815</v>
      </c>
      <c r="I62" s="13">
        <f t="shared" si="7"/>
        <v>0.80717428614229481</v>
      </c>
      <c r="J62" s="13">
        <f t="shared" si="2"/>
        <v>4.8257138577052494E-3</v>
      </c>
    </row>
    <row r="63" spans="1:10" ht="15.75" thickBot="1" x14ac:dyDescent="0.3">
      <c r="A63" s="43">
        <v>236.4</v>
      </c>
      <c r="B63" s="43">
        <v>0.97099999999999997</v>
      </c>
      <c r="C63" s="10">
        <f t="shared" si="6"/>
        <v>1.2272354197741834E-53</v>
      </c>
      <c r="D63" s="11">
        <f t="shared" si="6"/>
        <v>0.49099431539196581</v>
      </c>
      <c r="E63" s="11">
        <f t="shared" si="6"/>
        <v>5.5082669737625031E-2</v>
      </c>
      <c r="F63" s="12">
        <f t="shared" si="5"/>
        <v>9.1562278020373578E-54</v>
      </c>
      <c r="G63" s="12">
        <f t="shared" si="5"/>
        <v>0.18721662548921683</v>
      </c>
      <c r="H63" s="12">
        <f t="shared" si="5"/>
        <v>0.71190642344047173</v>
      </c>
      <c r="I63" s="13">
        <f t="shared" si="7"/>
        <v>0.89912304892968853</v>
      </c>
      <c r="J63" s="13">
        <f t="shared" si="2"/>
        <v>7.1876951070311446E-2</v>
      </c>
    </row>
    <row r="64" spans="1:10" ht="15.75" thickBot="1" x14ac:dyDescent="0.3">
      <c r="A64" s="43">
        <v>265.60000000000002</v>
      </c>
      <c r="B64" s="43">
        <v>1.145</v>
      </c>
      <c r="C64" s="10">
        <f t="shared" si="6"/>
        <v>1.4309463883213862E-70</v>
      </c>
      <c r="D64" s="11">
        <f t="shared" si="6"/>
        <v>0.25312402576851606</v>
      </c>
      <c r="E64" s="11">
        <f t="shared" si="6"/>
        <v>7.6102464272619852E-2</v>
      </c>
      <c r="F64" s="12">
        <f t="shared" si="5"/>
        <v>1.0676086179442293E-70</v>
      </c>
      <c r="G64" s="12">
        <f t="shared" si="5"/>
        <v>9.6516445199158765E-2</v>
      </c>
      <c r="H64" s="12">
        <f t="shared" si="5"/>
        <v>0.98357311679684467</v>
      </c>
      <c r="I64" s="13">
        <f t="shared" si="7"/>
        <v>1.0800895619960034</v>
      </c>
      <c r="J64" s="13">
        <f t="shared" si="2"/>
        <v>6.4910438003996651E-2</v>
      </c>
    </row>
    <row r="65" spans="1:10" ht="15.75" thickBot="1" x14ac:dyDescent="0.3">
      <c r="A65" s="43">
        <v>298.39999999999998</v>
      </c>
      <c r="B65" s="43">
        <v>1.4630000000000001</v>
      </c>
      <c r="C65" s="10">
        <f t="shared" si="6"/>
        <v>2.1662698216374858E-92</v>
      </c>
      <c r="D65" s="11">
        <f t="shared" si="6"/>
        <v>9.2936079326984264E-2</v>
      </c>
      <c r="E65" s="11">
        <f t="shared" si="6"/>
        <v>0.10695390086333507</v>
      </c>
      <c r="F65" s="12">
        <f t="shared" si="5"/>
        <v>1.6162229062164253E-92</v>
      </c>
      <c r="G65" s="12">
        <f t="shared" si="5"/>
        <v>3.5436620368824875E-2</v>
      </c>
      <c r="H65" s="12">
        <f t="shared" si="5"/>
        <v>1.3823071648361718</v>
      </c>
      <c r="I65" s="13">
        <f t="shared" si="7"/>
        <v>1.4177437852049966</v>
      </c>
      <c r="J65" s="13">
        <f t="shared" si="2"/>
        <v>4.5256214795003524E-2</v>
      </c>
    </row>
    <row r="66" spans="1:10" ht="15.75" thickBot="1" x14ac:dyDescent="0.3">
      <c r="A66" s="43">
        <v>335.2</v>
      </c>
      <c r="B66" s="43">
        <v>1.944</v>
      </c>
      <c r="C66" s="10">
        <f t="shared" si="6"/>
        <v>2.1361304495247451E-120</v>
      </c>
      <c r="D66" s="11">
        <f t="shared" si="6"/>
        <v>2.1826984897786141E-2</v>
      </c>
      <c r="E66" s="11">
        <f t="shared" si="6"/>
        <v>0.15225028334564875</v>
      </c>
      <c r="F66" s="12">
        <f t="shared" si="5"/>
        <v>1.5937363520942014E-120</v>
      </c>
      <c r="G66" s="12">
        <f t="shared" si="5"/>
        <v>8.322651259017988E-3</v>
      </c>
      <c r="H66" s="12">
        <f t="shared" si="5"/>
        <v>1.9677324138550829</v>
      </c>
      <c r="I66" s="13">
        <f t="shared" si="7"/>
        <v>1.9760550651141009</v>
      </c>
      <c r="J66" s="13">
        <f t="shared" si="2"/>
        <v>-3.2055065114100945E-2</v>
      </c>
    </row>
    <row r="67" spans="1:10" ht="15.75" thickBot="1" x14ac:dyDescent="0.3">
      <c r="A67" s="43">
        <v>376.5</v>
      </c>
      <c r="B67" s="43">
        <v>2.5790000000000002</v>
      </c>
      <c r="C67" s="10">
        <f t="shared" si="6"/>
        <v>2.8803042767163725E-156</v>
      </c>
      <c r="D67" s="11">
        <f t="shared" si="6"/>
        <v>2.8531767624576433E-3</v>
      </c>
      <c r="E67" s="11">
        <f t="shared" si="6"/>
        <v>0.21826339618913621</v>
      </c>
      <c r="F67" s="12">
        <f t="shared" si="5"/>
        <v>2.1489537925535302E-156</v>
      </c>
      <c r="G67" s="12">
        <f t="shared" si="5"/>
        <v>1.087919164532774E-3</v>
      </c>
      <c r="H67" s="12">
        <f t="shared" si="5"/>
        <v>2.8209074558134919</v>
      </c>
      <c r="I67" s="13">
        <f t="shared" si="7"/>
        <v>2.8219953749780249</v>
      </c>
      <c r="J67" s="13">
        <f t="shared" si="2"/>
        <v>-0.2429953749780247</v>
      </c>
    </row>
    <row r="68" spans="1:10" ht="15.75" thickBot="1" x14ac:dyDescent="0.3">
      <c r="A68" s="43">
        <v>422.9</v>
      </c>
      <c r="B68" s="43">
        <v>3.68</v>
      </c>
      <c r="C68" s="10">
        <f t="shared" si="6"/>
        <v>3.6225820979296067E-202</v>
      </c>
      <c r="D68" s="11">
        <f t="shared" si="6"/>
        <v>1.7320752416696416E-4</v>
      </c>
      <c r="E68" s="11">
        <f t="shared" si="6"/>
        <v>0.31255244010088773</v>
      </c>
      <c r="F68" s="12">
        <f t="shared" si="5"/>
        <v>2.7027566500915656E-202</v>
      </c>
      <c r="G68" s="12">
        <f t="shared" si="5"/>
        <v>6.6044202890605636E-5</v>
      </c>
      <c r="H68" s="12">
        <f t="shared" si="5"/>
        <v>4.0395298708230154</v>
      </c>
      <c r="I68" s="13">
        <f t="shared" si="7"/>
        <v>4.039595915025906</v>
      </c>
      <c r="J68" s="13">
        <f t="shared" si="2"/>
        <v>-0.35959591502590582</v>
      </c>
    </row>
    <row r="69" spans="1:10" ht="15.75" thickBot="1" x14ac:dyDescent="0.3">
      <c r="A69" s="43">
        <v>475.1</v>
      </c>
      <c r="B69" s="43">
        <v>5.4489999999999998</v>
      </c>
      <c r="C69" s="10">
        <f t="shared" si="6"/>
        <v>6.8722558169064216E-261</v>
      </c>
      <c r="D69" s="11">
        <f t="shared" si="6"/>
        <v>3.8585093001589769E-6</v>
      </c>
      <c r="E69" s="11">
        <f t="shared" si="6"/>
        <v>0.44189388212609076</v>
      </c>
      <c r="F69" s="12">
        <f t="shared" si="5"/>
        <v>5.1272916964089744E-261</v>
      </c>
      <c r="G69" s="12">
        <f t="shared" si="5"/>
        <v>1.4712534706595172E-6</v>
      </c>
      <c r="H69" s="12">
        <f t="shared" si="5"/>
        <v>5.7111809333694534</v>
      </c>
      <c r="I69" s="13">
        <f t="shared" si="7"/>
        <v>5.7111824046229245</v>
      </c>
      <c r="J69" s="13">
        <f t="shared" si="2"/>
        <v>-0.26218240462292464</v>
      </c>
    </row>
    <row r="70" spans="1:10" ht="15.75" thickBot="1" x14ac:dyDescent="0.3">
      <c r="A70" s="43">
        <v>533.70000000000005</v>
      </c>
      <c r="B70" s="43">
        <v>7.6529999999999996</v>
      </c>
      <c r="C70" s="10">
        <f t="shared" si="6"/>
        <v>0</v>
      </c>
      <c r="D70" s="11">
        <f t="shared" si="6"/>
        <v>2.3677597434326737E-8</v>
      </c>
      <c r="E70" s="11">
        <f t="shared" si="6"/>
        <v>0.60612839433223442</v>
      </c>
      <c r="F70" s="12">
        <f t="shared" si="5"/>
        <v>0</v>
      </c>
      <c r="G70" s="12">
        <f t="shared" si="5"/>
        <v>9.0282916774871582E-9</v>
      </c>
      <c r="H70" s="12">
        <f t="shared" si="5"/>
        <v>7.8338014371883267</v>
      </c>
      <c r="I70" s="13">
        <f t="shared" si="7"/>
        <v>7.8338014462166186</v>
      </c>
      <c r="J70" s="13">
        <f t="shared" si="2"/>
        <v>-0.18080144621661898</v>
      </c>
    </row>
    <row r="71" spans="1:10" ht="15.75" thickBot="1" x14ac:dyDescent="0.3">
      <c r="A71" s="43">
        <v>599.5</v>
      </c>
      <c r="B71" s="43">
        <v>10.65</v>
      </c>
      <c r="C71" s="10">
        <f t="shared" si="6"/>
        <v>0</v>
      </c>
      <c r="D71" s="11">
        <f t="shared" si="6"/>
        <v>2.7537682889349839E-11</v>
      </c>
      <c r="E71" s="11">
        <f t="shared" si="6"/>
        <v>0.78859130807924327</v>
      </c>
      <c r="F71" s="12">
        <f t="shared" si="5"/>
        <v>0</v>
      </c>
      <c r="G71" s="12">
        <f t="shared" si="5"/>
        <v>1.0500146137579057E-11</v>
      </c>
      <c r="H71" s="12">
        <f t="shared" si="5"/>
        <v>10.19201175914432</v>
      </c>
      <c r="I71" s="13">
        <f t="shared" si="7"/>
        <v>10.19201175915482</v>
      </c>
      <c r="J71" s="13">
        <f t="shared" si="2"/>
        <v>0.45798824084518053</v>
      </c>
    </row>
    <row r="72" spans="1:10" ht="15.75" thickBot="1" x14ac:dyDescent="0.3">
      <c r="A72" s="43">
        <v>673.4</v>
      </c>
      <c r="B72" s="43">
        <v>12.989000000000001</v>
      </c>
      <c r="C72" s="10">
        <f t="shared" si="6"/>
        <v>0</v>
      </c>
      <c r="D72" s="11">
        <f t="shared" si="6"/>
        <v>3.7675551534533468E-15</v>
      </c>
      <c r="E72" s="11">
        <f t="shared" si="6"/>
        <v>0.94402386610460143</v>
      </c>
      <c r="F72" s="12">
        <f t="shared" si="5"/>
        <v>0</v>
      </c>
      <c r="G72" s="12">
        <f t="shared" si="5"/>
        <v>1.4365725631893656E-15</v>
      </c>
      <c r="H72" s="12">
        <f t="shared" si="5"/>
        <v>12.200872930854246</v>
      </c>
      <c r="I72" s="13">
        <f t="shared" si="7"/>
        <v>12.200872930854247</v>
      </c>
      <c r="J72" s="13">
        <f t="shared" si="2"/>
        <v>0.78812706914575337</v>
      </c>
    </row>
    <row r="73" spans="1:10" ht="15.75" thickBot="1" x14ac:dyDescent="0.3">
      <c r="A73" s="43">
        <v>756.5</v>
      </c>
      <c r="B73" s="43">
        <v>13.29</v>
      </c>
      <c r="C73" s="10">
        <f t="shared" si="6"/>
        <v>0</v>
      </c>
      <c r="D73" s="11">
        <f t="shared" si="6"/>
        <v>3.2588897427120807E-20</v>
      </c>
      <c r="E73" s="11">
        <f t="shared" si="6"/>
        <v>0.99854770148482053</v>
      </c>
      <c r="F73" s="12">
        <f t="shared" si="5"/>
        <v>0</v>
      </c>
      <c r="G73" s="12">
        <f t="shared" si="5"/>
        <v>1.2426179312990907E-20</v>
      </c>
      <c r="H73" s="12">
        <f t="shared" si="5"/>
        <v>12.905556796445371</v>
      </c>
      <c r="I73" s="13">
        <f t="shared" si="7"/>
        <v>12.905556796445371</v>
      </c>
      <c r="J73" s="13">
        <f t="shared" si="2"/>
        <v>0.38444320355462835</v>
      </c>
    </row>
    <row r="74" spans="1:10" ht="15.75" thickBot="1" x14ac:dyDescent="0.3">
      <c r="A74" s="43">
        <v>849.8</v>
      </c>
      <c r="B74" s="43">
        <v>10.069000000000001</v>
      </c>
      <c r="C74" s="10">
        <f t="shared" si="6"/>
        <v>0</v>
      </c>
      <c r="D74" s="11">
        <f t="shared" si="6"/>
        <v>8.37073078461449E-27</v>
      </c>
      <c r="E74" s="11">
        <f t="shared" si="6"/>
        <v>0.88446269702952818</v>
      </c>
      <c r="F74" s="12">
        <f t="shared" si="5"/>
        <v>0</v>
      </c>
      <c r="G74" s="12">
        <f t="shared" si="5"/>
        <v>3.1917680536141548E-27</v>
      </c>
      <c r="H74" s="12">
        <f t="shared" si="5"/>
        <v>11.431084918505867</v>
      </c>
      <c r="I74" s="13">
        <f t="shared" si="7"/>
        <v>11.431084918505867</v>
      </c>
      <c r="J74" s="13">
        <f t="shared" si="2"/>
        <v>-1.3620849185058663</v>
      </c>
    </row>
    <row r="75" spans="1:10" ht="15.75" thickBot="1" x14ac:dyDescent="0.3">
      <c r="A75" s="43">
        <v>954.5</v>
      </c>
      <c r="B75" s="43">
        <v>7.2549999999999999</v>
      </c>
      <c r="C75" s="10">
        <f t="shared" si="6"/>
        <v>0</v>
      </c>
      <c r="D75" s="11">
        <f t="shared" si="6"/>
        <v>2.433235183075294E-35</v>
      </c>
      <c r="E75" s="11">
        <f t="shared" si="6"/>
        <v>0.61192535701556938</v>
      </c>
      <c r="F75" s="12">
        <f t="shared" si="5"/>
        <v>0</v>
      </c>
      <c r="G75" s="12">
        <f t="shared" si="5"/>
        <v>9.2779501863138543E-36</v>
      </c>
      <c r="H75" s="12">
        <f t="shared" si="5"/>
        <v>7.9087232772220162</v>
      </c>
      <c r="I75" s="13">
        <f t="shared" si="7"/>
        <v>7.9087232772220162</v>
      </c>
      <c r="J75" s="13">
        <f t="shared" si="2"/>
        <v>-0.65372327722201629</v>
      </c>
    </row>
    <row r="76" spans="1:10" ht="15.75" thickBot="1" x14ac:dyDescent="0.3">
      <c r="A76" s="43">
        <v>1072.3</v>
      </c>
      <c r="B76" s="43">
        <v>5.2290000000000001</v>
      </c>
      <c r="C76" s="10">
        <f t="shared" si="6"/>
        <v>0</v>
      </c>
      <c r="D76" s="11">
        <f t="shared" si="6"/>
        <v>2.1820724421574814E-46</v>
      </c>
      <c r="E76" s="11">
        <f t="shared" si="6"/>
        <v>0.30143051267780674</v>
      </c>
      <c r="F76" s="12">
        <f t="shared" si="5"/>
        <v>0</v>
      </c>
      <c r="G76" s="12">
        <f t="shared" si="5"/>
        <v>8.3202641331521744E-47</v>
      </c>
      <c r="H76" s="12">
        <f t="shared" si="5"/>
        <v>3.8957864464166683</v>
      </c>
      <c r="I76" s="13">
        <f t="shared" si="7"/>
        <v>3.8957864464166683</v>
      </c>
      <c r="J76" s="13">
        <f t="shared" si="2"/>
        <v>1.3332135535833318</v>
      </c>
    </row>
    <row r="77" spans="1:10" ht="15.75" thickBot="1" x14ac:dyDescent="0.3">
      <c r="A77" s="43">
        <v>1204.5</v>
      </c>
      <c r="B77" s="43">
        <v>2.181</v>
      </c>
      <c r="C77" s="10">
        <f t="shared" si="6"/>
        <v>0</v>
      </c>
      <c r="D77" s="11">
        <f t="shared" si="6"/>
        <v>1.3244134914480013E-60</v>
      </c>
      <c r="E77" s="11">
        <f t="shared" si="6"/>
        <v>9.4036841958885536E-2</v>
      </c>
      <c r="F77" s="12">
        <f t="shared" si="5"/>
        <v>0</v>
      </c>
      <c r="G77" s="12">
        <f t="shared" si="5"/>
        <v>5.0500019419439457E-61</v>
      </c>
      <c r="H77" s="12">
        <f t="shared" si="5"/>
        <v>1.2153628745568776</v>
      </c>
      <c r="I77" s="13">
        <f t="shared" si="7"/>
        <v>1.2153628745568776</v>
      </c>
      <c r="J77" s="13">
        <f t="shared" si="2"/>
        <v>0.96563712544312241</v>
      </c>
    </row>
    <row r="78" spans="1:10" ht="15.75" thickBot="1" x14ac:dyDescent="0.3">
      <c r="A78" s="43">
        <v>1353</v>
      </c>
      <c r="B78" s="43">
        <v>0.70299999999999996</v>
      </c>
      <c r="C78" s="10">
        <f t="shared" si="6"/>
        <v>0</v>
      </c>
      <c r="D78" s="11">
        <f t="shared" si="6"/>
        <v>7.210335663031467E-79</v>
      </c>
      <c r="E78" s="11">
        <f t="shared" si="6"/>
        <v>1.5930974232771858E-2</v>
      </c>
      <c r="F78" s="12">
        <f t="shared" si="5"/>
        <v>0</v>
      </c>
      <c r="G78" s="12">
        <f t="shared" si="5"/>
        <v>2.7493082285477611E-79</v>
      </c>
      <c r="H78" s="12">
        <f t="shared" si="5"/>
        <v>0.20589711686084167</v>
      </c>
      <c r="I78" s="13">
        <f t="shared" si="7"/>
        <v>0.20589711686084167</v>
      </c>
      <c r="J78" s="13">
        <f t="shared" si="2"/>
        <v>0.49710288313915829</v>
      </c>
    </row>
    <row r="79" spans="1:10" ht="15.75" thickBot="1" x14ac:dyDescent="0.3">
      <c r="A79" s="43">
        <v>1519.9</v>
      </c>
      <c r="B79" s="43">
        <v>0.255</v>
      </c>
      <c r="C79" s="10">
        <f t="shared" si="6"/>
        <v>0</v>
      </c>
      <c r="D79" s="11">
        <f t="shared" si="6"/>
        <v>2.7133665042091564E-102</v>
      </c>
      <c r="E79" s="11">
        <f t="shared" si="6"/>
        <v>1.2010327764917336E-3</v>
      </c>
      <c r="F79" s="12">
        <f t="shared" si="5"/>
        <v>0</v>
      </c>
      <c r="G79" s="12">
        <f t="shared" si="5"/>
        <v>1.034609372672634E-102</v>
      </c>
      <c r="H79" s="12">
        <f t="shared" si="5"/>
        <v>1.5522540073306824E-2</v>
      </c>
      <c r="I79" s="13">
        <f t="shared" si="7"/>
        <v>1.5522540073306824E-2</v>
      </c>
      <c r="J79" s="13">
        <f t="shared" si="2"/>
        <v>0.23947745992669317</v>
      </c>
    </row>
    <row r="80" spans="1:10" ht="15.75" thickBot="1" x14ac:dyDescent="0.3">
      <c r="A80" s="43">
        <v>1707.4</v>
      </c>
      <c r="B80" s="43">
        <v>0.23899999999999999</v>
      </c>
      <c r="C80" s="10">
        <f t="shared" si="6"/>
        <v>0</v>
      </c>
      <c r="D80" s="11">
        <f t="shared" si="6"/>
        <v>2.8866458830489902E-132</v>
      </c>
      <c r="E80" s="11">
        <f t="shared" si="6"/>
        <v>3.1262205035472663E-5</v>
      </c>
      <c r="F80" s="12">
        <f t="shared" si="5"/>
        <v>0</v>
      </c>
      <c r="G80" s="12">
        <f t="shared" si="5"/>
        <v>1.1006809738221574E-132</v>
      </c>
      <c r="H80" s="12">
        <f t="shared" si="5"/>
        <v>4.040429536490662E-4</v>
      </c>
      <c r="I80" s="13">
        <f t="shared" si="7"/>
        <v>4.040429536490662E-4</v>
      </c>
      <c r="J80" s="13">
        <f t="shared" si="2"/>
        <v>0.23859595704635092</v>
      </c>
    </row>
    <row r="81" spans="1:10" ht="15.75" thickBot="1" x14ac:dyDescent="0.3">
      <c r="A81" s="43">
        <v>1917.9</v>
      </c>
      <c r="B81" s="43">
        <v>0</v>
      </c>
      <c r="C81" s="10">
        <f t="shared" si="6"/>
        <v>0</v>
      </c>
      <c r="D81" s="11">
        <f t="shared" si="6"/>
        <v>1.5824220979068106E-170</v>
      </c>
      <c r="E81" s="11">
        <f t="shared" si="6"/>
        <v>2.0348478348128709E-7</v>
      </c>
      <c r="F81" s="12">
        <f t="shared" si="5"/>
        <v>0</v>
      </c>
      <c r="G81" s="12">
        <f t="shared" si="5"/>
        <v>6.0337913491559708E-171</v>
      </c>
      <c r="H81" s="12">
        <f t="shared" si="5"/>
        <v>2.6299038358660324E-6</v>
      </c>
      <c r="I81" s="13">
        <f t="shared" si="1"/>
        <v>2.6299038358660324E-6</v>
      </c>
      <c r="J81" s="13">
        <f t="shared" si="2"/>
        <v>-2.6299038358660324E-6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2.4760755419162215E-219</v>
      </c>
      <c r="E82" s="11">
        <f t="shared" si="6"/>
        <v>2.176085709933825E-10</v>
      </c>
      <c r="F82" s="12">
        <f t="shared" si="5"/>
        <v>0</v>
      </c>
      <c r="G82" s="12">
        <f t="shared" si="5"/>
        <v>9.4413009047543081E-220</v>
      </c>
      <c r="H82" s="12">
        <f t="shared" si="5"/>
        <v>2.8124442810017363E-9</v>
      </c>
      <c r="I82" s="13">
        <f t="shared" si="1"/>
        <v>2.8124442810017363E-9</v>
      </c>
      <c r="J82" s="13">
        <f t="shared" si="2"/>
        <v>-2.8124442810017363E-9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1.6519196234583099E-281</v>
      </c>
      <c r="E83" s="11">
        <f t="shared" si="6"/>
        <v>2.2431637106420874E-14</v>
      </c>
      <c r="F83" s="12">
        <f t="shared" si="5"/>
        <v>0</v>
      </c>
      <c r="G83" s="12">
        <f t="shared" si="5"/>
        <v>6.2987861119408607E-282</v>
      </c>
      <c r="H83" s="12">
        <f t="shared" si="5"/>
        <v>2.8991380810721021E-13</v>
      </c>
      <c r="I83" s="13">
        <f t="shared" si="1"/>
        <v>2.8991380810721021E-13</v>
      </c>
      <c r="J83" s="13">
        <f t="shared" si="2"/>
        <v>-2.8991380810721021E-13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0</v>
      </c>
      <c r="E84" s="11">
        <f t="shared" si="6"/>
        <v>1.1286392011015472E-19</v>
      </c>
      <c r="F84" s="12">
        <f t="shared" si="5"/>
        <v>0</v>
      </c>
      <c r="G84" s="12">
        <f t="shared" si="5"/>
        <v>0</v>
      </c>
      <c r="H84" s="12">
        <f t="shared" si="5"/>
        <v>1.4586901848406255E-18</v>
      </c>
      <c r="I84" s="13">
        <f t="shared" si="1"/>
        <v>1.4586901848406255E-18</v>
      </c>
      <c r="J84" s="13">
        <f t="shared" si="2"/>
        <v>-1.4586901848406255E-18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0</v>
      </c>
      <c r="E85" s="11">
        <f t="shared" si="6"/>
        <v>1.1673112143605843E-26</v>
      </c>
      <c r="F85" s="12">
        <f t="shared" si="5"/>
        <v>0</v>
      </c>
      <c r="G85" s="12">
        <f t="shared" si="5"/>
        <v>0</v>
      </c>
      <c r="H85" s="12">
        <f t="shared" si="5"/>
        <v>1.5086711584891817E-25</v>
      </c>
      <c r="I85" s="13">
        <f t="shared" si="1"/>
        <v>1.5086711584891817E-25</v>
      </c>
      <c r="J85" s="13">
        <f t="shared" si="2"/>
        <v>-1.5086711584891817E-25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0</v>
      </c>
      <c r="E86" s="11">
        <f t="shared" si="6"/>
        <v>8.2622837749527557E-36</v>
      </c>
      <c r="F86" s="12">
        <f t="shared" si="5"/>
        <v>0</v>
      </c>
      <c r="G86" s="12">
        <f t="shared" si="5"/>
        <v>0</v>
      </c>
      <c r="H86" s="12">
        <f t="shared" si="5"/>
        <v>1.067844554320701E-34</v>
      </c>
      <c r="I86" s="13">
        <f t="shared" ref="I86:I116" si="8">SUM(F86:H86)</f>
        <v>1.067844554320701E-34</v>
      </c>
      <c r="J86" s="13">
        <f t="shared" ref="J86:J116" si="9">B86-I86</f>
        <v>-1.067844554320701E-34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9.8666213106530155E-48</v>
      </c>
      <c r="F87" s="12">
        <f t="shared" si="5"/>
        <v>0</v>
      </c>
      <c r="G87" s="12">
        <f t="shared" si="5"/>
        <v>0</v>
      </c>
      <c r="H87" s="12">
        <f t="shared" si="5"/>
        <v>1.2751943800412066E-46</v>
      </c>
      <c r="I87" s="13">
        <f t="shared" si="8"/>
        <v>1.2751943800412066E-46</v>
      </c>
      <c r="J87" s="13">
        <f t="shared" si="9"/>
        <v>-1.2751943800412066E-46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3.3106872182183274E-63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4.2788403464801182E-62</v>
      </c>
      <c r="I88" s="13">
        <f t="shared" si="8"/>
        <v>4.2788403464801182E-62</v>
      </c>
      <c r="J88" s="13">
        <f t="shared" si="9"/>
        <v>-4.2788403464801182E-62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3.3154223854411244E-83</v>
      </c>
      <c r="F89" s="12">
        <f t="shared" si="11"/>
        <v>0</v>
      </c>
      <c r="G89" s="12">
        <f t="shared" si="11"/>
        <v>0</v>
      </c>
      <c r="H89" s="12">
        <f t="shared" si="11"/>
        <v>4.2849602313332508E-82</v>
      </c>
      <c r="I89" s="13">
        <f t="shared" si="8"/>
        <v>4.2849602313332508E-82</v>
      </c>
      <c r="J89" s="13">
        <f t="shared" si="9"/>
        <v>-4.2849602313332508E-82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5.5607241599075323E-109</v>
      </c>
      <c r="F90" s="12">
        <f t="shared" si="11"/>
        <v>0</v>
      </c>
      <c r="G90" s="12">
        <f t="shared" si="11"/>
        <v>0</v>
      </c>
      <c r="H90" s="12">
        <f t="shared" si="11"/>
        <v>7.1868616159589193E-108</v>
      </c>
      <c r="I90" s="13">
        <f t="shared" si="8"/>
        <v>7.1868616159589193E-108</v>
      </c>
      <c r="J90" s="13">
        <f t="shared" si="9"/>
        <v>-7.1868616159589193E-108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4.1763832980051948E-142</v>
      </c>
      <c r="F91" s="12">
        <f t="shared" si="11"/>
        <v>0</v>
      </c>
      <c r="G91" s="12">
        <f t="shared" si="11"/>
        <v>0</v>
      </c>
      <c r="H91" s="12">
        <f t="shared" si="11"/>
        <v>5.3976942489563395E-141</v>
      </c>
      <c r="I91" s="13">
        <f t="shared" si="8"/>
        <v>5.3976942489563395E-141</v>
      </c>
      <c r="J91" s="13">
        <f t="shared" si="9"/>
        <v>-5.3976942489563395E-141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1.3951436007585623E-184</v>
      </c>
      <c r="F92" s="12">
        <f t="shared" si="11"/>
        <v>0</v>
      </c>
      <c r="G92" s="12">
        <f t="shared" si="11"/>
        <v>0</v>
      </c>
      <c r="H92" s="12">
        <f t="shared" si="11"/>
        <v>1.8031291797090612E-183</v>
      </c>
      <c r="I92" s="13">
        <f t="shared" si="8"/>
        <v>1.8031291797090612E-183</v>
      </c>
      <c r="J92" s="13">
        <f t="shared" si="9"/>
        <v>-1.8031291797090612E-183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6.1251154870155172E-239</v>
      </c>
      <c r="F93" s="12">
        <f t="shared" si="11"/>
        <v>0</v>
      </c>
      <c r="G93" s="12">
        <f t="shared" si="11"/>
        <v>0</v>
      </c>
      <c r="H93" s="12">
        <f t="shared" si="11"/>
        <v>7.9162994101256314E-238</v>
      </c>
      <c r="I93" s="13">
        <f t="shared" si="8"/>
        <v>7.9162994101256314E-238</v>
      </c>
      <c r="J93" s="13">
        <f t="shared" si="9"/>
        <v>-7.9162994101256314E-238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0</v>
      </c>
      <c r="F94" s="12">
        <f t="shared" si="11"/>
        <v>0</v>
      </c>
      <c r="G94" s="12">
        <f t="shared" si="11"/>
        <v>0</v>
      </c>
      <c r="H94" s="12">
        <f t="shared" si="11"/>
        <v>2.80467176231444E-307</v>
      </c>
      <c r="I94" s="13">
        <f t="shared" si="8"/>
        <v>2.80467176231444E-307</v>
      </c>
      <c r="J94" s="13">
        <f t="shared" si="9"/>
        <v>-2.80467176231444E-307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9B05-D6BA-4C84-843D-BFE2746FF92D}">
  <dimension ref="A1:R116"/>
  <sheetViews>
    <sheetView topLeftCell="A6" zoomScale="76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41.740273576276444</v>
      </c>
      <c r="D8" s="41">
        <v>217.42364876098409</v>
      </c>
      <c r="E8" s="41">
        <v>868.95257406745645</v>
      </c>
    </row>
    <row r="9" spans="2:8" ht="15" x14ac:dyDescent="0.25">
      <c r="B9" s="25" t="s">
        <v>5</v>
      </c>
      <c r="C9" s="41">
        <v>27.978684620947838</v>
      </c>
      <c r="D9" s="41">
        <v>203.82954274748874</v>
      </c>
      <c r="E9" s="41">
        <v>545.30341902275381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0.30828112881000191</v>
      </c>
    </row>
    <row r="12" spans="2:8" ht="15" customHeight="1" x14ac:dyDescent="0.25">
      <c r="B12" s="31" t="s">
        <v>24</v>
      </c>
      <c r="C12" s="39">
        <f>STDEV(J22:J143)/MAX(I22:I143)</f>
        <v>2.7179067366200807E-2</v>
      </c>
      <c r="D12" s="35" t="s">
        <v>21</v>
      </c>
      <c r="E12" s="38">
        <f>M24</f>
        <v>0.98391351462348842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0.49045580193518579</v>
      </c>
      <c r="D15" s="40">
        <f>N22</f>
        <v>0.48288433739926717</v>
      </c>
      <c r="E15" s="40">
        <f>M22</f>
        <v>13.860151504198837</v>
      </c>
    </row>
    <row r="16" spans="2:8" ht="15" x14ac:dyDescent="0.25">
      <c r="B16" s="5" t="s">
        <v>9</v>
      </c>
      <c r="C16" s="23">
        <f>O28</f>
        <v>0.38474855719989143</v>
      </c>
      <c r="D16" s="24">
        <f>N28</f>
        <v>0.32259585487498926</v>
      </c>
      <c r="E16" s="24">
        <f>M28</f>
        <v>1.4011973286527922E-2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13.812832806678726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3.7242403079053169E-3</v>
      </c>
      <c r="D22" s="11">
        <f>EXP(-1*(($A22-D$8)/(0.6006*D$9))^2)</f>
        <v>4.5203684485178239E-2</v>
      </c>
      <c r="E22" s="11">
        <f>EXP(-1*(($A22-E$8)/(0.6006*E$9))^2)</f>
        <v>9.0535357464901144E-4</v>
      </c>
      <c r="F22" s="12">
        <f t="shared" ref="F22:H53" si="0">C$15*C22</f>
        <v>1.8265752668130454E-3</v>
      </c>
      <c r="G22" s="12">
        <f t="shared" si="0"/>
        <v>2.1828151230630827E-2</v>
      </c>
      <c r="H22" s="12">
        <f t="shared" si="0"/>
        <v>1.2548337709503291E-2</v>
      </c>
      <c r="I22" s="13">
        <f t="shared" ref="I22:I85" si="1">SUM(F22:H22)</f>
        <v>3.6203064206947161E-2</v>
      </c>
      <c r="J22" s="13">
        <f t="shared" ref="J22:J85" si="2">B22-I22</f>
        <v>-3.6203064206947161E-2</v>
      </c>
      <c r="M22" s="15">
        <f t="array" ref="M22:Q26">LINEST(B22:B108,C22:E108,FALSE,TRUE)</f>
        <v>13.860151504198837</v>
      </c>
      <c r="N22" s="16">
        <v>0.48288433739926717</v>
      </c>
      <c r="O22" s="16">
        <v>0.49045580193518579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4.0510894310900984E-3</v>
      </c>
      <c r="D23" s="11">
        <f t="shared" si="3"/>
        <v>4.5594961100031681E-2</v>
      </c>
      <c r="E23" s="11">
        <f t="shared" si="3"/>
        <v>9.0975401229234469E-4</v>
      </c>
      <c r="F23" s="12">
        <f t="shared" si="0"/>
        <v>1.9868803156364496E-3</v>
      </c>
      <c r="G23" s="12">
        <f t="shared" si="0"/>
        <v>2.2017092579534159E-2</v>
      </c>
      <c r="H23" s="12">
        <f t="shared" si="0"/>
        <v>1.2609328441924668E-2</v>
      </c>
      <c r="I23" s="13">
        <f t="shared" si="1"/>
        <v>3.6613301337095276E-2</v>
      </c>
      <c r="J23" s="13">
        <f t="shared" si="2"/>
        <v>-3.6613301337095276E-2</v>
      </c>
      <c r="M23" s="18">
        <v>0.19420807262406389</v>
      </c>
      <c r="N23">
        <v>0.15577648562905935</v>
      </c>
      <c r="O23">
        <v>0.18870216216487845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4.2832568625543258E-3</v>
      </c>
      <c r="D24" s="11">
        <f t="shared" si="3"/>
        <v>4.5857385957778884E-2</v>
      </c>
      <c r="E24" s="11">
        <f t="shared" si="3"/>
        <v>9.1269866239107784E-4</v>
      </c>
      <c r="F24" s="12">
        <f t="shared" si="0"/>
        <v>2.1007481794184696E-3</v>
      </c>
      <c r="G24" s="12">
        <f t="shared" si="0"/>
        <v>2.2143813433084514E-2</v>
      </c>
      <c r="H24" s="12">
        <f t="shared" si="0"/>
        <v>1.2650141738419964E-2</v>
      </c>
      <c r="I24" s="13">
        <f t="shared" si="1"/>
        <v>3.6894703350922944E-2</v>
      </c>
      <c r="J24" s="13">
        <f t="shared" si="2"/>
        <v>-3.6894703350922944E-2</v>
      </c>
      <c r="M24" s="18">
        <v>0.98391351462348842</v>
      </c>
      <c r="N24">
        <v>0.39893428128830505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4.6542193878128099E-3</v>
      </c>
      <c r="D25" s="11">
        <f t="shared" si="3"/>
        <v>4.6253395018436054E-2</v>
      </c>
      <c r="E25" s="11">
        <f t="shared" si="3"/>
        <v>9.1713223544804721E-4</v>
      </c>
      <c r="F25" s="12">
        <f t="shared" si="0"/>
        <v>2.282688902232021E-3</v>
      </c>
      <c r="G25" s="12">
        <f t="shared" si="0"/>
        <v>2.2335040005944058E-2</v>
      </c>
      <c r="H25" s="12">
        <f t="shared" si="0"/>
        <v>1.2711591732694493E-2</v>
      </c>
      <c r="I25" s="13">
        <f t="shared" si="1"/>
        <v>3.7329320640870571E-2</v>
      </c>
      <c r="J25" s="13">
        <f t="shared" si="2"/>
        <v>-3.7329320640870571E-2</v>
      </c>
      <c r="M25" s="18">
        <v>1712.591517951063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5.1941344084644094E-3</v>
      </c>
      <c r="D26" s="11">
        <f t="shared" si="3"/>
        <v>4.6785857766758608E-2</v>
      </c>
      <c r="E26" s="11">
        <f t="shared" si="3"/>
        <v>9.2307477626243841E-4</v>
      </c>
      <c r="F26" s="12">
        <f t="shared" si="0"/>
        <v>2.5474933566625537E-3</v>
      </c>
      <c r="G26" s="12">
        <f t="shared" si="0"/>
        <v>2.2592157927357588E-2</v>
      </c>
      <c r="H26" s="12">
        <f t="shared" si="0"/>
        <v>1.2793956248701841E-2</v>
      </c>
      <c r="I26" s="13">
        <f t="shared" si="1"/>
        <v>3.7933607532721986E-2</v>
      </c>
      <c r="J26" s="13">
        <f t="shared" si="2"/>
        <v>-3.7933607532721986E-2</v>
      </c>
      <c r="M26" s="20">
        <v>817.66942589389066</v>
      </c>
      <c r="N26" s="21">
        <v>13.368479106109383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5.7901171832556494E-3</v>
      </c>
      <c r="D27" s="11">
        <f t="shared" si="3"/>
        <v>4.7323439677312312E-2</v>
      </c>
      <c r="E27" s="11">
        <f t="shared" si="3"/>
        <v>9.2905304997051871E-4</v>
      </c>
      <c r="F27" s="12">
        <f t="shared" si="0"/>
        <v>2.8397965664123488E-3</v>
      </c>
      <c r="G27" s="12">
        <f t="shared" si="0"/>
        <v>2.2851747812033144E-2</v>
      </c>
      <c r="H27" s="12">
        <f t="shared" si="0"/>
        <v>1.2876816028029403E-2</v>
      </c>
      <c r="I27" s="13">
        <f t="shared" si="1"/>
        <v>3.8568360406474898E-2</v>
      </c>
      <c r="J27" s="13">
        <f t="shared" si="2"/>
        <v>-3.8568360406474898E-2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6.4471735315907875E-3</v>
      </c>
      <c r="D28" s="11">
        <f t="shared" si="3"/>
        <v>4.7866176481740942E-2</v>
      </c>
      <c r="E28" s="11">
        <f t="shared" si="3"/>
        <v>9.3506725220968633E-4</v>
      </c>
      <c r="F28" s="12">
        <f t="shared" si="0"/>
        <v>3.1620536646516637E-3</v>
      </c>
      <c r="G28" s="12">
        <f t="shared" si="0"/>
        <v>2.3113826914221862E-2</v>
      </c>
      <c r="H28" s="12">
        <f t="shared" si="0"/>
        <v>1.2960173782241157E-2</v>
      </c>
      <c r="I28" s="13">
        <f t="shared" si="1"/>
        <v>3.9236054361114686E-2</v>
      </c>
      <c r="J28" s="13">
        <f t="shared" si="2"/>
        <v>-3.9236054361114686E-2</v>
      </c>
      <c r="M28" s="14">
        <f>M23/M22</f>
        <v>1.4011973286527922E-2</v>
      </c>
      <c r="N28" s="14">
        <f>N23/N22</f>
        <v>0.32259585487498926</v>
      </c>
      <c r="O28" s="14">
        <f>O23/O22</f>
        <v>0.38474855719989143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7.3625755385986896E-3</v>
      </c>
      <c r="D29" s="11">
        <f t="shared" si="3"/>
        <v>4.8551901117928641E-2</v>
      </c>
      <c r="E29" s="11">
        <f t="shared" si="3"/>
        <v>9.4263582907538185E-4</v>
      </c>
      <c r="F29" s="12">
        <f t="shared" si="0"/>
        <v>3.6110178900918026E-3</v>
      </c>
      <c r="G29" s="12">
        <f t="shared" si="0"/>
        <v>2.3444952600805712E-2</v>
      </c>
      <c r="H29" s="12">
        <f t="shared" si="0"/>
        <v>1.3065075404270873E-2</v>
      </c>
      <c r="I29" s="13">
        <f t="shared" si="1"/>
        <v>4.0121045895168392E-2</v>
      </c>
      <c r="J29" s="13">
        <f t="shared" si="2"/>
        <v>-4.0121045895168392E-2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8.6140455069062781E-3</v>
      </c>
      <c r="D30" s="11">
        <f t="shared" si="3"/>
        <v>4.9385575238239728E-2</v>
      </c>
      <c r="E30" s="11">
        <f t="shared" si="3"/>
        <v>9.5179317314753422E-4</v>
      </c>
      <c r="F30" s="12">
        <f t="shared" si="0"/>
        <v>4.2248085969959024E-3</v>
      </c>
      <c r="G30" s="12">
        <f t="shared" si="0"/>
        <v>2.3847520775999047E-2</v>
      </c>
      <c r="H30" s="12">
        <f t="shared" si="0"/>
        <v>1.319199758048698E-2</v>
      </c>
      <c r="I30" s="13">
        <f t="shared" si="1"/>
        <v>4.1264326953481929E-2</v>
      </c>
      <c r="J30" s="13">
        <f t="shared" si="2"/>
        <v>-4.0264326953481928E-2</v>
      </c>
    </row>
    <row r="31" spans="1:18" ht="15.75" thickBot="1" x14ac:dyDescent="0.3">
      <c r="A31" s="43">
        <v>5.7</v>
      </c>
      <c r="B31" s="43">
        <v>2E-3</v>
      </c>
      <c r="C31" s="10">
        <f t="shared" si="3"/>
        <v>1.0052572013644616E-2</v>
      </c>
      <c r="D31" s="11">
        <f t="shared" si="3"/>
        <v>5.0231150896263073E-2</v>
      </c>
      <c r="E31" s="11">
        <f t="shared" si="3"/>
        <v>9.6103302631868239E-4</v>
      </c>
      <c r="F31" s="12">
        <f t="shared" si="0"/>
        <v>4.9303422684632758E-3</v>
      </c>
      <c r="G31" s="12">
        <f t="shared" si="0"/>
        <v>2.4255836017344601E-2</v>
      </c>
      <c r="H31" s="12">
        <f t="shared" si="0"/>
        <v>1.3320063345315646E-2</v>
      </c>
      <c r="I31" s="13">
        <f t="shared" si="1"/>
        <v>4.2506241631123522E-2</v>
      </c>
      <c r="J31" s="13">
        <f t="shared" si="2"/>
        <v>-4.050624163112352E-2</v>
      </c>
      <c r="M31" s="28" t="e">
        <f>#REF!-M22</f>
        <v>#REF!</v>
      </c>
      <c r="N31" s="28" t="e">
        <f>#REF!-N22</f>
        <v>#REF!</v>
      </c>
      <c r="O31" s="28">
        <f>E15-O22</f>
        <v>13.369695702263652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2E-3</v>
      </c>
      <c r="C32" s="10">
        <f t="shared" si="3"/>
        <v>1.1998472869927071E-2</v>
      </c>
      <c r="D32" s="11">
        <f t="shared" si="3"/>
        <v>5.1232860612759328E-2</v>
      </c>
      <c r="E32" s="11">
        <f t="shared" si="3"/>
        <v>9.7191803992851265E-4</v>
      </c>
      <c r="F32" s="12">
        <f t="shared" si="0"/>
        <v>5.8847206334176521E-3</v>
      </c>
      <c r="G32" s="12">
        <f t="shared" si="0"/>
        <v>2.4739545950061302E-2</v>
      </c>
      <c r="H32" s="12">
        <f t="shared" si="0"/>
        <v>1.3470931283073161E-2</v>
      </c>
      <c r="I32" s="13">
        <f t="shared" si="1"/>
        <v>4.409519786655211E-2</v>
      </c>
      <c r="J32" s="13">
        <f t="shared" si="2"/>
        <v>-4.2095197866552109E-2</v>
      </c>
    </row>
    <row r="33" spans="1:10" ht="15.75" thickBot="1" x14ac:dyDescent="0.3">
      <c r="A33" s="43">
        <v>7.2</v>
      </c>
      <c r="B33" s="43">
        <v>2E-3</v>
      </c>
      <c r="C33" s="10">
        <f t="shared" si="3"/>
        <v>1.4625392849813939E-2</v>
      </c>
      <c r="D33" s="11">
        <f t="shared" si="3"/>
        <v>5.239795963883262E-2</v>
      </c>
      <c r="E33" s="11">
        <f t="shared" si="3"/>
        <v>9.8449808703896229E-4</v>
      </c>
      <c r="F33" s="12">
        <f t="shared" si="0"/>
        <v>7.1731087787726272E-3</v>
      </c>
      <c r="G33" s="12">
        <f t="shared" si="0"/>
        <v>2.5302154021271235E-2</v>
      </c>
      <c r="H33" s="12">
        <f t="shared" si="0"/>
        <v>1.3645292641953952E-2</v>
      </c>
      <c r="I33" s="13">
        <f t="shared" si="1"/>
        <v>4.6120555441997814E-2</v>
      </c>
      <c r="J33" s="13">
        <f t="shared" si="2"/>
        <v>-4.4120555441997812E-2</v>
      </c>
    </row>
    <row r="34" spans="1:10" ht="15.75" thickBot="1" x14ac:dyDescent="0.3">
      <c r="A34" s="43">
        <v>8.1</v>
      </c>
      <c r="B34" s="43">
        <v>3.0000000000000001E-3</v>
      </c>
      <c r="C34" s="10">
        <f t="shared" si="3"/>
        <v>1.8175386209680948E-2</v>
      </c>
      <c r="D34" s="11">
        <f t="shared" si="3"/>
        <v>5.3734910549511163E-2</v>
      </c>
      <c r="E34" s="11">
        <f t="shared" si="3"/>
        <v>9.9883113012776007E-4</v>
      </c>
      <c r="F34" s="12">
        <f t="shared" si="0"/>
        <v>8.9142236189507854E-3</v>
      </c>
      <c r="G34" s="12">
        <f t="shared" si="0"/>
        <v>2.5947746675909589E-2</v>
      </c>
      <c r="H34" s="12">
        <f t="shared" si="0"/>
        <v>1.3843950790680898E-2</v>
      </c>
      <c r="I34" s="13">
        <f t="shared" si="1"/>
        <v>4.8705921085541275E-2</v>
      </c>
      <c r="J34" s="13">
        <f t="shared" si="2"/>
        <v>-4.5705921085541272E-2</v>
      </c>
    </row>
    <row r="35" spans="1:10" ht="15.75" thickBot="1" x14ac:dyDescent="0.3">
      <c r="A35" s="43">
        <v>9.1</v>
      </c>
      <c r="B35" s="43">
        <v>3.0000000000000001E-3</v>
      </c>
      <c r="C35" s="10">
        <f t="shared" si="3"/>
        <v>2.298390253419581E-2</v>
      </c>
      <c r="D35" s="11">
        <f t="shared" si="3"/>
        <v>5.5253452478152582E-2</v>
      </c>
      <c r="E35" s="11">
        <f t="shared" si="3"/>
        <v>1.0149836234429963E-3</v>
      </c>
      <c r="F35" s="12">
        <f t="shared" si="0"/>
        <v>1.1272588349009155E-2</v>
      </c>
      <c r="G35" s="12">
        <f t="shared" si="0"/>
        <v>2.6681026788934605E-2</v>
      </c>
      <c r="H35" s="12">
        <f t="shared" si="0"/>
        <v>1.4067826795200633E-2</v>
      </c>
      <c r="I35" s="13">
        <f t="shared" si="1"/>
        <v>5.2021441933144397E-2</v>
      </c>
      <c r="J35" s="13">
        <f t="shared" si="2"/>
        <v>-4.9021441933144394E-2</v>
      </c>
    </row>
    <row r="36" spans="1:10" ht="15.75" thickBot="1" x14ac:dyDescent="0.3">
      <c r="A36" s="43">
        <v>10.199999999999999</v>
      </c>
      <c r="B36" s="43">
        <v>0.01</v>
      </c>
      <c r="C36" s="10">
        <f t="shared" si="3"/>
        <v>2.951243914847404E-2</v>
      </c>
      <c r="D36" s="11">
        <f t="shared" si="3"/>
        <v>5.6964679398855869E-2</v>
      </c>
      <c r="E36" s="11">
        <f t="shared" si="3"/>
        <v>1.0330309761976508E-3</v>
      </c>
      <c r="F36" s="12">
        <f t="shared" si="0"/>
        <v>1.4474547009628207E-2</v>
      </c>
      <c r="G36" s="12">
        <f t="shared" si="0"/>
        <v>2.7507351466678202E-2</v>
      </c>
      <c r="H36" s="12">
        <f t="shared" si="0"/>
        <v>1.4317965838629864E-2</v>
      </c>
      <c r="I36" s="13">
        <f t="shared" si="1"/>
        <v>5.629986431493627E-2</v>
      </c>
      <c r="J36" s="13">
        <f t="shared" si="2"/>
        <v>-4.6299864314936268E-2</v>
      </c>
    </row>
    <row r="37" spans="1:10" ht="15.75" thickBot="1" x14ac:dyDescent="0.3">
      <c r="A37" s="43">
        <v>11.5</v>
      </c>
      <c r="B37" s="43">
        <v>2.7E-2</v>
      </c>
      <c r="C37" s="10">
        <f t="shared" si="3"/>
        <v>3.9222015620595768E-2</v>
      </c>
      <c r="D37" s="11">
        <f t="shared" si="3"/>
        <v>5.9043200157983228E-2</v>
      </c>
      <c r="E37" s="11">
        <f t="shared" si="3"/>
        <v>1.0547431503375472E-3</v>
      </c>
      <c r="F37" s="12">
        <f t="shared" si="0"/>
        <v>1.923666512471368E-2</v>
      </c>
      <c r="G37" s="12">
        <f t="shared" si="0"/>
        <v>2.8511036586220038E-2</v>
      </c>
      <c r="H37" s="12">
        <f t="shared" si="0"/>
        <v>1.4618899861694375E-2</v>
      </c>
      <c r="I37" s="13">
        <f t="shared" si="1"/>
        <v>6.2366601572628091E-2</v>
      </c>
      <c r="J37" s="13">
        <f t="shared" si="2"/>
        <v>-3.5366601572628095E-2</v>
      </c>
    </row>
    <row r="38" spans="1:10" ht="15.75" thickBot="1" x14ac:dyDescent="0.3">
      <c r="A38" s="43">
        <v>12.9</v>
      </c>
      <c r="B38" s="43">
        <v>0.03</v>
      </c>
      <c r="C38" s="10">
        <f t="shared" si="3"/>
        <v>5.2570601165990959E-2</v>
      </c>
      <c r="D38" s="11">
        <f t="shared" si="3"/>
        <v>6.1351025729271119E-2</v>
      </c>
      <c r="E38" s="11">
        <f t="shared" si="3"/>
        <v>1.0785981045061265E-3</v>
      </c>
      <c r="F38" s="12">
        <f t="shared" si="0"/>
        <v>2.5783556353080907E-2</v>
      </c>
      <c r="G38" s="12">
        <f t="shared" si="0"/>
        <v>2.9625449408044475E-2</v>
      </c>
      <c r="H38" s="12">
        <f t="shared" si="0"/>
        <v>1.4949533140596603E-2</v>
      </c>
      <c r="I38" s="13">
        <f t="shared" si="1"/>
        <v>7.0358538901721987E-2</v>
      </c>
      <c r="J38" s="13">
        <f t="shared" si="2"/>
        <v>-4.0358538901721988E-2</v>
      </c>
    </row>
    <row r="39" spans="1:10" ht="15.75" thickBot="1" x14ac:dyDescent="0.3">
      <c r="A39" s="43">
        <v>14.5</v>
      </c>
      <c r="B39" s="43">
        <v>3.4000000000000002E-2</v>
      </c>
      <c r="C39" s="10">
        <f t="shared" ref="C39:E54" si="4">EXP(-1*(($A39-C$8)/(0.6006*C$9))^2)</f>
        <v>7.2234857884574913E-2</v>
      </c>
      <c r="D39" s="11">
        <f t="shared" si="4"/>
        <v>6.4078674341300407E-2</v>
      </c>
      <c r="E39" s="11">
        <f t="shared" si="4"/>
        <v>1.1064727426297822E-3</v>
      </c>
      <c r="F39" s="12">
        <f t="shared" si="0"/>
        <v>3.5428005151453369E-2</v>
      </c>
      <c r="G39" s="12">
        <f t="shared" si="0"/>
        <v>3.0942588200722269E-2</v>
      </c>
      <c r="H39" s="12">
        <f t="shared" si="0"/>
        <v>1.5335879848115188E-2</v>
      </c>
      <c r="I39" s="13">
        <f t="shared" si="1"/>
        <v>8.1706473200290827E-2</v>
      </c>
      <c r="J39" s="13">
        <f t="shared" si="2"/>
        <v>-4.7706473200290825E-2</v>
      </c>
    </row>
    <row r="40" spans="1:10" ht="15.75" thickBot="1" x14ac:dyDescent="0.3">
      <c r="A40" s="43">
        <v>16.3</v>
      </c>
      <c r="B40" s="43">
        <v>0.08</v>
      </c>
      <c r="C40" s="10">
        <f t="shared" si="4"/>
        <v>0.10106215801766286</v>
      </c>
      <c r="D40" s="11">
        <f t="shared" si="4"/>
        <v>6.726502691871214E-2</v>
      </c>
      <c r="E40" s="11">
        <f t="shared" si="4"/>
        <v>1.1386287382545309E-3</v>
      </c>
      <c r="F40" s="12">
        <f t="shared" si="0"/>
        <v>4.9566521755853299E-2</v>
      </c>
      <c r="G40" s="12">
        <f t="shared" si="0"/>
        <v>3.2481227953786183E-2</v>
      </c>
      <c r="H40" s="12">
        <f t="shared" si="0"/>
        <v>1.578156681924256E-2</v>
      </c>
      <c r="I40" s="13">
        <f t="shared" si="1"/>
        <v>9.7829316528882049E-2</v>
      </c>
      <c r="J40" s="13">
        <f t="shared" si="2"/>
        <v>-1.7829316528882047E-2</v>
      </c>
    </row>
    <row r="41" spans="1:10" ht="15.75" thickBot="1" x14ac:dyDescent="0.3">
      <c r="A41" s="43">
        <v>18.3</v>
      </c>
      <c r="B41" s="43">
        <v>0.124</v>
      </c>
      <c r="C41" s="10">
        <f t="shared" si="4"/>
        <v>0.1428716555921134</v>
      </c>
      <c r="D41" s="11">
        <f t="shared" si="4"/>
        <v>7.0955593916461987E-2</v>
      </c>
      <c r="E41" s="11">
        <f t="shared" si="4"/>
        <v>1.1753715396856706E-3</v>
      </c>
      <c r="F41" s="12">
        <f t="shared" si="0"/>
        <v>7.0072232417237645E-2</v>
      </c>
      <c r="G41" s="12">
        <f t="shared" si="0"/>
        <v>3.4263344953122221E-2</v>
      </c>
      <c r="H41" s="12">
        <f t="shared" si="0"/>
        <v>1.6290827613766851E-2</v>
      </c>
      <c r="I41" s="13">
        <f t="shared" si="1"/>
        <v>0.12062640498412672</v>
      </c>
      <c r="J41" s="13">
        <f t="shared" si="2"/>
        <v>3.3735950158732819E-3</v>
      </c>
    </row>
    <row r="42" spans="1:10" ht="15.75" thickBot="1" x14ac:dyDescent="0.3">
      <c r="A42" s="43">
        <v>20.6</v>
      </c>
      <c r="B42" s="43">
        <v>0.189</v>
      </c>
      <c r="C42" s="10">
        <f t="shared" si="4"/>
        <v>0.20542168995461052</v>
      </c>
      <c r="D42" s="11">
        <f t="shared" si="4"/>
        <v>7.5400974182043251E-2</v>
      </c>
      <c r="E42" s="11">
        <f t="shared" si="4"/>
        <v>1.2189814899624981E-3</v>
      </c>
      <c r="F42" s="12">
        <f t="shared" si="0"/>
        <v>0.1007502596815696</v>
      </c>
      <c r="G42" s="12">
        <f t="shared" si="0"/>
        <v>3.6409949457155207E-2</v>
      </c>
      <c r="H42" s="12">
        <f t="shared" si="0"/>
        <v>1.6895268131694258E-2</v>
      </c>
      <c r="I42" s="13">
        <f t="shared" si="1"/>
        <v>0.15405547727041907</v>
      </c>
      <c r="J42" s="13">
        <f t="shared" si="2"/>
        <v>3.4944522729580929E-2</v>
      </c>
    </row>
    <row r="43" spans="1:10" ht="15.75" thickBot="1" x14ac:dyDescent="0.3">
      <c r="A43" s="43">
        <v>23.1</v>
      </c>
      <c r="B43" s="43">
        <v>0.251</v>
      </c>
      <c r="C43" s="10">
        <f t="shared" si="4"/>
        <v>0.29214836797544863</v>
      </c>
      <c r="D43" s="11">
        <f t="shared" si="4"/>
        <v>8.0484887224296447E-2</v>
      </c>
      <c r="E43" s="11">
        <f t="shared" si="4"/>
        <v>1.2680789270384835E-3</v>
      </c>
      <c r="F43" s="12">
        <f t="shared" si="0"/>
        <v>0.1432858620994544</v>
      </c>
      <c r="G43" s="12">
        <f t="shared" si="0"/>
        <v>3.8864891437959133E-2</v>
      </c>
      <c r="H43" s="12">
        <f t="shared" si="0"/>
        <v>1.7575766048035284E-2</v>
      </c>
      <c r="I43" s="13">
        <f t="shared" si="1"/>
        <v>0.19972651958544882</v>
      </c>
      <c r="J43" s="13">
        <f t="shared" si="2"/>
        <v>5.1273480414551181E-2</v>
      </c>
    </row>
    <row r="44" spans="1:10" ht="15.75" thickBot="1" x14ac:dyDescent="0.3">
      <c r="A44" s="43">
        <v>26</v>
      </c>
      <c r="B44" s="43">
        <v>0.36799999999999999</v>
      </c>
      <c r="C44" s="10">
        <f t="shared" si="4"/>
        <v>0.41586133790013025</v>
      </c>
      <c r="D44" s="11">
        <f t="shared" si="4"/>
        <v>8.6722521560727572E-2</v>
      </c>
      <c r="E44" s="11">
        <f t="shared" si="4"/>
        <v>1.3273208672556179E-3</v>
      </c>
      <c r="F44" s="12">
        <f t="shared" si="0"/>
        <v>0.20396160597364765</v>
      </c>
      <c r="G44" s="12">
        <f t="shared" si="0"/>
        <v>4.1876947361445593E-2</v>
      </c>
      <c r="H44" s="12">
        <f t="shared" si="0"/>
        <v>1.8396868314847457E-2</v>
      </c>
      <c r="I44" s="13">
        <f t="shared" si="1"/>
        <v>0.26423542164994068</v>
      </c>
      <c r="J44" s="13">
        <f t="shared" si="2"/>
        <v>0.10376457835005931</v>
      </c>
    </row>
    <row r="45" spans="1:10" ht="15.75" thickBot="1" x14ac:dyDescent="0.3">
      <c r="A45" s="43">
        <v>29.2</v>
      </c>
      <c r="B45" s="43">
        <v>0.38500000000000001</v>
      </c>
      <c r="C45" s="10">
        <f t="shared" si="4"/>
        <v>0.57297406373821702</v>
      </c>
      <c r="D45" s="11">
        <f t="shared" si="4"/>
        <v>9.4045350568340666E-2</v>
      </c>
      <c r="E45" s="11">
        <f t="shared" si="4"/>
        <v>1.3956543256024524E-3</v>
      </c>
      <c r="F45" s="12">
        <f t="shared" si="0"/>
        <v>0.28101845391878949</v>
      </c>
      <c r="G45" s="12">
        <f t="shared" si="0"/>
        <v>4.5413026794674974E-2</v>
      </c>
      <c r="H45" s="12">
        <f t="shared" si="0"/>
        <v>1.9343980400340445E-2</v>
      </c>
      <c r="I45" s="13">
        <f t="shared" si="1"/>
        <v>0.34577546111380492</v>
      </c>
      <c r="J45" s="13">
        <f t="shared" si="2"/>
        <v>3.9224538886195093E-2</v>
      </c>
    </row>
    <row r="46" spans="1:10" ht="15.75" thickBot="1" x14ac:dyDescent="0.3">
      <c r="A46" s="43">
        <v>32.700000000000003</v>
      </c>
      <c r="B46" s="43">
        <v>0.499</v>
      </c>
      <c r="C46" s="10">
        <f t="shared" si="4"/>
        <v>0.74869301326475446</v>
      </c>
      <c r="D46" s="11">
        <f t="shared" si="4"/>
        <v>0.10260386495232562</v>
      </c>
      <c r="E46" s="11">
        <f t="shared" si="4"/>
        <v>1.4741062761237066E-3</v>
      </c>
      <c r="F46" s="12">
        <f t="shared" si="0"/>
        <v>0.36720083222403582</v>
      </c>
      <c r="G46" s="12">
        <f t="shared" si="0"/>
        <v>4.9545799342107649E-2</v>
      </c>
      <c r="H46" s="12">
        <f t="shared" si="0"/>
        <v>2.0431336320364937E-2</v>
      </c>
      <c r="I46" s="13">
        <f t="shared" si="1"/>
        <v>0.43717796788650837</v>
      </c>
      <c r="J46" s="13">
        <f t="shared" si="2"/>
        <v>6.1822032113491632E-2</v>
      </c>
    </row>
    <row r="47" spans="1:10" ht="15.75" thickBot="1" x14ac:dyDescent="0.3">
      <c r="A47" s="43">
        <v>36.799999999999997</v>
      </c>
      <c r="B47" s="43">
        <v>0.5</v>
      </c>
      <c r="C47" s="10">
        <f t="shared" si="4"/>
        <v>0.91719751548522743</v>
      </c>
      <c r="D47" s="11">
        <f t="shared" si="4"/>
        <v>0.11338919129845408</v>
      </c>
      <c r="E47" s="11">
        <f t="shared" si="4"/>
        <v>1.5711771290283245E-3</v>
      </c>
      <c r="F47" s="12">
        <f t="shared" si="0"/>
        <v>0.44984484299026722</v>
      </c>
      <c r="G47" s="12">
        <f t="shared" si="0"/>
        <v>5.4753864508392751E-2</v>
      </c>
      <c r="H47" s="12">
        <f t="shared" si="0"/>
        <v>2.1776753048264742E-2</v>
      </c>
      <c r="I47" s="13">
        <f t="shared" si="1"/>
        <v>0.52637546054692474</v>
      </c>
      <c r="J47" s="13">
        <f t="shared" si="2"/>
        <v>-2.6375460546924745E-2</v>
      </c>
    </row>
    <row r="48" spans="1:10" ht="15.75" thickBot="1" x14ac:dyDescent="0.3">
      <c r="A48" s="43">
        <v>41.3</v>
      </c>
      <c r="B48" s="43">
        <v>0.49399999999999999</v>
      </c>
      <c r="C48" s="10">
        <f t="shared" si="4"/>
        <v>0.99931376803278293</v>
      </c>
      <c r="D48" s="11">
        <f t="shared" si="4"/>
        <v>0.12620978855246223</v>
      </c>
      <c r="E48" s="11">
        <f t="shared" si="4"/>
        <v>1.6844840101276413E-3</v>
      </c>
      <c r="F48" s="12">
        <f t="shared" si="0"/>
        <v>0.49011923548539077</v>
      </c>
      <c r="G48" s="12">
        <f t="shared" si="0"/>
        <v>6.0944730118457337E-2</v>
      </c>
      <c r="H48" s="12">
        <f t="shared" si="0"/>
        <v>2.3347203586769519E-2</v>
      </c>
      <c r="I48" s="13">
        <f t="shared" si="1"/>
        <v>0.57441116919061763</v>
      </c>
      <c r="J48" s="13">
        <f t="shared" si="2"/>
        <v>-8.0411169190617637E-2</v>
      </c>
    </row>
    <row r="49" spans="1:10" ht="15.75" thickBot="1" x14ac:dyDescent="0.3">
      <c r="A49" s="43">
        <v>46.4</v>
      </c>
      <c r="B49" s="43">
        <v>0.46899999999999997</v>
      </c>
      <c r="C49" s="10">
        <f t="shared" si="4"/>
        <v>0.92598748759017524</v>
      </c>
      <c r="D49" s="11">
        <f t="shared" si="4"/>
        <v>0.14203601281913486</v>
      </c>
      <c r="E49" s="11">
        <f t="shared" si="4"/>
        <v>1.8219759303916905E-3</v>
      </c>
      <c r="F49" s="12">
        <f t="shared" si="0"/>
        <v>0.4541559358079873</v>
      </c>
      <c r="G49" s="12">
        <f t="shared" si="0"/>
        <v>6.8586965937001754E-2</v>
      </c>
      <c r="H49" s="12">
        <f t="shared" si="0"/>
        <v>2.5252862432232466E-2</v>
      </c>
      <c r="I49" s="13">
        <f t="shared" si="1"/>
        <v>0.54799576417722151</v>
      </c>
      <c r="J49" s="13">
        <f t="shared" si="2"/>
        <v>-7.8995764177221539E-2</v>
      </c>
    </row>
    <row r="50" spans="1:10" ht="15.75" thickBot="1" x14ac:dyDescent="0.3">
      <c r="A50" s="43">
        <v>52.1</v>
      </c>
      <c r="B50" s="43">
        <v>0.5</v>
      </c>
      <c r="C50" s="10">
        <f t="shared" si="4"/>
        <v>0.68380890786825022</v>
      </c>
      <c r="D50" s="11">
        <f t="shared" si="4"/>
        <v>0.1614194667526295</v>
      </c>
      <c r="E50" s="11">
        <f t="shared" si="4"/>
        <v>1.9878244970749654E-3</v>
      </c>
      <c r="F50" s="12">
        <f t="shared" si="0"/>
        <v>0.33537804627894624</v>
      </c>
      <c r="G50" s="12">
        <f t="shared" si="0"/>
        <v>7.7946932246186526E-2</v>
      </c>
      <c r="H50" s="12">
        <f t="shared" si="0"/>
        <v>2.7551548693216878E-2</v>
      </c>
      <c r="I50" s="13">
        <f t="shared" si="1"/>
        <v>0.44087652721834963</v>
      </c>
      <c r="J50" s="13">
        <f t="shared" si="2"/>
        <v>5.9123472781650366E-2</v>
      </c>
    </row>
    <row r="51" spans="1:10" ht="15.75" thickBot="1" x14ac:dyDescent="0.3">
      <c r="A51" s="43">
        <v>58.6</v>
      </c>
      <c r="B51" s="43">
        <v>0.34699999999999998</v>
      </c>
      <c r="C51" s="10">
        <f t="shared" si="4"/>
        <v>0.36544344022112746</v>
      </c>
      <c r="D51" s="11">
        <f t="shared" si="4"/>
        <v>0.18578594910966056</v>
      </c>
      <c r="E51" s="11">
        <f t="shared" si="4"/>
        <v>2.1938281028837272E-3</v>
      </c>
      <c r="F51" s="12">
        <f t="shared" si="0"/>
        <v>0.1792338555356062</v>
      </c>
      <c r="G51" s="12">
        <f t="shared" si="0"/>
        <v>8.9713124933912411E-2</v>
      </c>
      <c r="H51" s="12">
        <f t="shared" si="0"/>
        <v>3.0406789880137574E-2</v>
      </c>
      <c r="I51" s="13">
        <f t="shared" si="1"/>
        <v>0.29935377034965616</v>
      </c>
      <c r="J51" s="13">
        <f t="shared" si="2"/>
        <v>4.7646229650343819E-2</v>
      </c>
    </row>
    <row r="52" spans="1:10" ht="15.75" thickBot="1" x14ac:dyDescent="0.3">
      <c r="A52" s="43">
        <v>63</v>
      </c>
      <c r="B52" s="43">
        <v>0.19900000000000001</v>
      </c>
      <c r="C52" s="10">
        <f t="shared" si="4"/>
        <v>0.20176999589628858</v>
      </c>
      <c r="D52" s="11">
        <f t="shared" si="4"/>
        <v>0.20368258996963454</v>
      </c>
      <c r="E52" s="11">
        <f t="shared" si="4"/>
        <v>2.3442144634492289E-3</v>
      </c>
      <c r="F52" s="12">
        <f t="shared" si="0"/>
        <v>9.8959265143773359E-2</v>
      </c>
      <c r="G52" s="12">
        <f t="shared" si="0"/>
        <v>9.8355132497253597E-2</v>
      </c>
      <c r="H52" s="12">
        <f t="shared" si="0"/>
        <v>3.2491167621740501E-2</v>
      </c>
      <c r="I52" s="13">
        <f t="shared" si="1"/>
        <v>0.22980556526276746</v>
      </c>
      <c r="J52" s="13">
        <f t="shared" si="2"/>
        <v>-3.0805565262767454E-2</v>
      </c>
    </row>
    <row r="53" spans="1:10" ht="15.75" thickBot="1" x14ac:dyDescent="0.3">
      <c r="A53" s="43">
        <v>73.900000000000006</v>
      </c>
      <c r="B53" s="43">
        <v>0.435</v>
      </c>
      <c r="C53" s="10">
        <f t="shared" si="4"/>
        <v>2.5663539593380753E-2</v>
      </c>
      <c r="D53" s="11">
        <f t="shared" si="4"/>
        <v>0.25296823030915527</v>
      </c>
      <c r="E53" s="11">
        <f t="shared" si="4"/>
        <v>2.7583828499834488E-3</v>
      </c>
      <c r="F53" s="12">
        <f t="shared" si="0"/>
        <v>1.258683189176695E-2</v>
      </c>
      <c r="G53" s="12">
        <f t="shared" si="0"/>
        <v>0.12215439627590166</v>
      </c>
      <c r="H53" s="12">
        <f t="shared" si="0"/>
        <v>3.8231604207354372E-2</v>
      </c>
      <c r="I53" s="13">
        <f t="shared" si="1"/>
        <v>0.17297283237502298</v>
      </c>
      <c r="J53" s="13">
        <f t="shared" si="2"/>
        <v>0.26202716762497702</v>
      </c>
    </row>
    <row r="54" spans="1:10" ht="15.75" thickBot="1" x14ac:dyDescent="0.3">
      <c r="A54" s="43">
        <v>83</v>
      </c>
      <c r="B54" s="43">
        <v>0.33800000000000002</v>
      </c>
      <c r="C54" s="10">
        <f t="shared" si="4"/>
        <v>2.4084969883663388E-3</v>
      </c>
      <c r="D54" s="11">
        <f t="shared" si="4"/>
        <v>0.29947631709228956</v>
      </c>
      <c r="E54" s="11">
        <f t="shared" si="4"/>
        <v>3.1543267921477886E-3</v>
      </c>
      <c r="F54" s="12">
        <f t="shared" ref="F54:H87" si="5">C$15*C54</f>
        <v>1.1812613218876926E-3</v>
      </c>
      <c r="G54" s="12">
        <f t="shared" si="5"/>
        <v>0.14461242294588308</v>
      </c>
      <c r="H54" s="12">
        <f t="shared" si="5"/>
        <v>4.3719447232921864E-2</v>
      </c>
      <c r="I54" s="13">
        <f t="shared" si="1"/>
        <v>0.18951313150069266</v>
      </c>
      <c r="J54" s="13">
        <f t="shared" si="2"/>
        <v>0.14848686849930737</v>
      </c>
    </row>
    <row r="55" spans="1:10" ht="15.75" thickBot="1" x14ac:dyDescent="0.3">
      <c r="A55" s="43">
        <v>93.3</v>
      </c>
      <c r="B55" s="43">
        <v>0.29099999999999998</v>
      </c>
      <c r="C55" s="10">
        <f t="shared" ref="C55:E86" si="6">EXP(-1*(($A55-C$8)/(0.6006*C$9))^2)</f>
        <v>8.1535505783306619E-5</v>
      </c>
      <c r="D55" s="11">
        <f t="shared" si="6"/>
        <v>0.35771234379466516</v>
      </c>
      <c r="E55" s="11">
        <f t="shared" si="6"/>
        <v>3.6646404842310114E-3</v>
      </c>
      <c r="F55" s="12">
        <f t="shared" si="5"/>
        <v>3.9989561875142624E-5</v>
      </c>
      <c r="G55" s="12">
        <f t="shared" si="5"/>
        <v>0.17273368811282575</v>
      </c>
      <c r="H55" s="12">
        <f t="shared" si="5"/>
        <v>5.0792472319862413E-2</v>
      </c>
      <c r="I55" s="13">
        <f t="shared" si="1"/>
        <v>0.22356614999456331</v>
      </c>
      <c r="J55" s="13">
        <f t="shared" si="2"/>
        <v>6.7433850005436669E-2</v>
      </c>
    </row>
    <row r="56" spans="1:10" ht="15.75" thickBot="1" x14ac:dyDescent="0.3">
      <c r="A56" s="43">
        <v>104.8</v>
      </c>
      <c r="B56" s="43">
        <v>0.46800000000000003</v>
      </c>
      <c r="C56" s="10">
        <f t="shared" si="6"/>
        <v>7.6570193250684159E-7</v>
      </c>
      <c r="D56" s="11">
        <f t="shared" si="6"/>
        <v>0.42897427556512729</v>
      </c>
      <c r="E56" s="11">
        <f t="shared" si="6"/>
        <v>4.3224337771597711E-3</v>
      </c>
      <c r="F56" s="12">
        <f t="shared" si="5"/>
        <v>3.7554295535096451E-7</v>
      </c>
      <c r="G56" s="12">
        <f t="shared" si="5"/>
        <v>0.20714495881759715</v>
      </c>
      <c r="H56" s="12">
        <f t="shared" si="5"/>
        <v>5.9909587018300861E-2</v>
      </c>
      <c r="I56" s="13">
        <f t="shared" si="1"/>
        <v>0.26705492137885334</v>
      </c>
      <c r="J56" s="13">
        <f t="shared" si="2"/>
        <v>0.20094507862114669</v>
      </c>
    </row>
    <row r="57" spans="1:10" ht="15.75" thickBot="1" x14ac:dyDescent="0.3">
      <c r="A57" s="43">
        <v>117.7</v>
      </c>
      <c r="B57" s="43">
        <v>0.34599999999999997</v>
      </c>
      <c r="C57" s="10">
        <f>EXP(-1*(($A57-C$8)/(0.6006*C$9))^2)</f>
        <v>1.3361912674100929E-9</v>
      </c>
      <c r="D57" s="11">
        <f t="shared" si="6"/>
        <v>0.51500579695801652</v>
      </c>
      <c r="E57" s="11">
        <f t="shared" si="6"/>
        <v>5.1865577323335944E-3</v>
      </c>
      <c r="F57" s="12">
        <f t="shared" si="5"/>
        <v>6.553427595964094E-10</v>
      </c>
      <c r="G57" s="12">
        <f t="shared" si="5"/>
        <v>0.24868823302085333</v>
      </c>
      <c r="H57" s="12">
        <f t="shared" si="5"/>
        <v>7.1886475955417584E-2</v>
      </c>
      <c r="I57" s="13">
        <f t="shared" si="1"/>
        <v>0.32057470963161366</v>
      </c>
      <c r="J57" s="13">
        <f t="shared" si="2"/>
        <v>2.5425290368386311E-2</v>
      </c>
    </row>
    <row r="58" spans="1:10" ht="15.75" thickBot="1" x14ac:dyDescent="0.3">
      <c r="A58" s="43">
        <v>125</v>
      </c>
      <c r="B58" s="43">
        <v>0.19</v>
      </c>
      <c r="C58" s="10">
        <f t="shared" si="6"/>
        <v>2.1788979447263015E-11</v>
      </c>
      <c r="D58" s="11">
        <f t="shared" si="6"/>
        <v>0.56553549748863707</v>
      </c>
      <c r="E58" s="11">
        <f t="shared" si="6"/>
        <v>5.7421292891878251E-3</v>
      </c>
      <c r="F58" s="12">
        <f t="shared" si="5"/>
        <v>1.0686531388156662E-11</v>
      </c>
      <c r="G58" s="12">
        <f t="shared" si="5"/>
        <v>0.27308823398056542</v>
      </c>
      <c r="H58" s="12">
        <f t="shared" si="5"/>
        <v>7.9586781904840836E-2</v>
      </c>
      <c r="I58" s="13">
        <f t="shared" si="1"/>
        <v>0.35267501589609274</v>
      </c>
      <c r="J58" s="13">
        <f t="shared" si="2"/>
        <v>-0.16267501589609273</v>
      </c>
    </row>
    <row r="59" spans="1:10" ht="15.75" thickBot="1" x14ac:dyDescent="0.3">
      <c r="A59" s="43">
        <v>148.5</v>
      </c>
      <c r="B59" s="43">
        <v>0.60399999999999998</v>
      </c>
      <c r="C59" s="10">
        <f t="shared" si="6"/>
        <v>2.953388396791102E-18</v>
      </c>
      <c r="D59" s="11">
        <f t="shared" si="6"/>
        <v>0.72834545802347039</v>
      </c>
      <c r="E59" s="11">
        <f t="shared" si="6"/>
        <v>7.9142529059475653E-3</v>
      </c>
      <c r="F59" s="12">
        <f t="shared" si="5"/>
        <v>1.4485064745742526E-18</v>
      </c>
      <c r="G59" s="12">
        <f t="shared" si="5"/>
        <v>0.35170661389542929</v>
      </c>
      <c r="H59" s="12">
        <f t="shared" si="5"/>
        <v>0.10969274431897917</v>
      </c>
      <c r="I59" s="13">
        <f t="shared" ref="I59:I80" si="7">SUM(F59:H59)</f>
        <v>0.46139935821440847</v>
      </c>
      <c r="J59" s="13">
        <f t="shared" si="2"/>
        <v>0.14260064178559151</v>
      </c>
    </row>
    <row r="60" spans="1:10" ht="15.75" thickBot="1" x14ac:dyDescent="0.3">
      <c r="A60" s="43">
        <v>166.8</v>
      </c>
      <c r="B60" s="43">
        <v>0.46100000000000002</v>
      </c>
      <c r="C60" s="10">
        <f t="shared" si="6"/>
        <v>8.8232433284725412E-25</v>
      </c>
      <c r="D60" s="11">
        <f t="shared" si="6"/>
        <v>0.84281962814949574</v>
      </c>
      <c r="E60" s="11">
        <f t="shared" si="6"/>
        <v>1.0088293472730532E-2</v>
      </c>
      <c r="F60" s="12">
        <f t="shared" si="5"/>
        <v>4.3274108823352776E-25</v>
      </c>
      <c r="G60" s="12">
        <f t="shared" si="5"/>
        <v>0.40698439768606598</v>
      </c>
      <c r="H60" s="12">
        <f t="shared" si="5"/>
        <v>0.13982527595086539</v>
      </c>
      <c r="I60" s="13">
        <f t="shared" si="7"/>
        <v>0.54680967363693134</v>
      </c>
      <c r="J60" s="13">
        <f t="shared" si="2"/>
        <v>-8.5809673636931316E-2</v>
      </c>
    </row>
    <row r="61" spans="1:10" ht="15.75" thickBot="1" x14ac:dyDescent="0.3">
      <c r="A61" s="43">
        <v>187.4</v>
      </c>
      <c r="B61" s="43">
        <v>0.53</v>
      </c>
      <c r="C61" s="10">
        <f t="shared" si="6"/>
        <v>2.3357371772847934E-33</v>
      </c>
      <c r="D61" s="11">
        <f t="shared" si="6"/>
        <v>0.94162505395196883</v>
      </c>
      <c r="E61" s="11">
        <f t="shared" si="6"/>
        <v>1.3159182703656682E-2</v>
      </c>
      <c r="F61" s="12">
        <f t="shared" si="5"/>
        <v>1.1455758503950405E-33</v>
      </c>
      <c r="G61" s="12">
        <f t="shared" si="5"/>
        <v>0.45469599025614565</v>
      </c>
      <c r="H61" s="12">
        <f t="shared" si="5"/>
        <v>0.18238826594411447</v>
      </c>
      <c r="I61" s="13">
        <f t="shared" si="7"/>
        <v>0.6370842562002601</v>
      </c>
      <c r="J61" s="13">
        <f t="shared" si="2"/>
        <v>-0.10708425620026008</v>
      </c>
    </row>
    <row r="62" spans="1:10" ht="15.75" thickBot="1" x14ac:dyDescent="0.3">
      <c r="A62" s="43">
        <v>210.5</v>
      </c>
      <c r="B62" s="43">
        <v>0.63300000000000001</v>
      </c>
      <c r="C62" s="10">
        <f t="shared" si="6"/>
        <v>1.5766024797452694E-44</v>
      </c>
      <c r="D62" s="11">
        <f t="shared" si="6"/>
        <v>0.99680647184626214</v>
      </c>
      <c r="E62" s="11">
        <f t="shared" si="6"/>
        <v>1.7561398423641288E-2</v>
      </c>
      <c r="F62" s="12">
        <f t="shared" si="5"/>
        <v>7.7325383353646868E-45</v>
      </c>
      <c r="G62" s="12">
        <f t="shared" si="5"/>
        <v>0.48134223267278359</v>
      </c>
      <c r="H62" s="12">
        <f t="shared" si="5"/>
        <v>0.24340364277726689</v>
      </c>
      <c r="I62" s="13">
        <f t="shared" si="7"/>
        <v>0.72474587545005043</v>
      </c>
      <c r="J62" s="13">
        <f t="shared" si="2"/>
        <v>-9.1745875450050418E-2</v>
      </c>
    </row>
    <row r="63" spans="1:10" ht="15.75" thickBot="1" x14ac:dyDescent="0.3">
      <c r="A63" s="43">
        <v>236.4</v>
      </c>
      <c r="B63" s="43">
        <v>0.747</v>
      </c>
      <c r="C63" s="10">
        <f t="shared" si="6"/>
        <v>5.2614796060552394E-59</v>
      </c>
      <c r="D63" s="11">
        <f t="shared" si="6"/>
        <v>0.97625821852627759</v>
      </c>
      <c r="E63" s="11">
        <f t="shared" si="6"/>
        <v>2.398514516581576E-2</v>
      </c>
      <c r="F63" s="12">
        <f t="shared" si="5"/>
        <v>2.5805231995534479E-59</v>
      </c>
      <c r="G63" s="12">
        <f t="shared" si="5"/>
        <v>0.47141980298365055</v>
      </c>
      <c r="H63" s="12">
        <f t="shared" si="5"/>
        <v>0.33243774584840879</v>
      </c>
      <c r="I63" s="13">
        <f t="shared" si="7"/>
        <v>0.8038575488320594</v>
      </c>
      <c r="J63" s="13">
        <f t="shared" si="2"/>
        <v>-5.6857548832059401E-2</v>
      </c>
    </row>
    <row r="64" spans="1:10" ht="15.75" thickBot="1" x14ac:dyDescent="0.3">
      <c r="A64" s="43">
        <v>265.60000000000002</v>
      </c>
      <c r="B64" s="43">
        <v>0.88500000000000001</v>
      </c>
      <c r="C64" s="10">
        <f t="shared" si="6"/>
        <v>8.4226418442354342E-78</v>
      </c>
      <c r="D64" s="11">
        <f t="shared" si="6"/>
        <v>0.85652786431085581</v>
      </c>
      <c r="E64" s="11">
        <f t="shared" si="6"/>
        <v>3.3578465994571934E-2</v>
      </c>
      <c r="F64" s="12">
        <f t="shared" si="5"/>
        <v>4.130933560127342E-78</v>
      </c>
      <c r="G64" s="12">
        <f t="shared" si="5"/>
        <v>0.41360389022175703</v>
      </c>
      <c r="H64" s="12">
        <f t="shared" si="5"/>
        <v>0.46540262596335569</v>
      </c>
      <c r="I64" s="13">
        <f t="shared" si="7"/>
        <v>0.87900651618511272</v>
      </c>
      <c r="J64" s="13">
        <f t="shared" si="2"/>
        <v>5.9934838148872904E-3</v>
      </c>
    </row>
    <row r="65" spans="1:10" ht="15.75" thickBot="1" x14ac:dyDescent="0.3">
      <c r="A65" s="43">
        <v>298.39999999999998</v>
      </c>
      <c r="B65" s="43">
        <v>1.028</v>
      </c>
      <c r="C65" s="10">
        <f t="shared" si="6"/>
        <v>4.8397083112640122E-102</v>
      </c>
      <c r="D65" s="11">
        <f t="shared" si="6"/>
        <v>0.64562678004102936</v>
      </c>
      <c r="E65" s="11">
        <f t="shared" si="6"/>
        <v>4.8079519189652496E-2</v>
      </c>
      <c r="F65" s="12">
        <f t="shared" si="5"/>
        <v>2.373663020933375E-102</v>
      </c>
      <c r="G65" s="12">
        <f t="shared" si="5"/>
        <v>0.31176305988733488</v>
      </c>
      <c r="H65" s="12">
        <f t="shared" si="5"/>
        <v>0.66638942021761893</v>
      </c>
      <c r="I65" s="13">
        <f t="shared" si="7"/>
        <v>0.97815248010495381</v>
      </c>
      <c r="J65" s="13">
        <f t="shared" si="2"/>
        <v>4.9847519895046211E-2</v>
      </c>
    </row>
    <row r="66" spans="1:10" ht="15.75" thickBot="1" x14ac:dyDescent="0.3">
      <c r="A66" s="43">
        <v>335.2</v>
      </c>
      <c r="B66" s="43">
        <v>1.321</v>
      </c>
      <c r="C66" s="10">
        <f t="shared" si="6"/>
        <v>3.5378736086988736E-133</v>
      </c>
      <c r="D66" s="11">
        <f t="shared" si="6"/>
        <v>0.39630376684207752</v>
      </c>
      <c r="E66" s="11">
        <f t="shared" si="6"/>
        <v>7.0226514653839597E-2</v>
      </c>
      <c r="F66" s="12">
        <f t="shared" si="5"/>
        <v>1.7351706378997358E-133</v>
      </c>
      <c r="G66" s="12">
        <f t="shared" si="5"/>
        <v>0.19136888186037027</v>
      </c>
      <c r="H66" s="12">
        <f t="shared" si="5"/>
        <v>0.97335013271405657</v>
      </c>
      <c r="I66" s="13">
        <f t="shared" si="7"/>
        <v>1.1647190145744268</v>
      </c>
      <c r="J66" s="13">
        <f t="shared" si="2"/>
        <v>0.15628098542557312</v>
      </c>
    </row>
    <row r="67" spans="1:10" ht="15.75" thickBot="1" x14ac:dyDescent="0.3">
      <c r="A67" s="43">
        <v>376.5</v>
      </c>
      <c r="B67" s="43">
        <v>1.571</v>
      </c>
      <c r="C67" s="10">
        <f t="shared" si="6"/>
        <v>4.4092869290389546E-173</v>
      </c>
      <c r="D67" s="11">
        <f t="shared" si="6"/>
        <v>0.18479273127954862</v>
      </c>
      <c r="E67" s="11">
        <f t="shared" si="6"/>
        <v>0.10425640925415632</v>
      </c>
      <c r="F67" s="12">
        <f t="shared" si="5"/>
        <v>2.1625603567441329E-173</v>
      </c>
      <c r="G67" s="12">
        <f t="shared" si="5"/>
        <v>8.9233515600125671E-2</v>
      </c>
      <c r="H67" s="12">
        <f t="shared" si="5"/>
        <v>1.4450096275463642</v>
      </c>
      <c r="I67" s="13">
        <f t="shared" si="7"/>
        <v>1.5342431431464898</v>
      </c>
      <c r="J67" s="13">
        <f t="shared" si="2"/>
        <v>3.6756856853510156E-2</v>
      </c>
    </row>
    <row r="68" spans="1:10" ht="15.75" thickBot="1" x14ac:dyDescent="0.3">
      <c r="A68" s="43">
        <v>422.9</v>
      </c>
      <c r="B68" s="43">
        <v>2.2080000000000002</v>
      </c>
      <c r="C68" s="10">
        <f t="shared" si="6"/>
        <v>3.5788508137965052E-224</v>
      </c>
      <c r="D68" s="11">
        <f t="shared" si="6"/>
        <v>5.9772648912539514E-2</v>
      </c>
      <c r="E68" s="11">
        <f t="shared" si="6"/>
        <v>0.15646558045988412</v>
      </c>
      <c r="F68" s="12">
        <f t="shared" si="5"/>
        <v>1.7552681458869573E-224</v>
      </c>
      <c r="G68" s="12">
        <f t="shared" si="5"/>
        <v>2.8863275964730671E-2</v>
      </c>
      <c r="H68" s="12">
        <f t="shared" si="5"/>
        <v>2.1686366503664072</v>
      </c>
      <c r="I68" s="13">
        <f t="shared" si="7"/>
        <v>2.1974999263311377</v>
      </c>
      <c r="J68" s="13">
        <f t="shared" si="2"/>
        <v>1.050007366886252E-2</v>
      </c>
    </row>
    <row r="69" spans="1:10" ht="15.75" thickBot="1" x14ac:dyDescent="0.3">
      <c r="A69" s="43">
        <v>475.1</v>
      </c>
      <c r="B69" s="43">
        <v>2.7370000000000001</v>
      </c>
      <c r="C69" s="10">
        <f t="shared" si="6"/>
        <v>1.4480312476147077E-289</v>
      </c>
      <c r="D69" s="11">
        <f t="shared" si="6"/>
        <v>1.190957056729823E-2</v>
      </c>
      <c r="E69" s="11">
        <f t="shared" si="6"/>
        <v>0.23546968480541172</v>
      </c>
      <c r="F69" s="12">
        <f t="shared" si="5"/>
        <v>7.1019532677607907E-290</v>
      </c>
      <c r="G69" s="12">
        <f t="shared" si="5"/>
        <v>5.7509450920996208E-3</v>
      </c>
      <c r="H69" s="12">
        <f t="shared" si="5"/>
        <v>3.2636455060489533</v>
      </c>
      <c r="I69" s="13">
        <f t="shared" si="7"/>
        <v>3.2693964511410529</v>
      </c>
      <c r="J69" s="13">
        <f t="shared" si="2"/>
        <v>-0.53239645114105283</v>
      </c>
    </row>
    <row r="70" spans="1:10" ht="15.75" thickBot="1" x14ac:dyDescent="0.3">
      <c r="A70" s="43">
        <v>533.70000000000005</v>
      </c>
      <c r="B70" s="43">
        <v>4.25</v>
      </c>
      <c r="C70" s="10">
        <f t="shared" si="6"/>
        <v>0</v>
      </c>
      <c r="D70" s="11">
        <f t="shared" si="6"/>
        <v>1.2625138819024309E-3</v>
      </c>
      <c r="E70" s="11">
        <f t="shared" si="6"/>
        <v>0.35069259386293755</v>
      </c>
      <c r="F70" s="12">
        <f t="shared" si="5"/>
        <v>0</v>
      </c>
      <c r="G70" s="12">
        <f t="shared" si="5"/>
        <v>6.0964817931983195E-4</v>
      </c>
      <c r="H70" s="12">
        <f t="shared" si="5"/>
        <v>4.860652482340786</v>
      </c>
      <c r="I70" s="13">
        <f t="shared" si="7"/>
        <v>4.8612621305201058</v>
      </c>
      <c r="J70" s="13">
        <f t="shared" si="2"/>
        <v>-0.61126213052010581</v>
      </c>
    </row>
    <row r="71" spans="1:10" ht="15.75" thickBot="1" x14ac:dyDescent="0.3">
      <c r="A71" s="43">
        <v>599.5</v>
      </c>
      <c r="B71" s="43">
        <v>6.9530000000000003</v>
      </c>
      <c r="C71" s="10">
        <f t="shared" si="6"/>
        <v>0</v>
      </c>
      <c r="D71" s="11">
        <f t="shared" si="6"/>
        <v>5.8832429478156992E-5</v>
      </c>
      <c r="E71" s="11">
        <f t="shared" si="6"/>
        <v>0.50819543703955339</v>
      </c>
      <c r="F71" s="12">
        <f t="shared" si="5"/>
        <v>0</v>
      </c>
      <c r="G71" s="12">
        <f t="shared" si="5"/>
        <v>2.8409258726148953E-5</v>
      </c>
      <c r="H71" s="12">
        <f t="shared" si="5"/>
        <v>7.0436657511107512</v>
      </c>
      <c r="I71" s="13">
        <f t="shared" si="7"/>
        <v>7.0436941603694772</v>
      </c>
      <c r="J71" s="13">
        <f t="shared" si="2"/>
        <v>-9.0694160369476862E-2</v>
      </c>
    </row>
    <row r="72" spans="1:10" ht="15.75" thickBot="1" x14ac:dyDescent="0.3">
      <c r="A72" s="43">
        <v>673.4</v>
      </c>
      <c r="B72" s="43">
        <v>9.9939999999999998</v>
      </c>
      <c r="C72" s="10">
        <f t="shared" si="6"/>
        <v>0</v>
      </c>
      <c r="D72" s="11">
        <f t="shared" si="6"/>
        <v>9.4385034548116242E-7</v>
      </c>
      <c r="E72" s="11">
        <f t="shared" si="6"/>
        <v>0.70011072270173558</v>
      </c>
      <c r="F72" s="12">
        <f t="shared" si="5"/>
        <v>0</v>
      </c>
      <c r="G72" s="12">
        <f t="shared" si="5"/>
        <v>4.5577054868174054E-7</v>
      </c>
      <c r="H72" s="12">
        <f t="shared" si="5"/>
        <v>9.7036406863601954</v>
      </c>
      <c r="I72" s="13">
        <f t="shared" si="7"/>
        <v>9.7036411421307438</v>
      </c>
      <c r="J72" s="13">
        <f t="shared" si="2"/>
        <v>0.29035885786925597</v>
      </c>
    </row>
    <row r="73" spans="1:10" ht="15.75" thickBot="1" x14ac:dyDescent="0.3">
      <c r="A73" s="43">
        <v>756.5</v>
      </c>
      <c r="B73" s="43">
        <v>13.06</v>
      </c>
      <c r="C73" s="10">
        <f t="shared" si="6"/>
        <v>0</v>
      </c>
      <c r="D73" s="11">
        <f t="shared" si="6"/>
        <v>3.7903923472511685E-9</v>
      </c>
      <c r="E73" s="11">
        <f t="shared" si="6"/>
        <v>0.88879025894650243</v>
      </c>
      <c r="F73" s="12">
        <f t="shared" si="5"/>
        <v>0</v>
      </c>
      <c r="G73" s="12">
        <f t="shared" si="5"/>
        <v>1.8303210970856335E-9</v>
      </c>
      <c r="H73" s="12">
        <f t="shared" si="5"/>
        <v>12.31876764445464</v>
      </c>
      <c r="I73" s="13">
        <f t="shared" si="7"/>
        <v>12.318767646284961</v>
      </c>
      <c r="J73" s="13">
        <f t="shared" si="2"/>
        <v>0.74123235371503959</v>
      </c>
    </row>
    <row r="74" spans="1:10" ht="15.75" thickBot="1" x14ac:dyDescent="0.3">
      <c r="A74" s="43">
        <v>849.8</v>
      </c>
      <c r="B74" s="43">
        <v>14.388999999999999</v>
      </c>
      <c r="C74" s="10">
        <f t="shared" si="6"/>
        <v>0</v>
      </c>
      <c r="D74" s="11">
        <f t="shared" si="6"/>
        <v>2.5787484897789274E-12</v>
      </c>
      <c r="E74" s="11">
        <f t="shared" si="6"/>
        <v>0.99658598987846403</v>
      </c>
      <c r="F74" s="12">
        <f t="shared" si="5"/>
        <v>0</v>
      </c>
      <c r="G74" s="12">
        <f t="shared" si="5"/>
        <v>1.2452372558062583E-12</v>
      </c>
      <c r="H74" s="12">
        <f t="shared" si="5"/>
        <v>13.812832806677481</v>
      </c>
      <c r="I74" s="13">
        <f t="shared" si="7"/>
        <v>13.812832806678726</v>
      </c>
      <c r="J74" s="13">
        <f t="shared" si="2"/>
        <v>0.57616719332127353</v>
      </c>
    </row>
    <row r="75" spans="1:10" ht="15.75" thickBot="1" x14ac:dyDescent="0.3">
      <c r="A75" s="43">
        <v>954.5</v>
      </c>
      <c r="B75" s="43">
        <v>12.206</v>
      </c>
      <c r="C75" s="10">
        <f t="shared" si="6"/>
        <v>0</v>
      </c>
      <c r="D75" s="11">
        <f t="shared" si="6"/>
        <v>1.804633556222359E-16</v>
      </c>
      <c r="E75" s="11">
        <f t="shared" si="6"/>
        <v>0.93404687677189469</v>
      </c>
      <c r="F75" s="12">
        <f t="shared" si="5"/>
        <v>0</v>
      </c>
      <c r="G75" s="12">
        <f t="shared" si="5"/>
        <v>8.7142927904491695E-17</v>
      </c>
      <c r="H75" s="12">
        <f t="shared" si="5"/>
        <v>12.946031224082203</v>
      </c>
      <c r="I75" s="13">
        <f t="shared" si="7"/>
        <v>12.946031224082203</v>
      </c>
      <c r="J75" s="13">
        <f t="shared" si="2"/>
        <v>-0.74003122408220356</v>
      </c>
    </row>
    <row r="76" spans="1:10" ht="15.75" thickBot="1" x14ac:dyDescent="0.3">
      <c r="A76" s="43">
        <v>1072.3</v>
      </c>
      <c r="B76" s="43">
        <v>8.1370000000000005</v>
      </c>
      <c r="C76" s="10">
        <f t="shared" si="6"/>
        <v>0</v>
      </c>
      <c r="D76" s="11">
        <f t="shared" si="6"/>
        <v>6.6366425781298181E-22</v>
      </c>
      <c r="E76" s="11">
        <f t="shared" si="6"/>
        <v>0.68010694675458561</v>
      </c>
      <c r="F76" s="12">
        <f t="shared" si="5"/>
        <v>0</v>
      </c>
      <c r="G76" s="12">
        <f t="shared" si="5"/>
        <v>3.2047307538959816E-22</v>
      </c>
      <c r="H76" s="12">
        <f t="shared" si="5"/>
        <v>9.4263853210766477</v>
      </c>
      <c r="I76" s="13">
        <f t="shared" si="7"/>
        <v>9.4263853210766477</v>
      </c>
      <c r="J76" s="13">
        <f t="shared" si="2"/>
        <v>-1.2893853210766473</v>
      </c>
    </row>
    <row r="77" spans="1:10" ht="15.75" thickBot="1" x14ac:dyDescent="0.3">
      <c r="A77" s="43">
        <v>1204.5</v>
      </c>
      <c r="B77" s="43">
        <v>5.3380000000000001</v>
      </c>
      <c r="C77" s="10">
        <f t="shared" si="6"/>
        <v>0</v>
      </c>
      <c r="D77" s="11">
        <f t="shared" si="6"/>
        <v>5.8270504224711113E-29</v>
      </c>
      <c r="E77" s="11">
        <f t="shared" si="6"/>
        <v>0.35004652905866829</v>
      </c>
      <c r="F77" s="12">
        <f t="shared" si="5"/>
        <v>0</v>
      </c>
      <c r="G77" s="12">
        <f t="shared" si="5"/>
        <v>2.8137913822470827E-29</v>
      </c>
      <c r="H77" s="12">
        <f t="shared" si="5"/>
        <v>4.8516979262720836</v>
      </c>
      <c r="I77" s="13">
        <f t="shared" si="7"/>
        <v>4.8516979262720836</v>
      </c>
      <c r="J77" s="13">
        <f t="shared" si="2"/>
        <v>0.48630207372791645</v>
      </c>
    </row>
    <row r="78" spans="1:10" ht="15.75" thickBot="1" x14ac:dyDescent="0.3">
      <c r="A78" s="43">
        <v>1353</v>
      </c>
      <c r="B78" s="43">
        <v>4.3780000000000001</v>
      </c>
      <c r="C78" s="10">
        <f t="shared" si="6"/>
        <v>0</v>
      </c>
      <c r="D78" s="11">
        <f t="shared" si="6"/>
        <v>4.2751221901779876E-38</v>
      </c>
      <c r="E78" s="11">
        <f t="shared" si="6"/>
        <v>0.11254718504657907</v>
      </c>
      <c r="F78" s="12">
        <f t="shared" si="5"/>
        <v>0</v>
      </c>
      <c r="G78" s="12">
        <f t="shared" si="5"/>
        <v>2.0643895461050013E-38</v>
      </c>
      <c r="H78" s="12">
        <f t="shared" si="5"/>
        <v>1.5599210361166878</v>
      </c>
      <c r="I78" s="13">
        <f t="shared" si="7"/>
        <v>1.5599210361166878</v>
      </c>
      <c r="J78" s="13">
        <f t="shared" si="2"/>
        <v>2.8180789638833126</v>
      </c>
    </row>
    <row r="79" spans="1:10" ht="15.75" thickBot="1" x14ac:dyDescent="0.3">
      <c r="A79" s="43">
        <v>1519.9</v>
      </c>
      <c r="B79" s="43">
        <v>1.012</v>
      </c>
      <c r="C79" s="10">
        <f t="shared" si="6"/>
        <v>0</v>
      </c>
      <c r="D79" s="11">
        <f t="shared" si="6"/>
        <v>6.9053131355640727E-50</v>
      </c>
      <c r="E79" s="11">
        <f t="shared" si="6"/>
        <v>1.9246360976987311E-2</v>
      </c>
      <c r="F79" s="12">
        <f t="shared" si="5"/>
        <v>0</v>
      </c>
      <c r="G79" s="12">
        <f t="shared" si="5"/>
        <v>3.3344675580013134E-50</v>
      </c>
      <c r="H79" s="12">
        <f t="shared" si="5"/>
        <v>0.26675747904554448</v>
      </c>
      <c r="I79" s="13">
        <f t="shared" si="7"/>
        <v>0.26675747904554448</v>
      </c>
      <c r="J79" s="13">
        <f t="shared" si="2"/>
        <v>0.74524252095445553</v>
      </c>
    </row>
    <row r="80" spans="1:10" ht="15.75" thickBot="1" x14ac:dyDescent="0.3">
      <c r="A80" s="43">
        <v>1707.4</v>
      </c>
      <c r="B80" s="43">
        <v>2.1000000000000001E-2</v>
      </c>
      <c r="C80" s="10">
        <f t="shared" si="6"/>
        <v>0</v>
      </c>
      <c r="D80" s="11">
        <f t="shared" si="6"/>
        <v>4.6382785720318445E-65</v>
      </c>
      <c r="E80" s="11">
        <f t="shared" si="6"/>
        <v>1.4244466012731142E-3</v>
      </c>
      <c r="F80" s="12">
        <f t="shared" si="5"/>
        <v>0</v>
      </c>
      <c r="G80" s="12">
        <f t="shared" si="5"/>
        <v>2.2397520749288165E-65</v>
      </c>
      <c r="H80" s="12">
        <f t="shared" si="5"/>
        <v>1.9743045703286475E-2</v>
      </c>
      <c r="I80" s="13">
        <f t="shared" si="7"/>
        <v>1.9743045703286475E-2</v>
      </c>
      <c r="J80" s="13">
        <f t="shared" si="2"/>
        <v>1.2569542967135264E-3</v>
      </c>
    </row>
    <row r="81" spans="1:10" ht="15.75" thickBot="1" x14ac:dyDescent="0.3">
      <c r="A81" s="43">
        <v>1917.9</v>
      </c>
      <c r="B81" s="43">
        <v>0.6</v>
      </c>
      <c r="C81" s="10">
        <f t="shared" si="6"/>
        <v>0</v>
      </c>
      <c r="D81" s="11">
        <f t="shared" si="6"/>
        <v>1.6014778697109809E-84</v>
      </c>
      <c r="E81" s="11">
        <f t="shared" si="6"/>
        <v>3.5077715216082461E-5</v>
      </c>
      <c r="F81" s="12">
        <f t="shared" si="5"/>
        <v>0</v>
      </c>
      <c r="G81" s="12">
        <f t="shared" si="5"/>
        <v>7.7332857997497696E-85</v>
      </c>
      <c r="H81" s="12">
        <f t="shared" si="5"/>
        <v>4.8618244731604379E-4</v>
      </c>
      <c r="I81" s="13">
        <f t="shared" si="1"/>
        <v>4.8618244731604379E-4</v>
      </c>
      <c r="J81" s="13">
        <f t="shared" si="2"/>
        <v>0.59951381755268396</v>
      </c>
    </row>
    <row r="82" spans="1:10" ht="15.75" thickBot="1" x14ac:dyDescent="0.3">
      <c r="A82" s="43">
        <v>2154.4</v>
      </c>
      <c r="B82" s="43">
        <v>0.34899999999999998</v>
      </c>
      <c r="C82" s="10">
        <f t="shared" si="6"/>
        <v>0</v>
      </c>
      <c r="D82" s="11">
        <f t="shared" si="6"/>
        <v>1.8851529099984297E-109</v>
      </c>
      <c r="E82" s="11">
        <f t="shared" si="6"/>
        <v>2.0403092575871616E-7</v>
      </c>
      <c r="F82" s="12">
        <f t="shared" si="5"/>
        <v>0</v>
      </c>
      <c r="G82" s="12">
        <f t="shared" si="5"/>
        <v>9.1031081384089206E-110</v>
      </c>
      <c r="H82" s="12">
        <f t="shared" si="5"/>
        <v>2.8278995425577512E-6</v>
      </c>
      <c r="I82" s="13">
        <f t="shared" si="1"/>
        <v>2.8278995425577512E-6</v>
      </c>
      <c r="J82" s="13">
        <f t="shared" si="2"/>
        <v>0.34899717210045744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2.520415756606332E-141</v>
      </c>
      <c r="E83" s="11">
        <f t="shared" si="6"/>
        <v>1.811785299725494E-10</v>
      </c>
      <c r="F83" s="12">
        <f t="shared" si="5"/>
        <v>0</v>
      </c>
      <c r="G83" s="12">
        <f t="shared" si="5"/>
        <v>1.2170692925995213E-141</v>
      </c>
      <c r="H83" s="12">
        <f t="shared" si="5"/>
        <v>2.5111618747275648E-9</v>
      </c>
      <c r="I83" s="13">
        <f t="shared" si="1"/>
        <v>2.5111618747275648E-9</v>
      </c>
      <c r="J83" s="13">
        <f t="shared" si="2"/>
        <v>-2.5111618747275648E-9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5.1574153057522534E-182</v>
      </c>
      <c r="E84" s="11">
        <f t="shared" si="6"/>
        <v>1.4057753339536654E-14</v>
      </c>
      <c r="F84" s="12">
        <f t="shared" si="5"/>
        <v>0</v>
      </c>
      <c r="G84" s="12">
        <f t="shared" si="5"/>
        <v>2.4904350726110158E-182</v>
      </c>
      <c r="H84" s="12">
        <f t="shared" si="5"/>
        <v>1.9484259109463519E-13</v>
      </c>
      <c r="I84" s="13">
        <f t="shared" si="1"/>
        <v>1.9484259109463519E-13</v>
      </c>
      <c r="J84" s="13">
        <f t="shared" si="2"/>
        <v>-1.9484259109463519E-13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7.0592764336190869E-234</v>
      </c>
      <c r="E85" s="11">
        <f t="shared" si="6"/>
        <v>4.6834225018473501E-20</v>
      </c>
      <c r="F85" s="12">
        <f t="shared" si="5"/>
        <v>0</v>
      </c>
      <c r="G85" s="12">
        <f t="shared" si="5"/>
        <v>3.4088140231664145E-234</v>
      </c>
      <c r="H85" s="12">
        <f t="shared" si="5"/>
        <v>6.4912945433778232E-19</v>
      </c>
      <c r="I85" s="13">
        <f t="shared" si="1"/>
        <v>6.4912945433778232E-19</v>
      </c>
      <c r="J85" s="13">
        <f t="shared" si="2"/>
        <v>-6.4912945433778232E-19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6.7239865579079057E-300</v>
      </c>
      <c r="E86" s="11">
        <f t="shared" si="6"/>
        <v>2.7103823050635426E-27</v>
      </c>
      <c r="F86" s="12">
        <f t="shared" si="5"/>
        <v>0</v>
      </c>
      <c r="G86" s="12">
        <f t="shared" si="5"/>
        <v>3.2469077936969383E-300</v>
      </c>
      <c r="H86" s="12">
        <f t="shared" si="5"/>
        <v>3.7566309382480374E-26</v>
      </c>
      <c r="I86" s="13">
        <f t="shared" ref="I86:I116" si="8">SUM(F86:H86)</f>
        <v>3.7566309382480374E-26</v>
      </c>
      <c r="J86" s="13">
        <f t="shared" ref="J86:J116" si="9">B86-I86</f>
        <v>-3.7566309382480374E-26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8.5963715769557948E-37</v>
      </c>
      <c r="F87" s="12">
        <f t="shared" si="5"/>
        <v>0</v>
      </c>
      <c r="G87" s="12">
        <f t="shared" si="5"/>
        <v>0</v>
      </c>
      <c r="H87" s="12">
        <f t="shared" si="5"/>
        <v>1.1914701244299599E-35</v>
      </c>
      <c r="I87" s="13">
        <f t="shared" si="8"/>
        <v>1.1914701244299599E-35</v>
      </c>
      <c r="J87" s="13">
        <f t="shared" si="9"/>
        <v>-1.1914701244299599E-35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3.4075740102303423E-49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4.7229492043562941E-48</v>
      </c>
      <c r="I88" s="13">
        <f t="shared" si="8"/>
        <v>4.7229492043562941E-48</v>
      </c>
      <c r="J88" s="13">
        <f t="shared" si="9"/>
        <v>-4.7229492043562941E-48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2.6495967956783654E-65</v>
      </c>
      <c r="F89" s="12">
        <f t="shared" si="11"/>
        <v>0</v>
      </c>
      <c r="G89" s="12">
        <f t="shared" si="11"/>
        <v>0</v>
      </c>
      <c r="H89" s="12">
        <f t="shared" si="11"/>
        <v>3.6723813013141913E-64</v>
      </c>
      <c r="I89" s="13">
        <f t="shared" si="8"/>
        <v>3.6723813013141913E-64</v>
      </c>
      <c r="J89" s="13">
        <f t="shared" si="9"/>
        <v>-3.6723813013141913E-64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3.740005418278167E-86</v>
      </c>
      <c r="F90" s="12">
        <f t="shared" si="11"/>
        <v>0</v>
      </c>
      <c r="G90" s="12">
        <f t="shared" si="11"/>
        <v>0</v>
      </c>
      <c r="H90" s="12">
        <f t="shared" si="11"/>
        <v>5.1837041723859936E-85</v>
      </c>
      <c r="I90" s="13">
        <f t="shared" si="8"/>
        <v>5.1837041723859936E-85</v>
      </c>
      <c r="J90" s="13">
        <f t="shared" si="9"/>
        <v>-5.1837041723859936E-85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4.7917594833024923E-113</v>
      </c>
      <c r="F91" s="12">
        <f t="shared" si="11"/>
        <v>0</v>
      </c>
      <c r="G91" s="12">
        <f t="shared" si="11"/>
        <v>0</v>
      </c>
      <c r="H91" s="12">
        <f t="shared" si="11"/>
        <v>6.6414512410254079E-112</v>
      </c>
      <c r="I91" s="13">
        <f t="shared" si="8"/>
        <v>6.6414512410254079E-112</v>
      </c>
      <c r="J91" s="13">
        <f t="shared" si="9"/>
        <v>-6.6414512410254079E-112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1.2255408327466401E-147</v>
      </c>
      <c r="F92" s="12">
        <f t="shared" si="11"/>
        <v>0</v>
      </c>
      <c r="G92" s="12">
        <f t="shared" si="11"/>
        <v>0</v>
      </c>
      <c r="H92" s="12">
        <f t="shared" si="11"/>
        <v>1.6986181616450441E-146</v>
      </c>
      <c r="I92" s="13">
        <f t="shared" si="8"/>
        <v>1.6986181616450441E-146</v>
      </c>
      <c r="J92" s="13">
        <f t="shared" si="9"/>
        <v>-1.6986181616450441E-146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5.0284312561133329E-192</v>
      </c>
      <c r="F93" s="12">
        <f t="shared" si="11"/>
        <v>0</v>
      </c>
      <c r="G93" s="12">
        <f t="shared" si="11"/>
        <v>0</v>
      </c>
      <c r="H93" s="12">
        <f t="shared" si="11"/>
        <v>6.9694819038179657E-191</v>
      </c>
      <c r="I93" s="13">
        <f t="shared" si="8"/>
        <v>6.9694819038179657E-191</v>
      </c>
      <c r="J93" s="13">
        <f t="shared" si="9"/>
        <v>-6.9694819038179657E-191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7.2176265113548043E-249</v>
      </c>
      <c r="F94" s="12">
        <f t="shared" si="11"/>
        <v>0</v>
      </c>
      <c r="G94" s="12">
        <f t="shared" si="11"/>
        <v>0</v>
      </c>
      <c r="H94" s="12">
        <f t="shared" si="11"/>
        <v>1.000373969480997E-247</v>
      </c>
      <c r="I94" s="13">
        <f t="shared" si="8"/>
        <v>1.000373969480997E-247</v>
      </c>
      <c r="J94" s="13">
        <f t="shared" si="9"/>
        <v>-1.000373969480997E-247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18352-E928-4FC6-A947-ACD233C76188}">
  <dimension ref="A1:R116"/>
  <sheetViews>
    <sheetView topLeftCell="A5" zoomScale="82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40.794150329187246</v>
      </c>
      <c r="D8" s="41">
        <v>275.43936839847976</v>
      </c>
      <c r="E8" s="41">
        <v>958.38192521374879</v>
      </c>
    </row>
    <row r="9" spans="2:8" ht="15" x14ac:dyDescent="0.25">
      <c r="B9" s="25" t="s">
        <v>5</v>
      </c>
      <c r="C9" s="41">
        <v>22.932360253022964</v>
      </c>
      <c r="D9" s="41">
        <v>213.45893572961666</v>
      </c>
      <c r="E9" s="41">
        <v>572.76381104041445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-0.85723809740592161</v>
      </c>
    </row>
    <row r="12" spans="2:8" ht="15" customHeight="1" x14ac:dyDescent="0.25">
      <c r="B12" s="31" t="s">
        <v>24</v>
      </c>
      <c r="C12" s="39">
        <f>STDEV(J22:J143)/MAX(I22:I143)</f>
        <v>4.3551439421706722E-2</v>
      </c>
      <c r="D12" s="35" t="s">
        <v>21</v>
      </c>
      <c r="E12" s="38">
        <f>M24</f>
        <v>0.95680841633939717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0.5665836658967599</v>
      </c>
      <c r="D15" s="40">
        <f>N22</f>
        <v>0.60082469454579523</v>
      </c>
      <c r="E15" s="40">
        <f>M22</f>
        <v>13.964123956060318</v>
      </c>
    </row>
    <row r="16" spans="2:8" ht="15" x14ac:dyDescent="0.25">
      <c r="B16" s="5" t="s">
        <v>9</v>
      </c>
      <c r="C16" s="23">
        <f>O28</f>
        <v>0.59253423406644945</v>
      </c>
      <c r="D16" s="24">
        <f>N28</f>
        <v>0.46956047196880341</v>
      </c>
      <c r="E16" s="24">
        <f>M28</f>
        <v>2.3289734545021701E-2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13.962345846257808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3.5853266484420665E-4</v>
      </c>
      <c r="D22" s="11">
        <f>EXP(-1*(($A22-D$8)/(0.6006*D$9))^2)</f>
        <v>1.057702211070854E-2</v>
      </c>
      <c r="E22" s="11">
        <f>EXP(-1*(($A22-E$8)/(0.6006*E$9))^2)</f>
        <v>4.397458919054982E-4</v>
      </c>
      <c r="F22" s="12">
        <f t="shared" ref="F22:H53" si="0">C$15*C22</f>
        <v>2.0313875159116499E-4</v>
      </c>
      <c r="G22" s="12">
        <f t="shared" si="0"/>
        <v>6.3549360788705805E-3</v>
      </c>
      <c r="H22" s="12">
        <f t="shared" si="0"/>
        <v>6.1406661437366783E-3</v>
      </c>
      <c r="I22" s="13">
        <f t="shared" ref="I22:I85" si="1">SUM(F22:H22)</f>
        <v>1.2698740974198423E-2</v>
      </c>
      <c r="J22" s="13">
        <f t="shared" ref="J22:J85" si="2">B22-I22</f>
        <v>-1.1698740974198422E-2</v>
      </c>
      <c r="M22" s="15">
        <f t="array" ref="M22:Q26">LINEST(B22:B108,C22:E108,FALSE,TRUE)</f>
        <v>13.964123956060318</v>
      </c>
      <c r="N22" s="16">
        <v>0.60082469454579523</v>
      </c>
      <c r="O22" s="16">
        <v>0.5665836658967599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4.0514567146382908E-4</v>
      </c>
      <c r="D23" s="11">
        <f t="shared" si="3"/>
        <v>1.0683071022648462E-2</v>
      </c>
      <c r="E23" s="11">
        <f t="shared" si="3"/>
        <v>4.418831044403199E-4</v>
      </c>
      <c r="F23" s="12">
        <f t="shared" si="0"/>
        <v>2.2954891976018058E-4</v>
      </c>
      <c r="G23" s="12">
        <f t="shared" si="0"/>
        <v>6.4186528839937987E-3</v>
      </c>
      <c r="H23" s="12">
        <f t="shared" si="0"/>
        <v>6.170510444493375E-3</v>
      </c>
      <c r="I23" s="13">
        <f t="shared" si="1"/>
        <v>1.2818712248247354E-2</v>
      </c>
      <c r="J23" s="13">
        <f t="shared" si="2"/>
        <v>-1.2818712248247354E-2</v>
      </c>
      <c r="M23" s="18">
        <v>0.32522074009042307</v>
      </c>
      <c r="N23">
        <v>0.28212352714143574</v>
      </c>
      <c r="O23">
        <v>0.3357202185066977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4.3930948731305588E-4</v>
      </c>
      <c r="D24" s="11">
        <f t="shared" si="3"/>
        <v>1.075429492331508E-2</v>
      </c>
      <c r="E24" s="11">
        <f t="shared" si="3"/>
        <v>4.433133056693661E-4</v>
      </c>
      <c r="F24" s="12">
        <f t="shared" si="0"/>
        <v>2.4890557978505732E-4</v>
      </c>
      <c r="G24" s="12">
        <f t="shared" si="0"/>
        <v>6.4614459623561797E-3</v>
      </c>
      <c r="H24" s="12">
        <f t="shared" si="0"/>
        <v>6.1904819517378858E-3</v>
      </c>
      <c r="I24" s="13">
        <f t="shared" si="1"/>
        <v>1.2900833493879122E-2</v>
      </c>
      <c r="J24" s="13">
        <f t="shared" si="2"/>
        <v>-1.2900833493879122E-2</v>
      </c>
      <c r="M24" s="18">
        <v>0.95680841633939717</v>
      </c>
      <c r="N24">
        <v>0.6506323027320442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4.956398825039437E-4</v>
      </c>
      <c r="D25" s="11">
        <f t="shared" si="3"/>
        <v>1.0861922975431379E-2</v>
      </c>
      <c r="E25" s="11">
        <f t="shared" si="3"/>
        <v>4.4546672690494508E-4</v>
      </c>
      <c r="F25" s="12">
        <f t="shared" si="0"/>
        <v>2.8082146159372375E-4</v>
      </c>
      <c r="G25" s="12">
        <f t="shared" si="0"/>
        <v>6.5261115538935138E-3</v>
      </c>
      <c r="H25" s="12">
        <f t="shared" si="0"/>
        <v>6.2205525928011231E-3</v>
      </c>
      <c r="I25" s="13">
        <f t="shared" si="1"/>
        <v>1.3027485608288361E-2</v>
      </c>
      <c r="J25" s="13">
        <f t="shared" si="2"/>
        <v>-1.3027485608288361E-2</v>
      </c>
      <c r="M25" s="18">
        <v>620.27444670754801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5.8128097033588824E-4</v>
      </c>
      <c r="D26" s="11">
        <f t="shared" si="3"/>
        <v>1.1006916932443753E-2</v>
      </c>
      <c r="E26" s="11">
        <f t="shared" si="3"/>
        <v>4.4835317482991874E-4</v>
      </c>
      <c r="F26" s="12">
        <f t="shared" si="0"/>
        <v>3.2934430308893331E-4</v>
      </c>
      <c r="G26" s="12">
        <f t="shared" si="0"/>
        <v>6.613227503826459E-3</v>
      </c>
      <c r="H26" s="12">
        <f t="shared" si="0"/>
        <v>6.2608593094181679E-3</v>
      </c>
      <c r="I26" s="13">
        <f t="shared" si="1"/>
        <v>1.3203431116333559E-2</v>
      </c>
      <c r="J26" s="13">
        <f t="shared" si="2"/>
        <v>-1.3203431116333559E-2</v>
      </c>
      <c r="M26" s="20">
        <v>787.72818995789407</v>
      </c>
      <c r="N26" s="21">
        <v>35.559081042105802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6.8057088662449357E-4</v>
      </c>
      <c r="D27" s="11">
        <f t="shared" si="3"/>
        <v>1.1153629233435276E-2</v>
      </c>
      <c r="E27" s="11">
        <f t="shared" si="3"/>
        <v>4.5125710553276324E-4</v>
      </c>
      <c r="F27" s="12">
        <f t="shared" si="0"/>
        <v>3.856003478463137E-4</v>
      </c>
      <c r="G27" s="12">
        <f t="shared" si="0"/>
        <v>6.7013758772558017E-3</v>
      </c>
      <c r="H27" s="12">
        <f t="shared" si="0"/>
        <v>6.3014101577124979E-3</v>
      </c>
      <c r="I27" s="13">
        <f t="shared" si="1"/>
        <v>1.3388386382814614E-2</v>
      </c>
      <c r="J27" s="13">
        <f t="shared" si="2"/>
        <v>-1.3388386382814614E-2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7.9547773736398698E-4</v>
      </c>
      <c r="D28" s="11">
        <f t="shared" si="3"/>
        <v>1.1302077031592592E-2</v>
      </c>
      <c r="E28" s="11">
        <f t="shared" si="3"/>
        <v>4.5417861649129715E-4</v>
      </c>
      <c r="F28" s="12">
        <f t="shared" si="0"/>
        <v>4.5070469257494771E-4</v>
      </c>
      <c r="G28" s="12">
        <f t="shared" si="0"/>
        <v>6.7905669802396668E-3</v>
      </c>
      <c r="H28" s="12">
        <f t="shared" si="0"/>
        <v>6.3422064988764544E-3</v>
      </c>
      <c r="I28" s="13">
        <f t="shared" si="1"/>
        <v>1.3583478171691069E-2</v>
      </c>
      <c r="J28" s="13">
        <f t="shared" si="2"/>
        <v>-1.3583478171691069E-2</v>
      </c>
      <c r="M28" s="14">
        <f>M23/M22</f>
        <v>2.3289734545021701E-2</v>
      </c>
      <c r="N28" s="14">
        <f>N23/N22</f>
        <v>0.46956047196880341</v>
      </c>
      <c r="O28" s="14">
        <f>O23/O22</f>
        <v>0.59253423406644945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9.6447536989593009E-4</v>
      </c>
      <c r="D29" s="11">
        <f t="shared" si="3"/>
        <v>1.1490103658654575E-2</v>
      </c>
      <c r="E29" s="11">
        <f t="shared" si="3"/>
        <v>4.5785537671569283E-4</v>
      </c>
      <c r="F29" s="12">
        <f t="shared" si="0"/>
        <v>5.4645599074276956E-4</v>
      </c>
      <c r="G29" s="12">
        <f t="shared" si="0"/>
        <v>6.9035380210106592E-3</v>
      </c>
      <c r="H29" s="12">
        <f t="shared" si="0"/>
        <v>6.3935492344066279E-3</v>
      </c>
      <c r="I29" s="13">
        <f t="shared" si="1"/>
        <v>1.3843543246160057E-2</v>
      </c>
      <c r="J29" s="13">
        <f t="shared" si="2"/>
        <v>-1.3843543246160057E-2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1.2110885289005173E-3</v>
      </c>
      <c r="D30" s="11">
        <f t="shared" si="3"/>
        <v>1.1719398658545229E-2</v>
      </c>
      <c r="E30" s="11">
        <f t="shared" si="3"/>
        <v>4.6230422137302768E-4</v>
      </c>
      <c r="F30" s="12">
        <f t="shared" si="0"/>
        <v>6.8618297842996912E-4</v>
      </c>
      <c r="G30" s="12">
        <f t="shared" si="0"/>
        <v>7.0413041192808395E-3</v>
      </c>
      <c r="H30" s="12">
        <f t="shared" si="0"/>
        <v>6.4556734526629083E-3</v>
      </c>
      <c r="I30" s="13">
        <f t="shared" si="1"/>
        <v>1.4183160550373717E-2</v>
      </c>
      <c r="J30" s="13">
        <f t="shared" si="2"/>
        <v>-1.4183160550373717E-2</v>
      </c>
    </row>
    <row r="31" spans="1:18" ht="15.75" thickBot="1" x14ac:dyDescent="0.3">
      <c r="A31" s="43">
        <v>5.7</v>
      </c>
      <c r="B31" s="43">
        <v>0</v>
      </c>
      <c r="C31" s="10">
        <f t="shared" si="3"/>
        <v>1.5149988140036629E-3</v>
      </c>
      <c r="D31" s="11">
        <f t="shared" si="3"/>
        <v>1.1952745826421264E-2</v>
      </c>
      <c r="E31" s="11">
        <f t="shared" si="3"/>
        <v>4.6679345401147622E-4</v>
      </c>
      <c r="F31" s="12">
        <f t="shared" si="0"/>
        <v>8.5837358186743884E-4</v>
      </c>
      <c r="G31" s="12">
        <f t="shared" si="0"/>
        <v>7.1815048601430844E-3</v>
      </c>
      <c r="H31" s="12">
        <f t="shared" si="0"/>
        <v>6.5183616536937956E-3</v>
      </c>
      <c r="I31" s="13">
        <f t="shared" si="1"/>
        <v>1.455824009570432E-2</v>
      </c>
      <c r="J31" s="13">
        <f t="shared" si="2"/>
        <v>-1.455824009570432E-2</v>
      </c>
      <c r="M31" s="28" t="e">
        <f>#REF!-M22</f>
        <v>#REF!</v>
      </c>
      <c r="N31" s="28" t="e">
        <f>#REF!-N22</f>
        <v>#REF!</v>
      </c>
      <c r="O31" s="28">
        <f>E15-O22</f>
        <v>13.397540290163558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1E-3</v>
      </c>
      <c r="C32" s="10">
        <f t="shared" si="3"/>
        <v>1.9578140221744888E-3</v>
      </c>
      <c r="D32" s="11">
        <f t="shared" si="3"/>
        <v>1.2230185809927992E-2</v>
      </c>
      <c r="E32" s="11">
        <f t="shared" si="3"/>
        <v>4.7208238814035799E-4</v>
      </c>
      <c r="F32" s="12">
        <f t="shared" si="0"/>
        <v>1.1092654458277024E-3</v>
      </c>
      <c r="G32" s="12">
        <f t="shared" si="0"/>
        <v>7.348197653488305E-3</v>
      </c>
      <c r="H32" s="12">
        <f t="shared" si="0"/>
        <v>6.5922169854649385E-3</v>
      </c>
      <c r="I32" s="13">
        <f t="shared" si="1"/>
        <v>1.5049680084780945E-2</v>
      </c>
      <c r="J32" s="13">
        <f t="shared" si="2"/>
        <v>-1.4049680084780945E-2</v>
      </c>
    </row>
    <row r="33" spans="1:10" ht="15.75" thickBot="1" x14ac:dyDescent="0.3">
      <c r="A33" s="43">
        <v>7.2</v>
      </c>
      <c r="B33" s="43">
        <v>6.0000000000000001E-3</v>
      </c>
      <c r="C33" s="10">
        <f t="shared" si="3"/>
        <v>2.6079050800044482E-3</v>
      </c>
      <c r="D33" s="11">
        <f t="shared" si="3"/>
        <v>1.2554237565921946E-2</v>
      </c>
      <c r="E33" s="11">
        <f t="shared" si="3"/>
        <v>4.7819545276108519E-4</v>
      </c>
      <c r="F33" s="12">
        <f t="shared" si="0"/>
        <v>1.4775964205397032E-3</v>
      </c>
      <c r="G33" s="12">
        <f t="shared" si="0"/>
        <v>7.5428959508004011E-3</v>
      </c>
      <c r="H33" s="12">
        <f t="shared" si="0"/>
        <v>6.6775805775801797E-3</v>
      </c>
      <c r="I33" s="13">
        <f t="shared" si="1"/>
        <v>1.5698072948920283E-2</v>
      </c>
      <c r="J33" s="13">
        <f t="shared" si="2"/>
        <v>-9.6980729489202829E-3</v>
      </c>
    </row>
    <row r="34" spans="1:10" ht="15.75" thickBot="1" x14ac:dyDescent="0.3">
      <c r="A34" s="43">
        <v>8.1</v>
      </c>
      <c r="B34" s="43">
        <v>7.0000000000000001E-3</v>
      </c>
      <c r="C34" s="10">
        <f t="shared" si="3"/>
        <v>3.5716955427382629E-3</v>
      </c>
      <c r="D34" s="11">
        <f t="shared" si="3"/>
        <v>1.2927866643026547E-2</v>
      </c>
      <c r="E34" s="11">
        <f t="shared" si="3"/>
        <v>4.8516104832681045E-4</v>
      </c>
      <c r="F34" s="12">
        <f t="shared" si="0"/>
        <v>2.0236643540717625E-3</v>
      </c>
      <c r="G34" s="12">
        <f t="shared" si="0"/>
        <v>7.7673815269251999E-3</v>
      </c>
      <c r="H34" s="12">
        <f t="shared" si="0"/>
        <v>6.7748490174877512E-3</v>
      </c>
      <c r="I34" s="13">
        <f t="shared" si="1"/>
        <v>1.6565894898484715E-2</v>
      </c>
      <c r="J34" s="13">
        <f t="shared" si="2"/>
        <v>-9.5658948984847156E-3</v>
      </c>
    </row>
    <row r="35" spans="1:10" ht="15.75" thickBot="1" x14ac:dyDescent="0.3">
      <c r="A35" s="43">
        <v>9.1</v>
      </c>
      <c r="B35" s="43">
        <v>8.0000000000000002E-3</v>
      </c>
      <c r="C35" s="10">
        <f t="shared" si="3"/>
        <v>5.0151407833776574E-3</v>
      </c>
      <c r="D35" s="11">
        <f t="shared" si="3"/>
        <v>1.3354522045022965E-2</v>
      </c>
      <c r="E35" s="11">
        <f t="shared" si="3"/>
        <v>4.9301174792822067E-4</v>
      </c>
      <c r="F35" s="12">
        <f t="shared" si="0"/>
        <v>2.8414968500344614E-3</v>
      </c>
      <c r="G35" s="12">
        <f t="shared" si="0"/>
        <v>8.0237266285060112E-3</v>
      </c>
      <c r="H35" s="12">
        <f t="shared" si="0"/>
        <v>6.884477159863637E-3</v>
      </c>
      <c r="I35" s="13">
        <f t="shared" si="1"/>
        <v>1.7749700638404111E-2</v>
      </c>
      <c r="J35" s="13">
        <f t="shared" si="2"/>
        <v>-9.7497006384041109E-3</v>
      </c>
    </row>
    <row r="36" spans="1:10" ht="15.75" thickBot="1" x14ac:dyDescent="0.3">
      <c r="A36" s="43">
        <v>10.199999999999999</v>
      </c>
      <c r="B36" s="43">
        <v>8.0000000000000002E-3</v>
      </c>
      <c r="C36" s="10">
        <f t="shared" si="3"/>
        <v>7.196879796471857E-3</v>
      </c>
      <c r="D36" s="11">
        <f t="shared" si="3"/>
        <v>1.3838179071344927E-2</v>
      </c>
      <c r="E36" s="11">
        <f t="shared" si="3"/>
        <v>5.0178452910891078E-4</v>
      </c>
      <c r="F36" s="12">
        <f t="shared" si="0"/>
        <v>4.0776345381033519E-3</v>
      </c>
      <c r="G36" s="12">
        <f t="shared" si="0"/>
        <v>8.3143197136108325E-3</v>
      </c>
      <c r="H36" s="12">
        <f t="shared" si="0"/>
        <v>7.0069813637101868E-3</v>
      </c>
      <c r="I36" s="13">
        <f t="shared" si="1"/>
        <v>1.939893561542437E-2</v>
      </c>
      <c r="J36" s="13">
        <f t="shared" si="2"/>
        <v>-1.139893561542437E-2</v>
      </c>
    </row>
    <row r="37" spans="1:10" ht="15.75" thickBot="1" x14ac:dyDescent="0.3">
      <c r="A37" s="43">
        <v>11.5</v>
      </c>
      <c r="B37" s="43">
        <v>0.01</v>
      </c>
      <c r="C37" s="10">
        <f t="shared" si="3"/>
        <v>1.0848825804860809E-2</v>
      </c>
      <c r="D37" s="11">
        <f t="shared" si="3"/>
        <v>1.4429666783147195E-2</v>
      </c>
      <c r="E37" s="11">
        <f t="shared" si="3"/>
        <v>5.1234032906392424E-4</v>
      </c>
      <c r="F37" s="12">
        <f t="shared" si="0"/>
        <v>6.1467674951934045E-3</v>
      </c>
      <c r="G37" s="12">
        <f t="shared" si="0"/>
        <v>8.6697001373820214E-3</v>
      </c>
      <c r="H37" s="12">
        <f t="shared" si="0"/>
        <v>7.1543838627373705E-3</v>
      </c>
      <c r="I37" s="13">
        <f t="shared" si="1"/>
        <v>2.1970851495312797E-2</v>
      </c>
      <c r="J37" s="13">
        <f t="shared" si="2"/>
        <v>-1.1970851495312797E-2</v>
      </c>
    </row>
    <row r="38" spans="1:10" ht="15.75" thickBot="1" x14ac:dyDescent="0.3">
      <c r="A38" s="43">
        <v>12.9</v>
      </c>
      <c r="B38" s="43">
        <v>0.02</v>
      </c>
      <c r="C38" s="10">
        <f t="shared" si="3"/>
        <v>1.654542982537276E-2</v>
      </c>
      <c r="D38" s="11">
        <f t="shared" si="3"/>
        <v>1.5091487101188704E-2</v>
      </c>
      <c r="E38" s="11">
        <f t="shared" si="3"/>
        <v>5.2393984693880117E-4</v>
      </c>
      <c r="F38" s="12">
        <f t="shared" si="0"/>
        <v>9.374370284297287E-3</v>
      </c>
      <c r="G38" s="12">
        <f t="shared" si="0"/>
        <v>9.067338127813511E-3</v>
      </c>
      <c r="H38" s="12">
        <f t="shared" si="0"/>
        <v>7.3163609681726896E-3</v>
      </c>
      <c r="I38" s="13">
        <f t="shared" si="1"/>
        <v>2.5758069380283487E-2</v>
      </c>
      <c r="J38" s="13">
        <f t="shared" si="2"/>
        <v>-5.7580693802834863E-3</v>
      </c>
    </row>
    <row r="39" spans="1:10" ht="15.75" thickBot="1" x14ac:dyDescent="0.3">
      <c r="A39" s="43">
        <v>14.5</v>
      </c>
      <c r="B39" s="43">
        <v>0.06</v>
      </c>
      <c r="C39" s="10">
        <f t="shared" ref="C39:E54" si="4">EXP(-1*(($A39-C$8)/(0.6006*C$9))^2)</f>
        <v>2.6131806724701136E-2</v>
      </c>
      <c r="D39" s="11">
        <f t="shared" si="4"/>
        <v>1.5880464014576247E-2</v>
      </c>
      <c r="E39" s="11">
        <f t="shared" si="4"/>
        <v>5.374965521590606E-4</v>
      </c>
      <c r="F39" s="12">
        <f t="shared" si="0"/>
        <v>1.4805854850586773E-2</v>
      </c>
      <c r="G39" s="12">
        <f t="shared" si="0"/>
        <v>9.5413749408032669E-3</v>
      </c>
      <c r="H39" s="12">
        <f t="shared" si="0"/>
        <v>7.505668480304162E-3</v>
      </c>
      <c r="I39" s="13">
        <f t="shared" si="1"/>
        <v>3.1852898271694206E-2</v>
      </c>
      <c r="J39" s="13">
        <f t="shared" si="2"/>
        <v>2.8147101728305791E-2</v>
      </c>
    </row>
    <row r="40" spans="1:10" ht="15.75" thickBot="1" x14ac:dyDescent="0.3">
      <c r="A40" s="43">
        <v>16.3</v>
      </c>
      <c r="B40" s="43">
        <v>6.7000000000000004E-2</v>
      </c>
      <c r="C40" s="10">
        <f t="shared" si="4"/>
        <v>4.2311779847836975E-2</v>
      </c>
      <c r="D40" s="11">
        <f t="shared" si="4"/>
        <v>1.6811211935320695E-2</v>
      </c>
      <c r="E40" s="11">
        <f t="shared" si="4"/>
        <v>5.5313897189241583E-4</v>
      </c>
      <c r="F40" s="12">
        <f t="shared" si="0"/>
        <v>2.3973163336804122E-2</v>
      </c>
      <c r="G40" s="12">
        <f t="shared" si="0"/>
        <v>1.0100591275983685E-2</v>
      </c>
      <c r="H40" s="12">
        <f t="shared" si="0"/>
        <v>7.7241011684334587E-3</v>
      </c>
      <c r="I40" s="13">
        <f t="shared" si="1"/>
        <v>4.1797855781221263E-2</v>
      </c>
      <c r="J40" s="13">
        <f t="shared" si="2"/>
        <v>2.5202144218778741E-2</v>
      </c>
    </row>
    <row r="41" spans="1:10" ht="15.75" thickBot="1" x14ac:dyDescent="0.3">
      <c r="A41" s="43">
        <v>18.3</v>
      </c>
      <c r="B41" s="43">
        <v>7.4999999999999997E-2</v>
      </c>
      <c r="C41" s="10">
        <f t="shared" si="4"/>
        <v>6.9439819577203132E-2</v>
      </c>
      <c r="D41" s="11">
        <f t="shared" si="4"/>
        <v>1.7901213345712683E-2</v>
      </c>
      <c r="E41" s="11">
        <f t="shared" si="4"/>
        <v>5.7101724968998911E-4</v>
      </c>
      <c r="F41" s="12">
        <f t="shared" si="0"/>
        <v>3.9343467535261349E-2</v>
      </c>
      <c r="G41" s="12">
        <f t="shared" si="0"/>
        <v>1.0755491040436936E-2</v>
      </c>
      <c r="H41" s="12">
        <f t="shared" si="0"/>
        <v>7.973755655719653E-3</v>
      </c>
      <c r="I41" s="13">
        <f t="shared" si="1"/>
        <v>5.8072714231417938E-2</v>
      </c>
      <c r="J41" s="13">
        <f t="shared" si="2"/>
        <v>1.6927285768582059E-2</v>
      </c>
    </row>
    <row r="42" spans="1:10" ht="15.75" thickBot="1" x14ac:dyDescent="0.3">
      <c r="A42" s="43">
        <v>20.6</v>
      </c>
      <c r="B42" s="43">
        <v>0.154</v>
      </c>
      <c r="C42" s="10">
        <f t="shared" si="4"/>
        <v>0.1165161401150677</v>
      </c>
      <c r="D42" s="11">
        <f t="shared" si="4"/>
        <v>1.9230789111678755E-2</v>
      </c>
      <c r="E42" s="11">
        <f t="shared" si="4"/>
        <v>5.922432875415676E-4</v>
      </c>
      <c r="F42" s="12">
        <f t="shared" si="0"/>
        <v>6.601614180253558E-2</v>
      </c>
      <c r="G42" s="12">
        <f t="shared" si="0"/>
        <v>1.1554332993898993E-2</v>
      </c>
      <c r="H42" s="12">
        <f t="shared" si="0"/>
        <v>8.2701586793751235E-3</v>
      </c>
      <c r="I42" s="13">
        <f t="shared" si="1"/>
        <v>8.5840633475809697E-2</v>
      </c>
      <c r="J42" s="13">
        <f t="shared" si="2"/>
        <v>6.8159366524190301E-2</v>
      </c>
    </row>
    <row r="43" spans="1:10" ht="15.75" thickBot="1" x14ac:dyDescent="0.3">
      <c r="A43" s="43">
        <v>23.1</v>
      </c>
      <c r="B43" s="43">
        <v>0.21299999999999999</v>
      </c>
      <c r="C43" s="10">
        <f t="shared" si="4"/>
        <v>0.19197161327338905</v>
      </c>
      <c r="D43" s="11">
        <f t="shared" si="4"/>
        <v>2.0773050873608864E-2</v>
      </c>
      <c r="E43" s="11">
        <f t="shared" si="4"/>
        <v>6.1614846028349248E-4</v>
      </c>
      <c r="F43" s="12">
        <f t="shared" si="0"/>
        <v>0.10876798039655186</v>
      </c>
      <c r="G43" s="12">
        <f t="shared" si="0"/>
        <v>1.248096194592031E-2</v>
      </c>
      <c r="H43" s="12">
        <f t="shared" si="0"/>
        <v>8.6039734747343968E-3</v>
      </c>
      <c r="I43" s="13">
        <f t="shared" si="1"/>
        <v>0.12985291581720657</v>
      </c>
      <c r="J43" s="13">
        <f t="shared" si="2"/>
        <v>8.3147084182793429E-2</v>
      </c>
    </row>
    <row r="44" spans="1:10" ht="15.75" thickBot="1" x14ac:dyDescent="0.3">
      <c r="A44" s="43">
        <v>26</v>
      </c>
      <c r="B44" s="43">
        <v>0.308</v>
      </c>
      <c r="C44" s="10">
        <f t="shared" si="4"/>
        <v>0.31545145942447145</v>
      </c>
      <c r="D44" s="11">
        <f t="shared" si="4"/>
        <v>2.269604510415291E-2</v>
      </c>
      <c r="E44" s="11">
        <f t="shared" si="4"/>
        <v>6.4500451022572541E-4</v>
      </c>
      <c r="F44" s="12">
        <f t="shared" si="0"/>
        <v>0.17872964429320004</v>
      </c>
      <c r="G44" s="12">
        <f t="shared" si="0"/>
        <v>1.3636344367100263E-2</v>
      </c>
      <c r="H44" s="12">
        <f t="shared" si="0"/>
        <v>9.0069229330100049E-3</v>
      </c>
      <c r="I44" s="13">
        <f t="shared" si="1"/>
        <v>0.20137291159331031</v>
      </c>
      <c r="J44" s="13">
        <f t="shared" si="2"/>
        <v>0.10662708840668969</v>
      </c>
    </row>
    <row r="45" spans="1:10" ht="15.75" thickBot="1" x14ac:dyDescent="0.3">
      <c r="A45" s="43">
        <v>29.2</v>
      </c>
      <c r="B45" s="43">
        <v>0.39200000000000002</v>
      </c>
      <c r="C45" s="10">
        <f t="shared" si="4"/>
        <v>0.49232612184603514</v>
      </c>
      <c r="D45" s="11">
        <f t="shared" si="4"/>
        <v>2.4995503110172217E-2</v>
      </c>
      <c r="E45" s="11">
        <f t="shared" si="4"/>
        <v>6.7830462559548136E-4</v>
      </c>
      <c r="F45" s="12">
        <f t="shared" si="0"/>
        <v>0.27894393893226149</v>
      </c>
      <c r="G45" s="12">
        <f t="shared" si="0"/>
        <v>1.5017915521187697E-2</v>
      </c>
      <c r="H45" s="12">
        <f t="shared" si="0"/>
        <v>9.4719298717843865E-3</v>
      </c>
      <c r="I45" s="13">
        <f t="shared" si="1"/>
        <v>0.3034337843252336</v>
      </c>
      <c r="J45" s="13">
        <f t="shared" si="2"/>
        <v>8.8566215674766413E-2</v>
      </c>
    </row>
    <row r="46" spans="1:10" ht="15.75" thickBot="1" x14ac:dyDescent="0.3">
      <c r="A46" s="43">
        <v>32.700000000000003</v>
      </c>
      <c r="B46" s="43">
        <v>0.45100000000000001</v>
      </c>
      <c r="C46" s="10">
        <f t="shared" si="4"/>
        <v>0.70796412853377433</v>
      </c>
      <c r="D46" s="11">
        <f t="shared" si="4"/>
        <v>2.7738513116561364E-2</v>
      </c>
      <c r="E46" s="11">
        <f t="shared" si="4"/>
        <v>7.1655628589025486E-4</v>
      </c>
      <c r="F46" s="12">
        <f t="shared" si="0"/>
        <v>0.40112091126807076</v>
      </c>
      <c r="G46" s="12">
        <f t="shared" si="0"/>
        <v>1.6665983670412516E-2</v>
      </c>
      <c r="H46" s="12">
        <f t="shared" si="0"/>
        <v>1.0006080797665714E-2</v>
      </c>
      <c r="I46" s="13">
        <f t="shared" si="1"/>
        <v>0.42779297573614899</v>
      </c>
      <c r="J46" s="13">
        <f t="shared" si="2"/>
        <v>2.3207024263851017E-2</v>
      </c>
    </row>
    <row r="47" spans="1:10" ht="15.75" thickBot="1" x14ac:dyDescent="0.3">
      <c r="A47" s="43">
        <v>36.799999999999997</v>
      </c>
      <c r="B47" s="43">
        <v>0.52800000000000002</v>
      </c>
      <c r="C47" s="10">
        <f t="shared" si="4"/>
        <v>0.919342050205049</v>
      </c>
      <c r="D47" s="11">
        <f t="shared" si="4"/>
        <v>3.1277594757482596E-2</v>
      </c>
      <c r="E47" s="11">
        <f t="shared" si="4"/>
        <v>7.6391645006742084E-4</v>
      </c>
      <c r="F47" s="12">
        <f t="shared" si="0"/>
        <v>0.52088418901821976</v>
      </c>
      <c r="G47" s="12">
        <f t="shared" si="0"/>
        <v>1.8792351316291648E-2</v>
      </c>
      <c r="H47" s="12">
        <f t="shared" si="0"/>
        <v>1.0667424000815027E-2</v>
      </c>
      <c r="I47" s="13">
        <f t="shared" si="1"/>
        <v>0.5503439643353264</v>
      </c>
      <c r="J47" s="13">
        <f t="shared" si="2"/>
        <v>-2.2343964335326372E-2</v>
      </c>
    </row>
    <row r="48" spans="1:10" ht="15.75" thickBot="1" x14ac:dyDescent="0.3">
      <c r="A48" s="43">
        <v>41.3</v>
      </c>
      <c r="B48" s="43">
        <v>0.5</v>
      </c>
      <c r="C48" s="10">
        <f t="shared" si="4"/>
        <v>0.99865202479807602</v>
      </c>
      <c r="D48" s="11">
        <f t="shared" si="4"/>
        <v>3.55998988560444E-2</v>
      </c>
      <c r="E48" s="11">
        <f t="shared" si="4"/>
        <v>8.1923999739199943E-4</v>
      </c>
      <c r="F48" s="12">
        <f t="shared" si="0"/>
        <v>0.56581992516531587</v>
      </c>
      <c r="G48" s="12">
        <f t="shared" si="0"/>
        <v>2.1389298356044081E-2</v>
      </c>
      <c r="H48" s="12">
        <f t="shared" si="0"/>
        <v>1.1439968873344412E-2</v>
      </c>
      <c r="I48" s="13">
        <f t="shared" si="1"/>
        <v>0.59864919239470438</v>
      </c>
      <c r="J48" s="13">
        <f t="shared" si="2"/>
        <v>-9.8649192394704377E-2</v>
      </c>
    </row>
    <row r="49" spans="1:10" ht="15.75" thickBot="1" x14ac:dyDescent="0.3">
      <c r="A49" s="43">
        <v>46.4</v>
      </c>
      <c r="B49" s="43">
        <v>0.45</v>
      </c>
      <c r="C49" s="10">
        <f t="shared" si="4"/>
        <v>0.84733522568748598</v>
      </c>
      <c r="D49" s="11">
        <f t="shared" si="4"/>
        <v>4.1102277766691758E-2</v>
      </c>
      <c r="E49" s="11">
        <f t="shared" si="4"/>
        <v>8.8643206174185494E-4</v>
      </c>
      <c r="F49" s="12">
        <f t="shared" si="0"/>
        <v>0.48008629841347422</v>
      </c>
      <c r="G49" s="12">
        <f t="shared" si="0"/>
        <v>2.4695263484309008E-2</v>
      </c>
      <c r="H49" s="12">
        <f t="shared" si="0"/>
        <v>1.2378247188789375E-2</v>
      </c>
      <c r="I49" s="13">
        <f t="shared" si="1"/>
        <v>0.51715980908657255</v>
      </c>
      <c r="J49" s="13">
        <f t="shared" si="2"/>
        <v>-6.7159809086572542E-2</v>
      </c>
    </row>
    <row r="50" spans="1:10" ht="15.75" thickBot="1" x14ac:dyDescent="0.3">
      <c r="A50" s="43">
        <v>52.1</v>
      </c>
      <c r="B50" s="43">
        <v>0.35899999999999999</v>
      </c>
      <c r="C50" s="10">
        <f t="shared" si="4"/>
        <v>0.50976204943864212</v>
      </c>
      <c r="D50" s="11">
        <f t="shared" si="4"/>
        <v>4.8083890152674336E-2</v>
      </c>
      <c r="E50" s="11">
        <f t="shared" si="4"/>
        <v>9.675677991431578E-4</v>
      </c>
      <c r="F50" s="12">
        <f t="shared" si="0"/>
        <v>0.28882285070599123</v>
      </c>
      <c r="G50" s="12">
        <f t="shared" si="0"/>
        <v>2.888998861355413E-2</v>
      </c>
      <c r="H50" s="12">
        <f t="shared" si="0"/>
        <v>1.3511236683127528E-2</v>
      </c>
      <c r="I50" s="13">
        <f t="shared" si="1"/>
        <v>0.3312240760026729</v>
      </c>
      <c r="J50" s="13">
        <f t="shared" si="2"/>
        <v>2.777592399732709E-2</v>
      </c>
    </row>
    <row r="51" spans="1:10" ht="15.75" thickBot="1" x14ac:dyDescent="0.3">
      <c r="A51" s="43">
        <v>58.6</v>
      </c>
      <c r="B51" s="43">
        <v>0.32700000000000001</v>
      </c>
      <c r="C51" s="10">
        <f t="shared" si="4"/>
        <v>0.18800045982326949</v>
      </c>
      <c r="D51" s="11">
        <f t="shared" si="4"/>
        <v>5.7226946114447043E-2</v>
      </c>
      <c r="E51" s="11">
        <f t="shared" si="4"/>
        <v>1.0684758427316015E-3</v>
      </c>
      <c r="F51" s="12">
        <f t="shared" si="0"/>
        <v>0.10651798971694455</v>
      </c>
      <c r="G51" s="12">
        <f t="shared" si="0"/>
        <v>3.4383362419001327E-2</v>
      </c>
      <c r="H51" s="12">
        <f t="shared" si="0"/>
        <v>1.4920329111960092E-2</v>
      </c>
      <c r="I51" s="13">
        <f t="shared" si="1"/>
        <v>0.15582168124790596</v>
      </c>
      <c r="J51" s="13">
        <f t="shared" si="2"/>
        <v>0.17117831875209405</v>
      </c>
    </row>
    <row r="52" spans="1:10" ht="15.75" thickBot="1" x14ac:dyDescent="0.3">
      <c r="A52" s="43">
        <v>63</v>
      </c>
      <c r="B52" s="43">
        <v>0.21299999999999999</v>
      </c>
      <c r="C52" s="10">
        <f t="shared" si="4"/>
        <v>7.4321043013005544E-2</v>
      </c>
      <c r="D52" s="11">
        <f t="shared" si="4"/>
        <v>6.4196205612049001E-2</v>
      </c>
      <c r="E52" s="11">
        <f t="shared" si="4"/>
        <v>1.1422279330563793E-3</v>
      </c>
      <c r="F52" s="12">
        <f t="shared" si="0"/>
        <v>4.2109089003579458E-2</v>
      </c>
      <c r="G52" s="12">
        <f t="shared" si="0"/>
        <v>3.8570665627858408E-2</v>
      </c>
      <c r="H52" s="12">
        <f t="shared" si="0"/>
        <v>1.5950212443273847E-2</v>
      </c>
      <c r="I52" s="13">
        <f t="shared" si="1"/>
        <v>9.662996707471172E-2</v>
      </c>
      <c r="J52" s="13">
        <f t="shared" si="2"/>
        <v>0.11637003292528827</v>
      </c>
    </row>
    <row r="53" spans="1:10" ht="15.75" thickBot="1" x14ac:dyDescent="0.3">
      <c r="A53" s="43">
        <v>73.900000000000006</v>
      </c>
      <c r="B53" s="43">
        <v>0.377</v>
      </c>
      <c r="C53" s="10">
        <f t="shared" si="4"/>
        <v>3.0963909953814223E-3</v>
      </c>
      <c r="D53" s="11">
        <f t="shared" si="4"/>
        <v>8.4477382300486556E-2</v>
      </c>
      <c r="E53" s="11">
        <f t="shared" si="4"/>
        <v>1.3457118861153691E-3</v>
      </c>
      <c r="F53" s="12">
        <f t="shared" si="0"/>
        <v>1.7543645612129236E-3</v>
      </c>
      <c r="G53" s="12">
        <f t="shared" si="0"/>
        <v>5.0756097416718202E-2</v>
      </c>
      <c r="H53" s="12">
        <f t="shared" si="0"/>
        <v>1.879168758685874E-2</v>
      </c>
      <c r="I53" s="13">
        <f t="shared" si="1"/>
        <v>7.1302149564789863E-2</v>
      </c>
      <c r="J53" s="13">
        <f t="shared" si="2"/>
        <v>0.30569785043521014</v>
      </c>
    </row>
    <row r="54" spans="1:10" ht="15.75" thickBot="1" x14ac:dyDescent="0.3">
      <c r="A54" s="43">
        <v>83</v>
      </c>
      <c r="B54" s="43">
        <v>0.36899999999999999</v>
      </c>
      <c r="C54" s="10">
        <f t="shared" si="4"/>
        <v>8.3534617598482301E-5</v>
      </c>
      <c r="D54" s="11">
        <f t="shared" si="4"/>
        <v>0.10506860867479584</v>
      </c>
      <c r="E54" s="11">
        <f t="shared" si="4"/>
        <v>1.5407273115006512E-3</v>
      </c>
      <c r="F54" s="12">
        <f t="shared" ref="F54:H87" si="5">C$15*C54</f>
        <v>4.7329349868232097E-5</v>
      </c>
      <c r="G54" s="12">
        <f t="shared" si="5"/>
        <v>6.3127814713385896E-2</v>
      </c>
      <c r="H54" s="12">
        <f t="shared" si="5"/>
        <v>2.1514907160282652E-2</v>
      </c>
      <c r="I54" s="13">
        <f t="shared" si="1"/>
        <v>8.4690051223536775E-2</v>
      </c>
      <c r="J54" s="13">
        <f t="shared" si="2"/>
        <v>0.28430994877646321</v>
      </c>
    </row>
    <row r="55" spans="1:10" ht="15.75" thickBot="1" x14ac:dyDescent="0.3">
      <c r="A55" s="43">
        <v>93.3</v>
      </c>
      <c r="B55" s="43">
        <v>0.23599999999999999</v>
      </c>
      <c r="C55" s="10">
        <f t="shared" ref="C55:E86" si="6">EXP(-1*(($A55-C$8)/(0.6006*C$9))^2)</f>
        <v>4.881074254725154E-7</v>
      </c>
      <c r="D55" s="11">
        <f t="shared" si="6"/>
        <v>0.13286721698711815</v>
      </c>
      <c r="E55" s="11">
        <f t="shared" si="6"/>
        <v>1.7927367340787865E-3</v>
      </c>
      <c r="F55" s="12">
        <f t="shared" si="5"/>
        <v>2.7655369447564731E-7</v>
      </c>
      <c r="G55" s="12">
        <f t="shared" si="5"/>
        <v>7.9829905061435155E-2</v>
      </c>
      <c r="H55" s="12">
        <f t="shared" si="5"/>
        <v>2.5033997975258918E-2</v>
      </c>
      <c r="I55" s="13">
        <f t="shared" si="1"/>
        <v>0.10486417959038855</v>
      </c>
      <c r="J55" s="13">
        <f t="shared" si="2"/>
        <v>0.13113582040961144</v>
      </c>
    </row>
    <row r="56" spans="1:10" ht="15.75" thickBot="1" x14ac:dyDescent="0.3">
      <c r="A56" s="43">
        <v>104.8</v>
      </c>
      <c r="B56" s="43">
        <v>0.222</v>
      </c>
      <c r="C56" s="10">
        <f t="shared" si="6"/>
        <v>4.1785233402058343E-10</v>
      </c>
      <c r="D56" s="11">
        <f t="shared" si="6"/>
        <v>0.17006520882589671</v>
      </c>
      <c r="E56" s="11">
        <f t="shared" si="6"/>
        <v>2.1186154378189034E-3</v>
      </c>
      <c r="F56" s="12">
        <f t="shared" si="5"/>
        <v>2.3674830721289956E-10</v>
      </c>
      <c r="G56" s="12">
        <f t="shared" si="5"/>
        <v>0.10217937714568627</v>
      </c>
      <c r="H56" s="12">
        <f t="shared" si="5"/>
        <v>2.9584608588926167E-2</v>
      </c>
      <c r="I56" s="13">
        <f t="shared" si="1"/>
        <v>0.13176398597136074</v>
      </c>
      <c r="J56" s="13">
        <f t="shared" si="2"/>
        <v>9.0236014028639261E-2</v>
      </c>
    </row>
    <row r="57" spans="1:10" ht="15.75" thickBot="1" x14ac:dyDescent="0.3">
      <c r="A57" s="43">
        <v>117.7</v>
      </c>
      <c r="B57" s="43">
        <v>0.28899999999999998</v>
      </c>
      <c r="C57" s="10">
        <f>EXP(-1*(($A57-C$8)/(0.6006*C$9))^2)</f>
        <v>2.8806733134083364E-14</v>
      </c>
      <c r="D57" s="11">
        <f t="shared" si="6"/>
        <v>0.22006263260888159</v>
      </c>
      <c r="E57" s="11">
        <f t="shared" si="6"/>
        <v>2.5483730908151562E-3</v>
      </c>
      <c r="F57" s="12">
        <f t="shared" si="5"/>
        <v>1.6321424461618612E-14</v>
      </c>
      <c r="G57" s="12">
        <f t="shared" si="5"/>
        <v>0.13221906401817485</v>
      </c>
      <c r="H57" s="12">
        <f t="shared" si="5"/>
        <v>3.5585797726431397E-2</v>
      </c>
      <c r="I57" s="13">
        <f t="shared" si="1"/>
        <v>0.16780486174462256</v>
      </c>
      <c r="J57" s="13">
        <f t="shared" si="2"/>
        <v>0.12119513825537742</v>
      </c>
    </row>
    <row r="58" spans="1:10" ht="15.75" thickBot="1" x14ac:dyDescent="0.3">
      <c r="A58" s="43">
        <v>125</v>
      </c>
      <c r="B58" s="43">
        <v>0.16</v>
      </c>
      <c r="C58" s="10">
        <f t="shared" si="6"/>
        <v>5.8469544726652017E-17</v>
      </c>
      <c r="D58" s="11">
        <f t="shared" si="6"/>
        <v>0.25234264083036589</v>
      </c>
      <c r="E58" s="11">
        <f t="shared" si="6"/>
        <v>2.8256117553014642E-3</v>
      </c>
      <c r="F58" s="12">
        <f t="shared" si="5"/>
        <v>3.3127888994541069E-17</v>
      </c>
      <c r="G58" s="12">
        <f t="shared" si="5"/>
        <v>0.15161369009778392</v>
      </c>
      <c r="H58" s="12">
        <f t="shared" si="5"/>
        <v>3.9457192802730821E-2</v>
      </c>
      <c r="I58" s="13">
        <f t="shared" si="1"/>
        <v>0.19107088290051477</v>
      </c>
      <c r="J58" s="13">
        <f t="shared" si="2"/>
        <v>-3.1070882900514768E-2</v>
      </c>
    </row>
    <row r="59" spans="1:10" ht="15.75" thickBot="1" x14ac:dyDescent="0.3">
      <c r="A59" s="43">
        <v>148.5</v>
      </c>
      <c r="B59" s="43">
        <v>0.503</v>
      </c>
      <c r="C59" s="10">
        <f t="shared" si="6"/>
        <v>2.7671910089350911E-27</v>
      </c>
      <c r="D59" s="11">
        <f t="shared" si="6"/>
        <v>0.3751694495155698</v>
      </c>
      <c r="E59" s="11">
        <f t="shared" si="6"/>
        <v>3.915927308205636E-3</v>
      </c>
      <c r="F59" s="12">
        <f t="shared" si="5"/>
        <v>1.5678452260789976E-27</v>
      </c>
      <c r="G59" s="12">
        <f t="shared" si="5"/>
        <v>0.22541106990810636</v>
      </c>
      <c r="H59" s="12">
        <f t="shared" si="5"/>
        <v>5.4682494334705116E-2</v>
      </c>
      <c r="I59" s="13">
        <f t="shared" ref="I59:I80" si="7">SUM(F59:H59)</f>
        <v>0.28009356424281145</v>
      </c>
      <c r="J59" s="13">
        <f t="shared" si="2"/>
        <v>0.22290643575718855</v>
      </c>
    </row>
    <row r="60" spans="1:10" ht="15.75" thickBot="1" x14ac:dyDescent="0.3">
      <c r="A60" s="43">
        <v>166.8</v>
      </c>
      <c r="B60" s="43">
        <v>0.38800000000000001</v>
      </c>
      <c r="C60" s="10">
        <f t="shared" si="6"/>
        <v>4.4727423480305212E-37</v>
      </c>
      <c r="D60" s="11">
        <f t="shared" si="6"/>
        <v>0.48768586506496742</v>
      </c>
      <c r="E60" s="11">
        <f t="shared" si="6"/>
        <v>5.0163710878158079E-3</v>
      </c>
      <c r="F60" s="12">
        <f t="shared" si="5"/>
        <v>2.5341827561588144E-37</v>
      </c>
      <c r="G60" s="12">
        <f t="shared" si="5"/>
        <v>0.29301371091196093</v>
      </c>
      <c r="H60" s="12">
        <f t="shared" si="5"/>
        <v>7.0049227679857079E-2</v>
      </c>
      <c r="I60" s="13">
        <f t="shared" si="7"/>
        <v>0.36306293859181804</v>
      </c>
      <c r="J60" s="13">
        <f t="shared" si="2"/>
        <v>2.4937061408181971E-2</v>
      </c>
    </row>
    <row r="61" spans="1:10" ht="15.75" thickBot="1" x14ac:dyDescent="0.3">
      <c r="A61" s="43">
        <v>187.4</v>
      </c>
      <c r="B61" s="43">
        <v>0.44800000000000001</v>
      </c>
      <c r="C61" s="10">
        <f t="shared" si="6"/>
        <v>6.2218980477373923E-50</v>
      </c>
      <c r="D61" s="11">
        <f t="shared" si="6"/>
        <v>0.62401613861824379</v>
      </c>
      <c r="E61" s="11">
        <f t="shared" si="6"/>
        <v>6.5844824275918734E-3</v>
      </c>
      <c r="F61" s="12">
        <f t="shared" si="5"/>
        <v>3.5252258047229454E-50</v>
      </c>
      <c r="G61" s="12">
        <f t="shared" si="5"/>
        <v>0.37492430587695297</v>
      </c>
      <c r="H61" s="12">
        <f t="shared" si="5"/>
        <v>9.1946528805393876E-2</v>
      </c>
      <c r="I61" s="13">
        <f t="shared" si="7"/>
        <v>0.46687083468234686</v>
      </c>
      <c r="J61" s="13">
        <f t="shared" si="2"/>
        <v>-1.8870834682346849E-2</v>
      </c>
    </row>
    <row r="62" spans="1:10" ht="15.75" thickBot="1" x14ac:dyDescent="0.3">
      <c r="A62" s="43">
        <v>210.5</v>
      </c>
      <c r="B62" s="43">
        <v>0.51600000000000001</v>
      </c>
      <c r="C62" s="10">
        <f t="shared" si="6"/>
        <v>1.1639854535208137E-66</v>
      </c>
      <c r="D62" s="11">
        <f t="shared" si="6"/>
        <v>0.77369584622158516</v>
      </c>
      <c r="E62" s="11">
        <f t="shared" si="6"/>
        <v>8.8569728092550079E-3</v>
      </c>
      <c r="F62" s="12">
        <f t="shared" si="5"/>
        <v>6.5949514530632526E-67</v>
      </c>
      <c r="G62" s="12">
        <f t="shared" si="5"/>
        <v>0.46485557047743448</v>
      </c>
      <c r="H62" s="12">
        <f t="shared" si="5"/>
        <v>0.12367986618389271</v>
      </c>
      <c r="I62" s="13">
        <f t="shared" si="7"/>
        <v>0.58853543666132713</v>
      </c>
      <c r="J62" s="13">
        <f t="shared" si="2"/>
        <v>-7.2535436661327113E-2</v>
      </c>
    </row>
    <row r="63" spans="1:10" ht="15.75" thickBot="1" x14ac:dyDescent="0.3">
      <c r="A63" s="43">
        <v>236.4</v>
      </c>
      <c r="B63" s="43">
        <v>0.63600000000000001</v>
      </c>
      <c r="C63" s="10">
        <f t="shared" si="6"/>
        <v>2.5403778965083134E-88</v>
      </c>
      <c r="D63" s="11">
        <f t="shared" si="6"/>
        <v>0.91144228598867971</v>
      </c>
      <c r="E63" s="11">
        <f t="shared" si="6"/>
        <v>1.2217972358815776E-2</v>
      </c>
      <c r="F63" s="12">
        <f t="shared" si="5"/>
        <v>1.4393366213667801E-88</v>
      </c>
      <c r="G63" s="12">
        <f t="shared" si="5"/>
        <v>0.54761703307526988</v>
      </c>
      <c r="H63" s="12">
        <f t="shared" si="5"/>
        <v>0.17061328051022218</v>
      </c>
      <c r="I63" s="13">
        <f t="shared" si="7"/>
        <v>0.71823031358549205</v>
      </c>
      <c r="J63" s="13">
        <f t="shared" si="2"/>
        <v>-8.2230313585492043E-2</v>
      </c>
    </row>
    <row r="64" spans="1:10" ht="15.75" thickBot="1" x14ac:dyDescent="0.3">
      <c r="A64" s="43">
        <v>265.60000000000002</v>
      </c>
      <c r="B64" s="43">
        <v>0.72699999999999998</v>
      </c>
      <c r="C64" s="10">
        <f t="shared" si="6"/>
        <v>1.9977105477276513E-116</v>
      </c>
      <c r="D64" s="11">
        <f t="shared" si="6"/>
        <v>0.99412704491083304</v>
      </c>
      <c r="E64" s="11">
        <f t="shared" si="6"/>
        <v>1.7322463408905111E-2</v>
      </c>
      <c r="F64" s="12">
        <f t="shared" si="5"/>
        <v>1.1318701655321567E-116</v>
      </c>
      <c r="G64" s="12">
        <f t="shared" si="5"/>
        <v>0.59729607809826535</v>
      </c>
      <c r="H64" s="12">
        <f t="shared" si="5"/>
        <v>0.24189302626627013</v>
      </c>
      <c r="I64" s="13">
        <f t="shared" si="7"/>
        <v>0.83918910436453542</v>
      </c>
      <c r="J64" s="13">
        <f t="shared" si="2"/>
        <v>-0.11218910436453544</v>
      </c>
    </row>
    <row r="65" spans="1:10" ht="15.75" thickBot="1" x14ac:dyDescent="0.3">
      <c r="A65" s="43">
        <v>298.39999999999998</v>
      </c>
      <c r="B65" s="43">
        <v>0.85099999999999998</v>
      </c>
      <c r="C65" s="10">
        <f t="shared" si="6"/>
        <v>1.1900918499980601E-152</v>
      </c>
      <c r="D65" s="11">
        <f t="shared" si="6"/>
        <v>0.96843382803499944</v>
      </c>
      <c r="E65" s="11">
        <f t="shared" si="6"/>
        <v>2.5202790144265741E-2</v>
      </c>
      <c r="F65" s="12">
        <f t="shared" si="5"/>
        <v>6.742866031257578E-153</v>
      </c>
      <c r="G65" s="12">
        <f t="shared" si="5"/>
        <v>0.58185895891694372</v>
      </c>
      <c r="H65" s="12">
        <f t="shared" si="5"/>
        <v>0.3519348856131021</v>
      </c>
      <c r="I65" s="13">
        <f t="shared" si="7"/>
        <v>0.93379384453004577</v>
      </c>
      <c r="J65" s="13">
        <f t="shared" si="2"/>
        <v>-8.279384453004579E-2</v>
      </c>
    </row>
    <row r="66" spans="1:10" ht="15.75" thickBot="1" x14ac:dyDescent="0.3">
      <c r="A66" s="43">
        <v>335.2</v>
      </c>
      <c r="B66" s="43">
        <v>1.008</v>
      </c>
      <c r="C66" s="10">
        <f t="shared" si="6"/>
        <v>3.7087845588441831E-199</v>
      </c>
      <c r="D66" s="11">
        <f t="shared" si="6"/>
        <v>0.80470008322517494</v>
      </c>
      <c r="E66" s="11">
        <f t="shared" si="6"/>
        <v>3.7561781674978006E-2</v>
      </c>
      <c r="F66" s="12">
        <f t="shared" si="5"/>
        <v>2.1013367513712346E-199</v>
      </c>
      <c r="G66" s="12">
        <f t="shared" si="5"/>
        <v>0.48348368170474176</v>
      </c>
      <c r="H66" s="12">
        <f t="shared" si="5"/>
        <v>0.52451737531986786</v>
      </c>
      <c r="I66" s="13">
        <f t="shared" si="7"/>
        <v>1.0080010570246096</v>
      </c>
      <c r="J66" s="13">
        <f t="shared" si="2"/>
        <v>-1.0570246096186509E-6</v>
      </c>
    </row>
    <row r="67" spans="1:10" ht="15.75" thickBot="1" x14ac:dyDescent="0.3">
      <c r="A67" s="43">
        <v>376.5</v>
      </c>
      <c r="B67" s="43">
        <v>1.222</v>
      </c>
      <c r="C67" s="10">
        <f t="shared" si="6"/>
        <v>9.8068783535378446E-259</v>
      </c>
      <c r="D67" s="11">
        <f t="shared" si="6"/>
        <v>0.5371968906044865</v>
      </c>
      <c r="E67" s="11">
        <f t="shared" si="6"/>
        <v>5.7200183806392524E-2</v>
      </c>
      <c r="F67" s="12">
        <f t="shared" si="5"/>
        <v>5.5564170885510526E-259</v>
      </c>
      <c r="G67" s="12">
        <f t="shared" si="5"/>
        <v>0.32276115770839159</v>
      </c>
      <c r="H67" s="12">
        <f t="shared" si="5"/>
        <v>0.79875045698189928</v>
      </c>
      <c r="I67" s="13">
        <f t="shared" si="7"/>
        <v>1.1215116146902908</v>
      </c>
      <c r="J67" s="13">
        <f t="shared" si="2"/>
        <v>0.10048838530970916</v>
      </c>
    </row>
    <row r="68" spans="1:10" ht="15.75" thickBot="1" x14ac:dyDescent="0.3">
      <c r="A68" s="43">
        <v>422.9</v>
      </c>
      <c r="B68" s="43">
        <v>1.5620000000000001</v>
      </c>
      <c r="C68" s="10">
        <f t="shared" si="6"/>
        <v>0</v>
      </c>
      <c r="D68" s="11">
        <f t="shared" si="6"/>
        <v>0.26634077637175063</v>
      </c>
      <c r="E68" s="11">
        <f t="shared" si="6"/>
        <v>8.8648119000717396E-2</v>
      </c>
      <c r="F68" s="12">
        <f t="shared" si="5"/>
        <v>0</v>
      </c>
      <c r="G68" s="12">
        <f t="shared" si="5"/>
        <v>0.16002411560864702</v>
      </c>
      <c r="H68" s="12">
        <f t="shared" si="5"/>
        <v>1.2378933221976036</v>
      </c>
      <c r="I68" s="13">
        <f t="shared" si="7"/>
        <v>1.3979174378062507</v>
      </c>
      <c r="J68" s="13">
        <f t="shared" si="2"/>
        <v>0.16408256219374939</v>
      </c>
    </row>
    <row r="69" spans="1:10" ht="15.75" thickBot="1" x14ac:dyDescent="0.3">
      <c r="A69" s="43">
        <v>475.1</v>
      </c>
      <c r="B69" s="43">
        <v>2.2010000000000001</v>
      </c>
      <c r="C69" s="10">
        <f t="shared" si="6"/>
        <v>0</v>
      </c>
      <c r="D69" s="11">
        <f t="shared" si="6"/>
        <v>8.8441661714928385E-2</v>
      </c>
      <c r="E69" s="11">
        <f t="shared" si="6"/>
        <v>0.13894297573264364</v>
      </c>
      <c r="F69" s="12">
        <f t="shared" si="5"/>
        <v>0</v>
      </c>
      <c r="G69" s="12">
        <f t="shared" si="5"/>
        <v>5.3137934384994402E-2</v>
      </c>
      <c r="H69" s="12">
        <f t="shared" si="5"/>
        <v>1.9402169359545165</v>
      </c>
      <c r="I69" s="13">
        <f t="shared" si="7"/>
        <v>1.993354870339511</v>
      </c>
      <c r="J69" s="13">
        <f t="shared" si="2"/>
        <v>0.20764512966048909</v>
      </c>
    </row>
    <row r="70" spans="1:10" ht="15.75" thickBot="1" x14ac:dyDescent="0.3">
      <c r="A70" s="43">
        <v>533.70000000000005</v>
      </c>
      <c r="B70" s="43">
        <v>2.9169999999999998</v>
      </c>
      <c r="C70" s="10">
        <f t="shared" si="6"/>
        <v>0</v>
      </c>
      <c r="D70" s="11">
        <f t="shared" si="6"/>
        <v>1.7282737811611684E-2</v>
      </c>
      <c r="E70" s="11">
        <f t="shared" si="6"/>
        <v>0.2178228930155349</v>
      </c>
      <c r="F70" s="12">
        <f t="shared" si="5"/>
        <v>0</v>
      </c>
      <c r="G70" s="12">
        <f t="shared" si="5"/>
        <v>1.0383895666576656E-2</v>
      </c>
      <c r="H70" s="12">
        <f t="shared" si="5"/>
        <v>3.0417058785365945</v>
      </c>
      <c r="I70" s="13">
        <f t="shared" si="7"/>
        <v>3.052089774203171</v>
      </c>
      <c r="J70" s="13">
        <f t="shared" si="2"/>
        <v>-0.13508977420317114</v>
      </c>
    </row>
    <row r="71" spans="1:10" ht="15.75" thickBot="1" x14ac:dyDescent="0.3">
      <c r="A71" s="43">
        <v>599.5</v>
      </c>
      <c r="B71" s="43">
        <v>4.1769999999999996</v>
      </c>
      <c r="C71" s="10">
        <f t="shared" si="6"/>
        <v>0</v>
      </c>
      <c r="D71" s="11">
        <f t="shared" si="6"/>
        <v>1.6794330549402845E-3</v>
      </c>
      <c r="E71" s="11">
        <f t="shared" si="6"/>
        <v>0.33676091090694971</v>
      </c>
      <c r="F71" s="12">
        <f t="shared" si="5"/>
        <v>0</v>
      </c>
      <c r="G71" s="12">
        <f t="shared" si="5"/>
        <v>1.0090448522446082E-3</v>
      </c>
      <c r="H71" s="12">
        <f t="shared" si="5"/>
        <v>4.7025711034604312</v>
      </c>
      <c r="I71" s="13">
        <f t="shared" si="7"/>
        <v>4.7035801483126756</v>
      </c>
      <c r="J71" s="13">
        <f t="shared" si="2"/>
        <v>-0.52658014831267597</v>
      </c>
    </row>
    <row r="72" spans="1:10" ht="15.75" thickBot="1" x14ac:dyDescent="0.3">
      <c r="A72" s="43">
        <v>673.4</v>
      </c>
      <c r="B72" s="43">
        <v>6.6310000000000002</v>
      </c>
      <c r="C72" s="10">
        <f t="shared" si="6"/>
        <v>0</v>
      </c>
      <c r="D72" s="11">
        <f t="shared" si="6"/>
        <v>6.5356926012350379E-5</v>
      </c>
      <c r="E72" s="11">
        <f t="shared" si="6"/>
        <v>0.50343626309575906</v>
      </c>
      <c r="F72" s="12">
        <f t="shared" si="5"/>
        <v>0</v>
      </c>
      <c r="G72" s="12">
        <f t="shared" si="5"/>
        <v>3.9268055107822559E-5</v>
      </c>
      <c r="H72" s="12">
        <f t="shared" si="5"/>
        <v>7.0300463818449739</v>
      </c>
      <c r="I72" s="13">
        <f t="shared" si="7"/>
        <v>7.0300856499000819</v>
      </c>
      <c r="J72" s="13">
        <f t="shared" si="2"/>
        <v>-0.39908564990008166</v>
      </c>
    </row>
    <row r="73" spans="1:10" ht="15.75" thickBot="1" x14ac:dyDescent="0.3">
      <c r="A73" s="43">
        <v>756.5</v>
      </c>
      <c r="B73" s="43">
        <v>10.122999999999999</v>
      </c>
      <c r="C73" s="10">
        <f t="shared" si="6"/>
        <v>0</v>
      </c>
      <c r="D73" s="11">
        <f t="shared" si="6"/>
        <v>7.6765638111410236E-7</v>
      </c>
      <c r="E73" s="11">
        <f t="shared" si="6"/>
        <v>0.70863982915725854</v>
      </c>
      <c r="F73" s="12">
        <f t="shared" si="5"/>
        <v>0</v>
      </c>
      <c r="G73" s="12">
        <f t="shared" si="5"/>
        <v>4.612269106990111E-7</v>
      </c>
      <c r="H73" s="12">
        <f t="shared" si="5"/>
        <v>9.8955344145533655</v>
      </c>
      <c r="I73" s="13">
        <f t="shared" si="7"/>
        <v>9.8955348757802764</v>
      </c>
      <c r="J73" s="13">
        <f t="shared" si="2"/>
        <v>0.22746512421972298</v>
      </c>
    </row>
    <row r="74" spans="1:10" ht="15.75" thickBot="1" x14ac:dyDescent="0.3">
      <c r="A74" s="43">
        <v>849.8</v>
      </c>
      <c r="B74" s="43">
        <v>14.073</v>
      </c>
      <c r="C74" s="10">
        <f t="shared" si="6"/>
        <v>0</v>
      </c>
      <c r="D74" s="11">
        <f t="shared" si="6"/>
        <v>1.9197988706046939E-9</v>
      </c>
      <c r="E74" s="11">
        <f t="shared" si="6"/>
        <v>0.90517161591990059</v>
      </c>
      <c r="F74" s="12">
        <f t="shared" si="5"/>
        <v>0</v>
      </c>
      <c r="G74" s="12">
        <f t="shared" si="5"/>
        <v>1.153462570020428E-9</v>
      </c>
      <c r="H74" s="12">
        <f t="shared" si="5"/>
        <v>12.639928646212912</v>
      </c>
      <c r="I74" s="13">
        <f t="shared" si="7"/>
        <v>12.639928647366375</v>
      </c>
      <c r="J74" s="13">
        <f t="shared" si="2"/>
        <v>1.4330713526336254</v>
      </c>
    </row>
    <row r="75" spans="1:10" ht="15.75" thickBot="1" x14ac:dyDescent="0.3">
      <c r="A75" s="43">
        <v>954.5</v>
      </c>
      <c r="B75" s="43">
        <v>14.388999999999999</v>
      </c>
      <c r="C75" s="10">
        <f t="shared" si="6"/>
        <v>0</v>
      </c>
      <c r="D75" s="11">
        <f t="shared" si="6"/>
        <v>6.5412079710153409E-13</v>
      </c>
      <c r="E75" s="11">
        <f t="shared" si="6"/>
        <v>0.99987266585369072</v>
      </c>
      <c r="F75" s="12">
        <f t="shared" si="5"/>
        <v>0</v>
      </c>
      <c r="G75" s="12">
        <f t="shared" si="5"/>
        <v>3.9301192811458134E-13</v>
      </c>
      <c r="H75" s="12">
        <f t="shared" si="5"/>
        <v>13.962345846257415</v>
      </c>
      <c r="I75" s="13">
        <f t="shared" si="7"/>
        <v>13.962345846257808</v>
      </c>
      <c r="J75" s="13">
        <f t="shared" si="2"/>
        <v>0.42665415374219151</v>
      </c>
    </row>
    <row r="76" spans="1:10" ht="15.75" thickBot="1" x14ac:dyDescent="0.3">
      <c r="A76" s="43">
        <v>1072.3</v>
      </c>
      <c r="B76" s="43">
        <v>10.669</v>
      </c>
      <c r="C76" s="10">
        <f t="shared" si="6"/>
        <v>0</v>
      </c>
      <c r="D76" s="11">
        <f t="shared" si="6"/>
        <v>1.6658346083942694E-17</v>
      </c>
      <c r="E76" s="11">
        <f t="shared" si="6"/>
        <v>0.89613532307459642</v>
      </c>
      <c r="F76" s="12">
        <f t="shared" si="5"/>
        <v>0</v>
      </c>
      <c r="G76" s="12">
        <f t="shared" si="5"/>
        <v>1.0008745697523013E-17</v>
      </c>
      <c r="H76" s="12">
        <f t="shared" si="5"/>
        <v>12.513744732817825</v>
      </c>
      <c r="I76" s="13">
        <f t="shared" si="7"/>
        <v>12.513744732817825</v>
      </c>
      <c r="J76" s="13">
        <f t="shared" si="2"/>
        <v>-1.8447447328178246</v>
      </c>
    </row>
    <row r="77" spans="1:10" ht="15.75" thickBot="1" x14ac:dyDescent="0.3">
      <c r="A77" s="43">
        <v>1204.5</v>
      </c>
      <c r="B77" s="43">
        <v>7.6539999999999999</v>
      </c>
      <c r="C77" s="10">
        <f t="shared" si="6"/>
        <v>0</v>
      </c>
      <c r="D77" s="11">
        <f t="shared" si="6"/>
        <v>1.5586233597354907E-23</v>
      </c>
      <c r="E77" s="11">
        <f t="shared" si="6"/>
        <v>0.5993697837209202</v>
      </c>
      <c r="F77" s="12">
        <f t="shared" si="5"/>
        <v>0</v>
      </c>
      <c r="G77" s="12">
        <f t="shared" si="5"/>
        <v>9.3645940402501732E-24</v>
      </c>
      <c r="H77" s="12">
        <f t="shared" si="5"/>
        <v>8.369673955395994</v>
      </c>
      <c r="I77" s="13">
        <f t="shared" si="7"/>
        <v>8.369673955395994</v>
      </c>
      <c r="J77" s="13">
        <f t="shared" si="2"/>
        <v>-0.7156739553959941</v>
      </c>
    </row>
    <row r="78" spans="1:10" ht="15.75" thickBot="1" x14ac:dyDescent="0.3">
      <c r="A78" s="43">
        <v>1353</v>
      </c>
      <c r="B78" s="43">
        <v>4.5620000000000003</v>
      </c>
      <c r="C78" s="10">
        <f t="shared" si="6"/>
        <v>0</v>
      </c>
      <c r="D78" s="11">
        <f t="shared" si="6"/>
        <v>2.0848646861366945E-31</v>
      </c>
      <c r="E78" s="11">
        <f t="shared" si="6"/>
        <v>0.26822527583621569</v>
      </c>
      <c r="F78" s="12">
        <f t="shared" si="5"/>
        <v>0</v>
      </c>
      <c r="G78" s="12">
        <f t="shared" si="5"/>
        <v>1.2526381882173948E-31</v>
      </c>
      <c r="H78" s="12">
        <f t="shared" si="5"/>
        <v>3.7455309999253861</v>
      </c>
      <c r="I78" s="13">
        <f t="shared" si="7"/>
        <v>3.7455309999253861</v>
      </c>
      <c r="J78" s="13">
        <f t="shared" si="2"/>
        <v>0.8164690000746142</v>
      </c>
    </row>
    <row r="79" spans="1:10" ht="15.75" thickBot="1" x14ac:dyDescent="0.3">
      <c r="A79" s="43">
        <v>1519.9</v>
      </c>
      <c r="B79" s="43">
        <v>5.5309999999999997</v>
      </c>
      <c r="C79" s="10">
        <f t="shared" si="6"/>
        <v>0</v>
      </c>
      <c r="D79" s="11">
        <f t="shared" si="6"/>
        <v>1.1992228415630044E-41</v>
      </c>
      <c r="E79" s="11">
        <f t="shared" si="6"/>
        <v>6.9638451203260496E-2</v>
      </c>
      <c r="F79" s="12">
        <f t="shared" si="5"/>
        <v>0</v>
      </c>
      <c r="G79" s="12">
        <f t="shared" si="5"/>
        <v>7.2052269747443278E-42</v>
      </c>
      <c r="H79" s="12">
        <f t="shared" si="5"/>
        <v>0.97243996471038741</v>
      </c>
      <c r="I79" s="13">
        <f t="shared" si="7"/>
        <v>0.97243996471038741</v>
      </c>
      <c r="J79" s="13">
        <f t="shared" si="2"/>
        <v>4.5585600352896121</v>
      </c>
    </row>
    <row r="80" spans="1:10" ht="15.75" thickBot="1" x14ac:dyDescent="0.3">
      <c r="A80" s="43">
        <v>1707.4</v>
      </c>
      <c r="B80" s="43">
        <v>2.6589999999999998</v>
      </c>
      <c r="C80" s="10">
        <f t="shared" si="6"/>
        <v>0</v>
      </c>
      <c r="D80" s="11">
        <f t="shared" si="6"/>
        <v>6.5915191454127418E-55</v>
      </c>
      <c r="E80" s="11">
        <f t="shared" si="6"/>
        <v>8.7305938462254491E-3</v>
      </c>
      <c r="F80" s="12">
        <f t="shared" si="5"/>
        <v>0</v>
      </c>
      <c r="G80" s="12">
        <f t="shared" si="5"/>
        <v>3.9603474771353721E-55</v>
      </c>
      <c r="H80" s="12">
        <f t="shared" si="5"/>
        <v>0.12191509467870959</v>
      </c>
      <c r="I80" s="13">
        <f t="shared" si="7"/>
        <v>0.12191509467870959</v>
      </c>
      <c r="J80" s="13">
        <f t="shared" si="2"/>
        <v>2.5370849053212901</v>
      </c>
    </row>
    <row r="81" spans="1:10" ht="15.75" thickBot="1" x14ac:dyDescent="0.3">
      <c r="A81" s="43">
        <v>1917.9</v>
      </c>
      <c r="B81" s="43">
        <v>0</v>
      </c>
      <c r="C81" s="10">
        <f t="shared" si="6"/>
        <v>0</v>
      </c>
      <c r="D81" s="11">
        <f t="shared" si="6"/>
        <v>5.2337695567953327E-72</v>
      </c>
      <c r="E81" s="11">
        <f t="shared" si="6"/>
        <v>4.1797527912595147E-4</v>
      </c>
      <c r="F81" s="12">
        <f t="shared" si="5"/>
        <v>0</v>
      </c>
      <c r="G81" s="12">
        <f t="shared" si="5"/>
        <v>3.1445779952846381E-72</v>
      </c>
      <c r="H81" s="12">
        <f t="shared" si="5"/>
        <v>5.8366586082836975E-3</v>
      </c>
      <c r="I81" s="13">
        <f t="shared" si="1"/>
        <v>5.8366586082836975E-3</v>
      </c>
      <c r="J81" s="13">
        <f t="shared" si="2"/>
        <v>-5.8366586082836975E-3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5.1661802462323315E-94</v>
      </c>
      <c r="E82" s="11">
        <f t="shared" si="6"/>
        <v>5.6267485304567468E-6</v>
      </c>
      <c r="F82" s="12">
        <f t="shared" si="5"/>
        <v>0</v>
      </c>
      <c r="G82" s="12">
        <f t="shared" si="5"/>
        <v>3.1039686684110619E-94</v>
      </c>
      <c r="H82" s="12">
        <f t="shared" si="5"/>
        <v>7.8572613948878247E-5</v>
      </c>
      <c r="I82" s="13">
        <f t="shared" si="1"/>
        <v>7.8572613948878247E-5</v>
      </c>
      <c r="J82" s="13">
        <f t="shared" si="2"/>
        <v>-7.8572613948878247E-5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2.9159795026142101E-122</v>
      </c>
      <c r="E83" s="11">
        <f t="shared" si="6"/>
        <v>1.4410188686184756E-8</v>
      </c>
      <c r="F83" s="12">
        <f t="shared" si="5"/>
        <v>0</v>
      </c>
      <c r="G83" s="12">
        <f t="shared" si="5"/>
        <v>1.7519924939599826E-122</v>
      </c>
      <c r="H83" s="12">
        <f t="shared" si="5"/>
        <v>2.012256610441019E-7</v>
      </c>
      <c r="I83" s="13">
        <f t="shared" si="1"/>
        <v>2.012256610441019E-7</v>
      </c>
      <c r="J83" s="13">
        <f t="shared" si="2"/>
        <v>-2.012256610441019E-7</v>
      </c>
    </row>
    <row r="84" spans="1:10" ht="15.75" thickBot="1" x14ac:dyDescent="0.3">
      <c r="A84" s="43">
        <v>2718.6</v>
      </c>
      <c r="B84" s="43">
        <v>0.73899999999999999</v>
      </c>
      <c r="C84" s="10">
        <f t="shared" si="6"/>
        <v>0</v>
      </c>
      <c r="D84" s="11">
        <f t="shared" si="6"/>
        <v>1.9018774549227729E-158</v>
      </c>
      <c r="E84" s="11">
        <f t="shared" si="6"/>
        <v>4.2568031578366893E-12</v>
      </c>
      <c r="F84" s="12">
        <f t="shared" si="5"/>
        <v>0</v>
      </c>
      <c r="G84" s="12">
        <f t="shared" si="5"/>
        <v>1.1426949409175095E-158</v>
      </c>
      <c r="H84" s="12">
        <f t="shared" si="5"/>
        <v>5.9442526952580523E-11</v>
      </c>
      <c r="I84" s="13">
        <f t="shared" si="1"/>
        <v>5.9442526952580523E-11</v>
      </c>
      <c r="J84" s="13">
        <f t="shared" si="2"/>
        <v>0.73899999994055743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1.040486611628232E-204</v>
      </c>
      <c r="E85" s="11">
        <f t="shared" si="6"/>
        <v>7.6637682859826548E-17</v>
      </c>
      <c r="F85" s="12">
        <f t="shared" si="5"/>
        <v>0</v>
      </c>
      <c r="G85" s="12">
        <f t="shared" si="5"/>
        <v>6.2515005061052191E-205</v>
      </c>
      <c r="H85" s="12">
        <f t="shared" si="5"/>
        <v>1.0701781031598572E-15</v>
      </c>
      <c r="I85" s="13">
        <f t="shared" si="1"/>
        <v>1.0701781031598572E-15</v>
      </c>
      <c r="J85" s="13">
        <f t="shared" si="2"/>
        <v>-1.0701781031598572E-15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9.396398744842733E-264</v>
      </c>
      <c r="E86" s="11">
        <f t="shared" si="6"/>
        <v>3.7278938965307315E-23</v>
      </c>
      <c r="F86" s="12">
        <f t="shared" si="5"/>
        <v>0</v>
      </c>
      <c r="G86" s="12">
        <f t="shared" si="5"/>
        <v>5.6455884057006291E-264</v>
      </c>
      <c r="H86" s="12">
        <f t="shared" si="5"/>
        <v>5.205677246619583E-22</v>
      </c>
      <c r="I86" s="13">
        <f t="shared" ref="I86:I116" si="8">SUM(F86:H86)</f>
        <v>5.205677246619583E-22</v>
      </c>
      <c r="J86" s="13">
        <f t="shared" ref="J86:J116" si="9">B86-I86</f>
        <v>-5.205677246619583E-22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1.7353239448823422E-31</v>
      </c>
      <c r="F87" s="12">
        <f t="shared" si="5"/>
        <v>0</v>
      </c>
      <c r="G87" s="12">
        <f t="shared" si="5"/>
        <v>0</v>
      </c>
      <c r="H87" s="12">
        <f t="shared" si="5"/>
        <v>2.4232278670256608E-30</v>
      </c>
      <c r="I87" s="13">
        <f t="shared" si="8"/>
        <v>2.4232278670256608E-30</v>
      </c>
      <c r="J87" s="13">
        <f t="shared" si="9"/>
        <v>-2.4232278670256608E-30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2.0425637580538226E-42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2.8522613505619974E-41</v>
      </c>
      <c r="I88" s="13">
        <f t="shared" si="8"/>
        <v>2.8522613505619974E-41</v>
      </c>
      <c r="J88" s="13">
        <f t="shared" si="9"/>
        <v>-2.8522613505619974E-41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1.1453684832146357E-56</v>
      </c>
      <c r="F89" s="12">
        <f t="shared" si="11"/>
        <v>0</v>
      </c>
      <c r="G89" s="12">
        <f t="shared" si="11"/>
        <v>0</v>
      </c>
      <c r="H89" s="12">
        <f t="shared" si="11"/>
        <v>1.5994067474973965E-55</v>
      </c>
      <c r="I89" s="13">
        <f t="shared" si="8"/>
        <v>1.5994067474973965E-55</v>
      </c>
      <c r="J89" s="13">
        <f t="shared" si="9"/>
        <v>-1.5994067474973965E-55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3.5779807963892049E-75</v>
      </c>
      <c r="F90" s="12">
        <f t="shared" si="11"/>
        <v>0</v>
      </c>
      <c r="G90" s="12">
        <f t="shared" si="11"/>
        <v>0</v>
      </c>
      <c r="H90" s="12">
        <f t="shared" si="11"/>
        <v>4.9963367353182273E-74</v>
      </c>
      <c r="I90" s="13">
        <f t="shared" si="8"/>
        <v>4.9963367353182273E-74</v>
      </c>
      <c r="J90" s="13">
        <f t="shared" si="9"/>
        <v>-4.9963367353182273E-74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4.1709895305849192E-99</v>
      </c>
      <c r="F91" s="12">
        <f t="shared" si="11"/>
        <v>0</v>
      </c>
      <c r="G91" s="12">
        <f t="shared" si="11"/>
        <v>0</v>
      </c>
      <c r="H91" s="12">
        <f t="shared" si="11"/>
        <v>5.8244214824517653E-98</v>
      </c>
      <c r="I91" s="13">
        <f t="shared" si="8"/>
        <v>5.8244214824517653E-98</v>
      </c>
      <c r="J91" s="13">
        <f t="shared" si="9"/>
        <v>-5.8244214824517653E-98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5.7837702229453694E-130</v>
      </c>
      <c r="F92" s="12">
        <f t="shared" si="11"/>
        <v>0</v>
      </c>
      <c r="G92" s="12">
        <f t="shared" si="11"/>
        <v>0</v>
      </c>
      <c r="H92" s="12">
        <f t="shared" si="11"/>
        <v>8.0765284326579755E-129</v>
      </c>
      <c r="I92" s="13">
        <f t="shared" si="8"/>
        <v>8.0765284326579755E-129</v>
      </c>
      <c r="J92" s="13">
        <f t="shared" si="9"/>
        <v>-8.0765284326579755E-129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1.2228513689795089E-169</v>
      </c>
      <c r="F93" s="12">
        <f t="shared" si="11"/>
        <v>0</v>
      </c>
      <c r="G93" s="12">
        <f t="shared" si="11"/>
        <v>0</v>
      </c>
      <c r="H93" s="12">
        <f t="shared" si="11"/>
        <v>1.7076048096267915E-168</v>
      </c>
      <c r="I93" s="13">
        <f t="shared" si="8"/>
        <v>1.7076048096267915E-168</v>
      </c>
      <c r="J93" s="13">
        <f t="shared" si="9"/>
        <v>-1.7076048096267915E-168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1.5524046876898362E-220</v>
      </c>
      <c r="F94" s="12">
        <f t="shared" si="11"/>
        <v>0</v>
      </c>
      <c r="G94" s="12">
        <f t="shared" si="11"/>
        <v>0</v>
      </c>
      <c r="H94" s="12">
        <f t="shared" si="11"/>
        <v>2.1677971488869977E-219</v>
      </c>
      <c r="I94" s="13">
        <f t="shared" si="8"/>
        <v>2.1677971488869977E-219</v>
      </c>
      <c r="J94" s="13">
        <f t="shared" si="9"/>
        <v>-2.1677971488869977E-219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1.0968084454399348E-285</v>
      </c>
      <c r="F95" s="12">
        <f t="shared" si="11"/>
        <v>0</v>
      </c>
      <c r="G95" s="12">
        <f t="shared" si="11"/>
        <v>0</v>
      </c>
      <c r="H95" s="12">
        <f t="shared" si="11"/>
        <v>1.5315969088177071E-284</v>
      </c>
      <c r="I95" s="13">
        <f t="shared" si="8"/>
        <v>1.5315969088177071E-284</v>
      </c>
      <c r="J95" s="13">
        <f t="shared" si="9"/>
        <v>-1.5315969088177071E-284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A20A2-AB3E-47D3-83CF-8B90BFFA5157}">
  <dimension ref="A1:R116"/>
  <sheetViews>
    <sheetView zoomScale="119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39.551909448771426</v>
      </c>
      <c r="D8" s="41">
        <v>0.39752249096126735</v>
      </c>
      <c r="E8" s="41">
        <v>1086.3068462065771</v>
      </c>
    </row>
    <row r="9" spans="2:8" ht="15" x14ac:dyDescent="0.25">
      <c r="B9" s="25" t="s">
        <v>5</v>
      </c>
      <c r="C9" s="41">
        <v>18.981557219370522</v>
      </c>
      <c r="D9" s="41">
        <v>51.578071600048631</v>
      </c>
      <c r="E9" s="41">
        <v>713.66229626733912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-1.2363240218062495</v>
      </c>
    </row>
    <row r="12" spans="2:8" ht="15" customHeight="1" x14ac:dyDescent="0.25">
      <c r="B12" s="31" t="s">
        <v>24</v>
      </c>
      <c r="C12" s="39">
        <f>STDEV(J22:J143)/MAX(I22:I143)</f>
        <v>4.9918847442767152E-2</v>
      </c>
      <c r="D12" s="35" t="s">
        <v>21</v>
      </c>
      <c r="E12" s="38">
        <f>M24</f>
        <v>0.94799246460915698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0.43766166860888878</v>
      </c>
      <c r="D15" s="40">
        <f>N22</f>
        <v>-2.2814937143919769E-10</v>
      </c>
      <c r="E15" s="40">
        <f>M22</f>
        <v>12.702855504217151</v>
      </c>
    </row>
    <row r="16" spans="2:8" ht="15" x14ac:dyDescent="0.25">
      <c r="B16" s="5" t="s">
        <v>9</v>
      </c>
      <c r="C16" s="23">
        <f>O28</f>
        <v>0.88809792434661206</v>
      </c>
      <c r="D16" s="24">
        <f>N28</f>
        <v>-699935819.34957778</v>
      </c>
      <c r="E16" s="24">
        <f>M28</f>
        <v>2.5569385155328861E-2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12.689297553562485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1.9404617955487565E-5</v>
      </c>
      <c r="D22" s="11">
        <f>EXP(-1*(($A22-D$8)/(0.6006*D$9))^2)</f>
        <v>0.99732759622688261</v>
      </c>
      <c r="E22" s="11">
        <f>EXP(-1*(($A22-E$8)/(0.6006*E$9))^2)</f>
        <v>1.662334501205791E-3</v>
      </c>
      <c r="F22" s="12">
        <f t="shared" ref="F22:H53" si="0">C$15*C22</f>
        <v>8.4926574731166917E-6</v>
      </c>
      <c r="G22" s="12">
        <f t="shared" si="0"/>
        <v>-2.2753966419812921E-10</v>
      </c>
      <c r="H22" s="12">
        <f t="shared" si="0"/>
        <v>2.1116394968492054E-2</v>
      </c>
      <c r="I22" s="13">
        <f t="shared" ref="I22:I85" si="1">SUM(F22:H22)</f>
        <v>2.1124887398425506E-2</v>
      </c>
      <c r="J22" s="13">
        <f t="shared" ref="J22:J85" si="2">B22-I22</f>
        <v>-2.1124887398425506E-2</v>
      </c>
      <c r="M22" s="15">
        <f t="array" ref="M22:Q26">LINEST(B22:B108,C22:E108,FALSE,TRUE)</f>
        <v>12.702855504217151</v>
      </c>
      <c r="N22" s="16">
        <v>-2.2814937143919769E-10</v>
      </c>
      <c r="O22" s="16">
        <v>0.43766166860888878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2.3061824074255437E-5</v>
      </c>
      <c r="D23" s="11">
        <f t="shared" si="3"/>
        <v>0.99623539472390343</v>
      </c>
      <c r="E23" s="11">
        <f t="shared" si="3"/>
        <v>1.6682307350674567E-3</v>
      </c>
      <c r="F23" s="12">
        <f t="shared" si="0"/>
        <v>1.0093276405503276E-5</v>
      </c>
      <c r="G23" s="12">
        <f t="shared" si="0"/>
        <v>-2.2729047911173956E-10</v>
      </c>
      <c r="H23" s="12">
        <f t="shared" si="0"/>
        <v>2.1191293975255866E-2</v>
      </c>
      <c r="I23" s="13">
        <f t="shared" si="1"/>
        <v>2.1201387024370889E-2</v>
      </c>
      <c r="J23" s="13">
        <f t="shared" si="2"/>
        <v>-2.1201387024370889E-2</v>
      </c>
      <c r="M23" s="18">
        <v>0.32480420495981754</v>
      </c>
      <c r="N23">
        <v>0.15968991723238599</v>
      </c>
      <c r="O23">
        <v>0.38868641945762888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2.5855436281818844E-5</v>
      </c>
      <c r="D24" s="11">
        <f t="shared" si="3"/>
        <v>0.99540419094312571</v>
      </c>
      <c r="E24" s="11">
        <f t="shared" si="3"/>
        <v>1.6721722616182704E-3</v>
      </c>
      <c r="F24" s="12">
        <f t="shared" si="0"/>
        <v>1.1315933385711638E-5</v>
      </c>
      <c r="G24" s="12">
        <f t="shared" si="0"/>
        <v>-2.2710084049161724E-10</v>
      </c>
      <c r="H24" s="12">
        <f t="shared" si="0"/>
        <v>2.124136261749689E-2</v>
      </c>
      <c r="I24" s="13">
        <f t="shared" si="1"/>
        <v>2.1252678323781762E-2</v>
      </c>
      <c r="J24" s="13">
        <f t="shared" si="2"/>
        <v>-2.1252678323781762E-2</v>
      </c>
      <c r="M24" s="18">
        <v>0.94799246460915698</v>
      </c>
      <c r="N24">
        <v>0.68463175639704732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3.0657586264398025E-5</v>
      </c>
      <c r="D25" s="11">
        <f t="shared" si="3"/>
        <v>0.99400329932181297</v>
      </c>
      <c r="E25" s="11">
        <f t="shared" si="3"/>
        <v>1.6781006494143787E-3</v>
      </c>
      <c r="F25" s="12">
        <f t="shared" si="0"/>
        <v>1.3417650359997388E-5</v>
      </c>
      <c r="G25" s="12">
        <f t="shared" si="0"/>
        <v>-2.267812279487603E-10</v>
      </c>
      <c r="H25" s="12">
        <f t="shared" si="0"/>
        <v>2.1316670071043816E-2</v>
      </c>
      <c r="I25" s="13">
        <f t="shared" si="1"/>
        <v>2.1330087494622587E-2</v>
      </c>
      <c r="J25" s="13">
        <f t="shared" si="2"/>
        <v>-2.1330087494622587E-2</v>
      </c>
      <c r="M25" s="18">
        <v>510.38352057209721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3.8392857652860069E-5</v>
      </c>
      <c r="D26" s="11">
        <f t="shared" si="3"/>
        <v>0.99184906516759141</v>
      </c>
      <c r="E26" s="11">
        <f t="shared" si="3"/>
        <v>1.6860353044551293E-3</v>
      </c>
      <c r="F26" s="12">
        <f t="shared" si="0"/>
        <v>1.6803082143014282E-5</v>
      </c>
      <c r="G26" s="12">
        <f t="shared" si="0"/>
        <v>-2.262897407805418E-10</v>
      </c>
      <c r="H26" s="12">
        <f t="shared" si="0"/>
        <v>2.1417462847502278E-2</v>
      </c>
      <c r="I26" s="13">
        <f t="shared" si="1"/>
        <v>2.1434265703355552E-2</v>
      </c>
      <c r="J26" s="13">
        <f t="shared" si="2"/>
        <v>-2.1434265703355552E-2</v>
      </c>
      <c r="M26" s="20">
        <v>717.68187408314634</v>
      </c>
      <c r="N26" s="21">
        <v>39.372533916853705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4.7961594997167628E-5</v>
      </c>
      <c r="D27" s="11">
        <f t="shared" si="3"/>
        <v>0.98936952547545098</v>
      </c>
      <c r="E27" s="11">
        <f t="shared" si="3"/>
        <v>1.6940045267697934E-3</v>
      </c>
      <c r="F27" s="12">
        <f t="shared" si="0"/>
        <v>2.0990951695604116E-5</v>
      </c>
      <c r="G27" s="12">
        <f t="shared" si="0"/>
        <v>-2.2572403535832141E-10</v>
      </c>
      <c r="H27" s="12">
        <f t="shared" si="0"/>
        <v>2.1518694727046442E-2</v>
      </c>
      <c r="I27" s="13">
        <f t="shared" si="1"/>
        <v>2.1539685453018011E-2</v>
      </c>
      <c r="J27" s="13">
        <f t="shared" si="2"/>
        <v>-2.1539685453018011E-2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5.9767830979926294E-5</v>
      </c>
      <c r="D28" s="11">
        <f t="shared" si="3"/>
        <v>0.98656714481473284</v>
      </c>
      <c r="E28" s="11">
        <f t="shared" si="3"/>
        <v>1.7020084519173413E-3</v>
      </c>
      <c r="F28" s="12">
        <f t="shared" si="0"/>
        <v>2.6158088635808578E-5</v>
      </c>
      <c r="G28" s="12">
        <f t="shared" si="0"/>
        <v>-2.2508467397204521E-10</v>
      </c>
      <c r="H28" s="12">
        <f t="shared" si="0"/>
        <v>2.1620367431662312E-2</v>
      </c>
      <c r="I28" s="13">
        <f t="shared" si="1"/>
        <v>2.1646525295213447E-2</v>
      </c>
      <c r="J28" s="13">
        <f t="shared" si="2"/>
        <v>-2.1646525295213447E-2</v>
      </c>
      <c r="M28" s="14">
        <f>M23/M22</f>
        <v>2.5569385155328861E-2</v>
      </c>
      <c r="N28" s="14">
        <f>N23/N22</f>
        <v>-699935819.34957778</v>
      </c>
      <c r="O28" s="14">
        <f>O23/O22</f>
        <v>0.88809792434661206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7.8420776459140024E-5</v>
      </c>
      <c r="D29" s="11">
        <f t="shared" si="3"/>
        <v>0.98261443946541638</v>
      </c>
      <c r="E29" s="11">
        <f t="shared" si="3"/>
        <v>1.7120623664689269E-3</v>
      </c>
      <c r="F29" s="12">
        <f t="shared" si="0"/>
        <v>3.4321767878711888E-5</v>
      </c>
      <c r="G29" s="12">
        <f t="shared" si="0"/>
        <v>-2.2418286673111432E-10</v>
      </c>
      <c r="H29" s="12">
        <f t="shared" si="0"/>
        <v>2.1748080855462849E-2</v>
      </c>
      <c r="I29" s="13">
        <f t="shared" si="1"/>
        <v>2.1782402399158695E-2</v>
      </c>
      <c r="J29" s="13">
        <f t="shared" si="2"/>
        <v>-2.1782402399158695E-2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1.080891436538818E-4</v>
      </c>
      <c r="D30" s="11">
        <f t="shared" si="3"/>
        <v>0.97721975840398578</v>
      </c>
      <c r="E30" s="11">
        <f t="shared" si="3"/>
        <v>1.7241992946569308E-3</v>
      </c>
      <c r="F30" s="12">
        <f t="shared" si="0"/>
        <v>4.7306474970063792E-5</v>
      </c>
      <c r="G30" s="12">
        <f t="shared" si="0"/>
        <v>-2.2295207363783397E-10</v>
      </c>
      <c r="H30" s="12">
        <f t="shared" si="0"/>
        <v>2.1902254500500123E-2</v>
      </c>
      <c r="I30" s="13">
        <f t="shared" si="1"/>
        <v>2.1949560752518114E-2</v>
      </c>
      <c r="J30" s="13">
        <f t="shared" si="2"/>
        <v>-2.1949560752518114E-2</v>
      </c>
    </row>
    <row r="31" spans="1:18" ht="15.75" thickBot="1" x14ac:dyDescent="0.3">
      <c r="A31" s="43">
        <v>5.7</v>
      </c>
      <c r="B31" s="43">
        <v>0</v>
      </c>
      <c r="C31" s="10">
        <f t="shared" si="3"/>
        <v>1.4815867556165516E-4</v>
      </c>
      <c r="D31" s="11">
        <f t="shared" si="3"/>
        <v>0.97112579129862564</v>
      </c>
      <c r="E31" s="11">
        <f t="shared" si="3"/>
        <v>1.7364154573235907E-3</v>
      </c>
      <c r="F31" s="12">
        <f t="shared" si="0"/>
        <v>6.4843373165196988E-5</v>
      </c>
      <c r="G31" s="12">
        <f t="shared" si="0"/>
        <v>-2.2156173887317492E-10</v>
      </c>
      <c r="H31" s="12">
        <f t="shared" si="0"/>
        <v>2.2057434649670717E-2</v>
      </c>
      <c r="I31" s="13">
        <f t="shared" si="1"/>
        <v>2.2122277801274175E-2</v>
      </c>
      <c r="J31" s="13">
        <f t="shared" si="2"/>
        <v>-2.2122277801274175E-2</v>
      </c>
      <c r="M31" s="28" t="e">
        <f>#REF!-M22</f>
        <v>#REF!</v>
      </c>
      <c r="N31" s="28" t="e">
        <f>#REF!-N22</f>
        <v>#REF!</v>
      </c>
      <c r="O31" s="28">
        <f>E15-O22</f>
        <v>12.265193835608262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2E-3</v>
      </c>
      <c r="C32" s="10">
        <f t="shared" si="3"/>
        <v>2.1254722629785727E-4</v>
      </c>
      <c r="D32" s="11">
        <f t="shared" si="3"/>
        <v>0.96315039907169941</v>
      </c>
      <c r="E32" s="11">
        <f t="shared" si="3"/>
        <v>1.7507684115636527E-3</v>
      </c>
      <c r="F32" s="12">
        <f t="shared" si="0"/>
        <v>9.30237737197113E-5</v>
      </c>
      <c r="G32" s="12">
        <f t="shared" si="0"/>
        <v>-2.1974215814962064E-10</v>
      </c>
      <c r="H32" s="12">
        <f t="shared" si="0"/>
        <v>2.2239758153440866E-2</v>
      </c>
      <c r="I32" s="13">
        <f t="shared" si="1"/>
        <v>2.2332781707418418E-2</v>
      </c>
      <c r="J32" s="13">
        <f t="shared" si="2"/>
        <v>-2.0332781707418417E-2</v>
      </c>
    </row>
    <row r="33" spans="1:10" ht="15.75" thickBot="1" x14ac:dyDescent="0.3">
      <c r="A33" s="43">
        <v>7.2</v>
      </c>
      <c r="B33" s="43">
        <v>5.0000000000000001E-3</v>
      </c>
      <c r="C33" s="10">
        <f t="shared" si="3"/>
        <v>3.181000102267876E-4</v>
      </c>
      <c r="D33" s="11">
        <f t="shared" si="3"/>
        <v>0.95292346832736463</v>
      </c>
      <c r="E33" s="11">
        <f t="shared" si="3"/>
        <v>1.767305574140964E-3</v>
      </c>
      <c r="F33" s="12">
        <f t="shared" si="0"/>
        <v>1.3922018126036044E-4</v>
      </c>
      <c r="G33" s="12">
        <f t="shared" si="0"/>
        <v>-2.1740889032854846E-10</v>
      </c>
      <c r="H33" s="12">
        <f t="shared" si="0"/>
        <v>2.2449827340110196E-2</v>
      </c>
      <c r="I33" s="13">
        <f t="shared" si="1"/>
        <v>2.2589047303961666E-2</v>
      </c>
      <c r="J33" s="13">
        <f t="shared" si="2"/>
        <v>-1.7589047303961665E-2</v>
      </c>
    </row>
    <row r="34" spans="1:10" ht="15.75" thickBot="1" x14ac:dyDescent="0.3">
      <c r="A34" s="43">
        <v>8.1</v>
      </c>
      <c r="B34" s="43">
        <v>6.0000000000000001E-3</v>
      </c>
      <c r="C34" s="10">
        <f t="shared" si="3"/>
        <v>4.9482069985131599E-4</v>
      </c>
      <c r="D34" s="11">
        <f t="shared" si="3"/>
        <v>0.94004792995492459</v>
      </c>
      <c r="E34" s="11">
        <f t="shared" si="3"/>
        <v>1.7860817940924822E-3</v>
      </c>
      <c r="F34" s="12">
        <f t="shared" si="0"/>
        <v>2.1656405315914509E-4</v>
      </c>
      <c r="G34" s="12">
        <f t="shared" si="0"/>
        <v>-2.1447134434193497E-10</v>
      </c>
      <c r="H34" s="12">
        <f t="shared" si="0"/>
        <v>2.2688338949069731E-2</v>
      </c>
      <c r="I34" s="13">
        <f t="shared" si="1"/>
        <v>2.2904902787757531E-2</v>
      </c>
      <c r="J34" s="13">
        <f t="shared" si="2"/>
        <v>-1.6904902787757532E-2</v>
      </c>
    </row>
    <row r="35" spans="1:10" ht="15.75" thickBot="1" x14ac:dyDescent="0.3">
      <c r="A35" s="43">
        <v>9.1</v>
      </c>
      <c r="B35" s="43">
        <v>7.0000000000000001E-3</v>
      </c>
      <c r="C35" s="10">
        <f t="shared" si="3"/>
        <v>7.9671597418951262E-4</v>
      </c>
      <c r="D35" s="11">
        <f t="shared" si="3"/>
        <v>0.92411420570386149</v>
      </c>
      <c r="E35" s="11">
        <f t="shared" si="3"/>
        <v>1.8071596240050918E-3</v>
      </c>
      <c r="F35" s="12">
        <f t="shared" si="0"/>
        <v>3.4869204267113843E-4</v>
      </c>
      <c r="G35" s="12">
        <f t="shared" si="0"/>
        <v>-2.1083607516936943E-10</v>
      </c>
      <c r="H35" s="12">
        <f t="shared" si="0"/>
        <v>2.2956087576792076E-2</v>
      </c>
      <c r="I35" s="13">
        <f t="shared" si="1"/>
        <v>2.330477940862714E-2</v>
      </c>
      <c r="J35" s="13">
        <f t="shared" si="2"/>
        <v>-1.6304779408627141E-2</v>
      </c>
    </row>
    <row r="36" spans="1:10" ht="15.75" thickBot="1" x14ac:dyDescent="0.3">
      <c r="A36" s="43">
        <v>10.199999999999999</v>
      </c>
      <c r="B36" s="43">
        <v>8.0000000000000002E-3</v>
      </c>
      <c r="C36" s="10">
        <f t="shared" si="3"/>
        <v>1.3216782428839514E-3</v>
      </c>
      <c r="D36" s="11">
        <f t="shared" si="3"/>
        <v>0.90471841265957165</v>
      </c>
      <c r="E36" s="11">
        <f t="shared" si="3"/>
        <v>1.8306096302167509E-3</v>
      </c>
      <c r="F36" s="12">
        <f t="shared" si="0"/>
        <v>5.7844790514465438E-4</v>
      </c>
      <c r="G36" s="12">
        <f t="shared" si="0"/>
        <v>-2.0641093717774995E-10</v>
      </c>
      <c r="H36" s="12">
        <f t="shared" si="0"/>
        <v>2.3253969617271778E-2</v>
      </c>
      <c r="I36" s="13">
        <f t="shared" si="1"/>
        <v>2.3832417316005494E-2</v>
      </c>
      <c r="J36" s="13">
        <f t="shared" si="2"/>
        <v>-1.5832417316005494E-2</v>
      </c>
    </row>
    <row r="37" spans="1:10" ht="15.75" thickBot="1" x14ac:dyDescent="0.3">
      <c r="A37" s="43">
        <v>11.5</v>
      </c>
      <c r="B37" s="43">
        <v>8.9999999999999993E-3</v>
      </c>
      <c r="C37" s="10">
        <f t="shared" si="3"/>
        <v>2.3468749423535113E-3</v>
      </c>
      <c r="D37" s="11">
        <f t="shared" si="3"/>
        <v>0.87945627565445805</v>
      </c>
      <c r="E37" s="11">
        <f t="shared" si="3"/>
        <v>1.8586843258197735E-3</v>
      </c>
      <c r="F37" s="12">
        <f t="shared" si="0"/>
        <v>1.0271372032868275E-3</v>
      </c>
      <c r="G37" s="12">
        <f t="shared" si="0"/>
        <v>-2.0064739649882237E-10</v>
      </c>
      <c r="H37" s="12">
        <f t="shared" si="0"/>
        <v>2.3610598418841854E-2</v>
      </c>
      <c r="I37" s="13">
        <f t="shared" si="1"/>
        <v>2.4637735421481285E-2</v>
      </c>
      <c r="J37" s="13">
        <f t="shared" si="2"/>
        <v>-1.5637735421481287E-2</v>
      </c>
    </row>
    <row r="38" spans="1:10" ht="15.75" thickBot="1" x14ac:dyDescent="0.3">
      <c r="A38" s="43">
        <v>12.9</v>
      </c>
      <c r="B38" s="43">
        <v>2.7E-2</v>
      </c>
      <c r="C38" s="10">
        <f t="shared" si="3"/>
        <v>4.2306285874478952E-3</v>
      </c>
      <c r="D38" s="11">
        <f t="shared" si="3"/>
        <v>0.849685641788821</v>
      </c>
      <c r="E38" s="11">
        <f t="shared" si="3"/>
        <v>1.8893614430507074E-3</v>
      </c>
      <c r="F38" s="12">
        <f t="shared" si="0"/>
        <v>1.851583966846912E-3</v>
      </c>
      <c r="G38" s="12">
        <f t="shared" si="0"/>
        <v>-1.938552450950308E-10</v>
      </c>
      <c r="H38" s="12">
        <f t="shared" si="0"/>
        <v>2.4000285406312338E-2</v>
      </c>
      <c r="I38" s="13">
        <f t="shared" si="1"/>
        <v>2.5851869179304005E-2</v>
      </c>
      <c r="J38" s="13">
        <f t="shared" si="2"/>
        <v>1.1481308206959945E-3</v>
      </c>
    </row>
    <row r="39" spans="1:10" ht="15.75" thickBot="1" x14ac:dyDescent="0.3">
      <c r="A39" s="43">
        <v>14.5</v>
      </c>
      <c r="B39" s="43">
        <v>5.2999999999999999E-2</v>
      </c>
      <c r="C39" s="10">
        <f t="shared" ref="C39:E54" si="4">EXP(-1*(($A39-C$8)/(0.6006*C$9))^2)</f>
        <v>7.9953893214903954E-3</v>
      </c>
      <c r="D39" s="11">
        <f t="shared" si="4"/>
        <v>0.81281819109712217</v>
      </c>
      <c r="E39" s="11">
        <f t="shared" si="4"/>
        <v>1.9249911781223706E-3</v>
      </c>
      <c r="F39" s="12">
        <f t="shared" si="0"/>
        <v>3.4992754316211776E-3</v>
      </c>
      <c r="G39" s="12">
        <f t="shared" si="0"/>
        <v>-1.8544395939315408E-10</v>
      </c>
      <c r="H39" s="12">
        <f t="shared" si="0"/>
        <v>2.4452884782581213E-2</v>
      </c>
      <c r="I39" s="13">
        <f t="shared" si="1"/>
        <v>2.795216002875843E-2</v>
      </c>
      <c r="J39" s="13">
        <f t="shared" si="2"/>
        <v>2.5047839971241569E-2</v>
      </c>
    </row>
    <row r="40" spans="1:10" ht="15.75" thickBot="1" x14ac:dyDescent="0.3">
      <c r="A40" s="43">
        <v>16.3</v>
      </c>
      <c r="B40" s="43">
        <v>0.06</v>
      </c>
      <c r="C40" s="10">
        <f t="shared" si="4"/>
        <v>1.5609115368548752E-2</v>
      </c>
      <c r="D40" s="11">
        <f t="shared" si="4"/>
        <v>0.76833519639116887</v>
      </c>
      <c r="E40" s="11">
        <f t="shared" si="4"/>
        <v>1.9658129137684137E-3</v>
      </c>
      <c r="F40" s="12">
        <f t="shared" si="0"/>
        <v>6.8315114777076965E-3</v>
      </c>
      <c r="G40" s="12">
        <f t="shared" si="0"/>
        <v>-1.752951921112577E-10</v>
      </c>
      <c r="H40" s="12">
        <f t="shared" si="0"/>
        <v>2.4971437391924249E-2</v>
      </c>
      <c r="I40" s="13">
        <f t="shared" si="1"/>
        <v>3.1802948694336752E-2</v>
      </c>
      <c r="J40" s="13">
        <f t="shared" si="2"/>
        <v>2.8197051305663245E-2</v>
      </c>
    </row>
    <row r="41" spans="1:10" ht="15.75" thickBot="1" x14ac:dyDescent="0.3">
      <c r="A41" s="43">
        <v>18.3</v>
      </c>
      <c r="B41" s="43">
        <v>6.7000000000000004E-2</v>
      </c>
      <c r="C41" s="10">
        <f t="shared" si="4"/>
        <v>3.0960156151128841E-2</v>
      </c>
      <c r="D41" s="11">
        <f t="shared" si="4"/>
        <v>0.71606537428758388</v>
      </c>
      <c r="E41" s="11">
        <f t="shared" si="4"/>
        <v>2.0121032507036036E-3</v>
      </c>
      <c r="F41" s="12">
        <f t="shared" si="0"/>
        <v>1.3550073601494801E-2</v>
      </c>
      <c r="G41" s="12">
        <f t="shared" si="0"/>
        <v>-1.6336986505308609E-10</v>
      </c>
      <c r="H41" s="12">
        <f t="shared" si="0"/>
        <v>2.5559456853253493E-2</v>
      </c>
      <c r="I41" s="13">
        <f t="shared" si="1"/>
        <v>3.9109530291378432E-2</v>
      </c>
      <c r="J41" s="13">
        <f t="shared" si="2"/>
        <v>2.7890469708621572E-2</v>
      </c>
    </row>
    <row r="42" spans="1:10" ht="15.75" thickBot="1" x14ac:dyDescent="0.3">
      <c r="A42" s="43">
        <v>20.6</v>
      </c>
      <c r="B42" s="43">
        <v>0.156</v>
      </c>
      <c r="C42" s="10">
        <f t="shared" si="4"/>
        <v>6.3065760804782489E-2</v>
      </c>
      <c r="D42" s="11">
        <f t="shared" si="4"/>
        <v>0.65356534766595442</v>
      </c>
      <c r="E42" s="11">
        <f t="shared" si="4"/>
        <v>2.0665750158705308E-3</v>
      </c>
      <c r="F42" s="12">
        <f t="shared" si="0"/>
        <v>2.7601466105910161E-2</v>
      </c>
      <c r="G42" s="12">
        <f t="shared" si="0"/>
        <v>-1.491105232644282E-10</v>
      </c>
      <c r="H42" s="12">
        <f t="shared" si="0"/>
        <v>2.6251403815228617E-2</v>
      </c>
      <c r="I42" s="13">
        <f t="shared" si="1"/>
        <v>5.3852869772028258E-2</v>
      </c>
      <c r="J42" s="13">
        <f t="shared" si="2"/>
        <v>0.10214713022797174</v>
      </c>
    </row>
    <row r="43" spans="1:10" ht="15.75" thickBot="1" x14ac:dyDescent="0.3">
      <c r="A43" s="43">
        <v>23.1</v>
      </c>
      <c r="B43" s="43">
        <v>0.17799999999999999</v>
      </c>
      <c r="C43" s="10">
        <f t="shared" si="4"/>
        <v>0.12461034228859093</v>
      </c>
      <c r="D43" s="11">
        <f t="shared" si="4"/>
        <v>0.58444754254655606</v>
      </c>
      <c r="E43" s="11">
        <f t="shared" si="4"/>
        <v>2.1273183915484573E-3</v>
      </c>
      <c r="F43" s="12">
        <f t="shared" si="0"/>
        <v>5.4537170331949485E-2</v>
      </c>
      <c r="G43" s="12">
        <f t="shared" si="0"/>
        <v>-1.3334133947118051E-10</v>
      </c>
      <c r="H43" s="12">
        <f t="shared" si="0"/>
        <v>2.7023018139303696E-2</v>
      </c>
      <c r="I43" s="13">
        <f t="shared" si="1"/>
        <v>8.1560188337911843E-2</v>
      </c>
      <c r="J43" s="13">
        <f t="shared" si="2"/>
        <v>9.6439811662088148E-2</v>
      </c>
    </row>
    <row r="44" spans="1:10" ht="15.75" thickBot="1" x14ac:dyDescent="0.3">
      <c r="A44" s="43">
        <v>26</v>
      </c>
      <c r="B44" s="43">
        <v>0.25</v>
      </c>
      <c r="C44" s="10">
        <f t="shared" si="4"/>
        <v>0.24339255788024086</v>
      </c>
      <c r="D44" s="11">
        <f t="shared" si="4"/>
        <v>0.50506571735307781</v>
      </c>
      <c r="E44" s="11">
        <f t="shared" si="4"/>
        <v>2.199833480521619E-3</v>
      </c>
      <c r="F44" s="12">
        <f t="shared" si="0"/>
        <v>0.10652359300885175</v>
      </c>
      <c r="G44" s="12">
        <f t="shared" si="0"/>
        <v>-1.1523042594959218E-10</v>
      </c>
      <c r="H44" s="12">
        <f t="shared" si="0"/>
        <v>2.7944166836405222E-2</v>
      </c>
      <c r="I44" s="13">
        <f t="shared" si="1"/>
        <v>0.13446775973002656</v>
      </c>
      <c r="J44" s="13">
        <f t="shared" si="2"/>
        <v>0.11553224026997344</v>
      </c>
    </row>
    <row r="45" spans="1:10" ht="15.75" thickBot="1" x14ac:dyDescent="0.3">
      <c r="A45" s="43">
        <v>29.2</v>
      </c>
      <c r="B45" s="43">
        <v>0.38400000000000001</v>
      </c>
      <c r="C45" s="10">
        <f t="shared" si="4"/>
        <v>0.43844089938721487</v>
      </c>
      <c r="D45" s="11">
        <f t="shared" si="4"/>
        <v>0.42126729858502893</v>
      </c>
      <c r="E45" s="11">
        <f t="shared" si="4"/>
        <v>2.2824796070204357E-3</v>
      </c>
      <c r="F45" s="12">
        <f t="shared" si="0"/>
        <v>0.19188877561219037</v>
      </c>
      <c r="G45" s="12">
        <f t="shared" si="0"/>
        <v>-9.6111869380063168E-11</v>
      </c>
      <c r="H45" s="12">
        <f t="shared" si="0"/>
        <v>2.8994008639302942E-2</v>
      </c>
      <c r="I45" s="13">
        <f t="shared" si="1"/>
        <v>0.22088278415538143</v>
      </c>
      <c r="J45" s="13">
        <f t="shared" si="2"/>
        <v>0.16311721584461858</v>
      </c>
    </row>
    <row r="46" spans="1:10" ht="15.75" thickBot="1" x14ac:dyDescent="0.3">
      <c r="A46" s="43">
        <v>32.700000000000003</v>
      </c>
      <c r="B46" s="43">
        <v>0.40200000000000002</v>
      </c>
      <c r="C46" s="10">
        <f t="shared" si="4"/>
        <v>0.69681576386256328</v>
      </c>
      <c r="D46" s="11">
        <f t="shared" si="4"/>
        <v>0.33710742551244022</v>
      </c>
      <c r="E46" s="11">
        <f t="shared" si="4"/>
        <v>2.3761298715513591E-3</v>
      </c>
      <c r="F46" s="12">
        <f t="shared" si="0"/>
        <v>0.30496954992506686</v>
      </c>
      <c r="G46" s="12">
        <f t="shared" si="0"/>
        <v>-7.6910847238149396E-11</v>
      </c>
      <c r="H46" s="12">
        <f t="shared" si="0"/>
        <v>3.0183634417570975E-2</v>
      </c>
      <c r="I46" s="13">
        <f t="shared" si="1"/>
        <v>0.33515318426572699</v>
      </c>
      <c r="J46" s="13">
        <f t="shared" si="2"/>
        <v>6.6846815734273035E-2</v>
      </c>
    </row>
    <row r="47" spans="1:10" ht="15.75" thickBot="1" x14ac:dyDescent="0.3">
      <c r="A47" s="43">
        <v>36.799999999999997</v>
      </c>
      <c r="B47" s="43">
        <v>0.36799999999999999</v>
      </c>
      <c r="C47" s="10">
        <f t="shared" si="4"/>
        <v>0.94339659777484042</v>
      </c>
      <c r="D47" s="11">
        <f t="shared" si="4"/>
        <v>0.2513531951333578</v>
      </c>
      <c r="E47" s="11">
        <f t="shared" si="4"/>
        <v>2.4903104231888012E-3</v>
      </c>
      <c r="F47" s="12">
        <f t="shared" si="0"/>
        <v>0.41288852914208535</v>
      </c>
      <c r="G47" s="12">
        <f t="shared" si="0"/>
        <v>-5.7346073478909582E-11</v>
      </c>
      <c r="H47" s="12">
        <f t="shared" si="0"/>
        <v>3.1634053466413209E-2</v>
      </c>
      <c r="I47" s="13">
        <f t="shared" si="1"/>
        <v>0.44452258255115251</v>
      </c>
      <c r="J47" s="13">
        <f t="shared" si="2"/>
        <v>-7.6522582551152518E-2</v>
      </c>
    </row>
    <row r="48" spans="1:10" ht="15.75" thickBot="1" x14ac:dyDescent="0.3">
      <c r="A48" s="43">
        <v>41.3</v>
      </c>
      <c r="B48" s="43">
        <v>0.36499999999999999</v>
      </c>
      <c r="C48" s="10">
        <f t="shared" si="4"/>
        <v>0.97676204483414275</v>
      </c>
      <c r="D48" s="11">
        <f t="shared" si="4"/>
        <v>0.17492371052903613</v>
      </c>
      <c r="E48" s="11">
        <f t="shared" si="4"/>
        <v>2.6214038423067456E-3</v>
      </c>
      <c r="F48" s="12">
        <f t="shared" si="0"/>
        <v>0.42749130637594113</v>
      </c>
      <c r="G48" s="12">
        <f t="shared" si="0"/>
        <v>-3.9908734607011759E-11</v>
      </c>
      <c r="H48" s="12">
        <f t="shared" si="0"/>
        <v>3.3299314227022231E-2</v>
      </c>
      <c r="I48" s="13">
        <f t="shared" si="1"/>
        <v>0.46079062056305464</v>
      </c>
      <c r="J48" s="13">
        <f t="shared" si="2"/>
        <v>-9.5790620563054651E-2</v>
      </c>
    </row>
    <row r="49" spans="1:10" ht="15.75" thickBot="1" x14ac:dyDescent="0.3">
      <c r="A49" s="43">
        <v>46.4</v>
      </c>
      <c r="B49" s="43">
        <v>0.28299999999999997</v>
      </c>
      <c r="C49" s="10">
        <f t="shared" si="4"/>
        <v>0.69709632636393504</v>
      </c>
      <c r="D49" s="11">
        <f t="shared" si="4"/>
        <v>0.1102208642543268</v>
      </c>
      <c r="E49" s="11">
        <f t="shared" si="4"/>
        <v>2.7775978462715638E-3</v>
      </c>
      <c r="F49" s="12">
        <f t="shared" si="0"/>
        <v>0.3050923413775663</v>
      </c>
      <c r="G49" s="12">
        <f t="shared" si="0"/>
        <v>-2.5146820899109791E-11</v>
      </c>
      <c r="H49" s="12">
        <f t="shared" si="0"/>
        <v>3.5283424090012436E-2</v>
      </c>
      <c r="I49" s="13">
        <f t="shared" si="1"/>
        <v>0.34037576544243192</v>
      </c>
      <c r="J49" s="13">
        <f t="shared" si="2"/>
        <v>-5.7375765442431947E-2</v>
      </c>
    </row>
    <row r="50" spans="1:10" ht="15.75" thickBot="1" x14ac:dyDescent="0.3">
      <c r="A50" s="43">
        <v>52.1</v>
      </c>
      <c r="B50" s="43">
        <v>0.245</v>
      </c>
      <c r="C50" s="10">
        <f t="shared" si="4"/>
        <v>0.29775236456321802</v>
      </c>
      <c r="D50" s="11">
        <f t="shared" si="4"/>
        <v>6.1690836898333844E-2</v>
      </c>
      <c r="E50" s="11">
        <f t="shared" si="4"/>
        <v>2.9622137293151001E-3</v>
      </c>
      <c r="F50" s="12">
        <f t="shared" si="0"/>
        <v>0.13031479670698015</v>
      </c>
      <c r="G50" s="12">
        <f t="shared" si="0"/>
        <v>-1.407472566191293E-11</v>
      </c>
      <c r="H50" s="12">
        <f t="shared" si="0"/>
        <v>3.7628572976097931E-2</v>
      </c>
      <c r="I50" s="13">
        <f t="shared" si="1"/>
        <v>0.16794336966900336</v>
      </c>
      <c r="J50" s="13">
        <f t="shared" si="2"/>
        <v>7.7056630330996634E-2</v>
      </c>
    </row>
    <row r="51" spans="1:10" ht="15.75" thickBot="1" x14ac:dyDescent="0.3">
      <c r="A51" s="43">
        <v>58.6</v>
      </c>
      <c r="B51" s="43">
        <v>0.314</v>
      </c>
      <c r="C51" s="10">
        <f t="shared" si="4"/>
        <v>6.1316959572068112E-2</v>
      </c>
      <c r="D51" s="11">
        <f t="shared" si="4"/>
        <v>2.9303157833199218E-2</v>
      </c>
      <c r="E51" s="11">
        <f t="shared" si="4"/>
        <v>3.1863857168333231E-3</v>
      </c>
      <c r="F51" s="12">
        <f t="shared" si="0"/>
        <v>2.6836082840335104E-2</v>
      </c>
      <c r="G51" s="12">
        <f t="shared" si="0"/>
        <v>-6.6854970408280033E-12</v>
      </c>
      <c r="H51" s="12">
        <f t="shared" si="0"/>
        <v>4.0476197341635094E-2</v>
      </c>
      <c r="I51" s="13">
        <f t="shared" si="1"/>
        <v>6.7312280175284706E-2</v>
      </c>
      <c r="J51" s="13">
        <f t="shared" si="2"/>
        <v>0.2466877198247153</v>
      </c>
    </row>
    <row r="52" spans="1:10" ht="15.75" thickBot="1" x14ac:dyDescent="0.3">
      <c r="A52" s="43">
        <v>63</v>
      </c>
      <c r="B52" s="43">
        <v>0.157</v>
      </c>
      <c r="C52" s="10">
        <f t="shared" si="4"/>
        <v>1.4546684243187858E-2</v>
      </c>
      <c r="D52" s="11">
        <f t="shared" si="4"/>
        <v>1.6840532866389993E-2</v>
      </c>
      <c r="E52" s="11">
        <f t="shared" si="4"/>
        <v>3.3468112604491543E-3</v>
      </c>
      <c r="F52" s="12">
        <f t="shared" si="0"/>
        <v>6.3665260986002286E-3</v>
      </c>
      <c r="G52" s="12">
        <f t="shared" si="0"/>
        <v>-3.8421569881680272E-12</v>
      </c>
      <c r="H52" s="12">
        <f t="shared" si="0"/>
        <v>4.2514059841372479E-2</v>
      </c>
      <c r="I52" s="13">
        <f t="shared" si="1"/>
        <v>4.8880585936130552E-2</v>
      </c>
      <c r="J52" s="13">
        <f t="shared" si="2"/>
        <v>0.10811941406386945</v>
      </c>
    </row>
    <row r="53" spans="1:10" ht="15.75" thickBot="1" x14ac:dyDescent="0.3">
      <c r="A53" s="43">
        <v>73.900000000000006</v>
      </c>
      <c r="B53" s="43">
        <v>0.27500000000000002</v>
      </c>
      <c r="C53" s="10">
        <f t="shared" si="4"/>
        <v>1.1419576815285262E-4</v>
      </c>
      <c r="D53" s="11">
        <f t="shared" si="4"/>
        <v>3.5888217204786822E-3</v>
      </c>
      <c r="E53" s="11">
        <f t="shared" si="4"/>
        <v>3.7764552592813284E-3</v>
      </c>
      <c r="F53" s="12">
        <f t="shared" si="0"/>
        <v>4.9979110437851278E-5</v>
      </c>
      <c r="G53" s="12">
        <f t="shared" si="0"/>
        <v>-8.1878741973455133E-13</v>
      </c>
      <c r="H53" s="12">
        <f t="shared" si="0"/>
        <v>4.7971765476791633E-2</v>
      </c>
      <c r="I53" s="13">
        <f t="shared" si="1"/>
        <v>4.8021744586410696E-2</v>
      </c>
      <c r="J53" s="13">
        <f t="shared" si="2"/>
        <v>0.22697825541358932</v>
      </c>
    </row>
    <row r="54" spans="1:10" ht="15.75" thickBot="1" x14ac:dyDescent="0.3">
      <c r="A54" s="43">
        <v>83</v>
      </c>
      <c r="B54" s="43">
        <v>0.25800000000000001</v>
      </c>
      <c r="C54" s="10">
        <f t="shared" si="4"/>
        <v>4.9204473818663904E-7</v>
      </c>
      <c r="D54" s="11">
        <f t="shared" si="4"/>
        <v>8.1668519694935368E-4</v>
      </c>
      <c r="E54" s="11">
        <f t="shared" si="4"/>
        <v>4.1729699164870871E-3</v>
      </c>
      <c r="F54" s="12">
        <f t="shared" ref="F54:H87" si="5">C$15*C54</f>
        <v>2.1534912114498826E-7</v>
      </c>
      <c r="G54" s="12">
        <f t="shared" si="5"/>
        <v>-1.8632621434769241E-13</v>
      </c>
      <c r="H54" s="12">
        <f t="shared" si="5"/>
        <v>5.3008633872580577E-2</v>
      </c>
      <c r="I54" s="13">
        <f t="shared" si="1"/>
        <v>5.3008849221515393E-2</v>
      </c>
      <c r="J54" s="13">
        <f t="shared" si="2"/>
        <v>0.20499115077848462</v>
      </c>
    </row>
    <row r="55" spans="1:10" ht="15.75" thickBot="1" x14ac:dyDescent="0.3">
      <c r="A55" s="43">
        <v>93.3</v>
      </c>
      <c r="B55" s="43">
        <v>0.221</v>
      </c>
      <c r="C55" s="10">
        <f t="shared" ref="C55:E86" si="6">EXP(-1*(($A55-C$8)/(0.6006*C$9))^2)</f>
        <v>2.2217455195405395E-10</v>
      </c>
      <c r="D55" s="11">
        <f t="shared" si="6"/>
        <v>1.2415029991972733E-4</v>
      </c>
      <c r="E55" s="11">
        <f t="shared" si="6"/>
        <v>4.6671497143065026E-3</v>
      </c>
      <c r="F55" s="12">
        <f t="shared" si="5"/>
        <v>9.7237285130643505E-11</v>
      </c>
      <c r="G55" s="12">
        <f t="shared" si="5"/>
        <v>-2.8324812890673664E-14</v>
      </c>
      <c r="H55" s="12">
        <f t="shared" si="5"/>
        <v>5.9286128437383859E-2</v>
      </c>
      <c r="I55" s="13">
        <f t="shared" si="1"/>
        <v>5.9286128534592822E-2</v>
      </c>
      <c r="J55" s="13">
        <f t="shared" si="2"/>
        <v>0.16171387146540717</v>
      </c>
    </row>
    <row r="56" spans="1:10" ht="15.75" thickBot="1" x14ac:dyDescent="0.3">
      <c r="A56" s="43">
        <v>104.8</v>
      </c>
      <c r="B56" s="43">
        <v>0.24399999999999999</v>
      </c>
      <c r="C56" s="10">
        <f t="shared" si="6"/>
        <v>5.9416720305228174E-15</v>
      </c>
      <c r="D56" s="11">
        <f t="shared" si="6"/>
        <v>1.166994313436132E-5</v>
      </c>
      <c r="E56" s="11">
        <f t="shared" si="6"/>
        <v>5.2811496431863104E-3</v>
      </c>
      <c r="F56" s="12">
        <f t="shared" si="5"/>
        <v>2.6004420952053805E-15</v>
      </c>
      <c r="G56" s="12">
        <f t="shared" si="5"/>
        <v>-2.6624901908357157E-15</v>
      </c>
      <c r="H56" s="12">
        <f t="shared" si="5"/>
        <v>6.7085680813543672E-2</v>
      </c>
      <c r="I56" s="13">
        <f t="shared" si="1"/>
        <v>6.7085680813543616E-2</v>
      </c>
      <c r="J56" s="13">
        <f t="shared" si="2"/>
        <v>0.17691431918645639</v>
      </c>
    </row>
    <row r="57" spans="1:10" ht="15.75" thickBot="1" x14ac:dyDescent="0.3">
      <c r="A57" s="43">
        <v>117.7</v>
      </c>
      <c r="B57" s="43">
        <v>0.245</v>
      </c>
      <c r="C57" s="10">
        <f>EXP(-1*(($A57-C$8)/(0.6006*C$9))^2)</f>
        <v>3.9142173180255278E-21</v>
      </c>
      <c r="D57" s="11">
        <f t="shared" si="6"/>
        <v>5.9255432150796105E-7</v>
      </c>
      <c r="E57" s="11">
        <f t="shared" si="6"/>
        <v>6.0561373306647365E-3</v>
      </c>
      <c r="F57" s="12">
        <f t="shared" si="5"/>
        <v>1.713102882704862E-21</v>
      </c>
      <c r="G57" s="12">
        <f t="shared" si="5"/>
        <v>-1.3519089599562157E-16</v>
      </c>
      <c r="H57" s="12">
        <f t="shared" si="5"/>
        <v>7.6930237425129513E-2</v>
      </c>
      <c r="I57" s="13">
        <f t="shared" si="1"/>
        <v>7.6930237425129375E-2</v>
      </c>
      <c r="J57" s="13">
        <f t="shared" si="2"/>
        <v>0.16806976257487061</v>
      </c>
    </row>
    <row r="58" spans="1:10" ht="15.75" thickBot="1" x14ac:dyDescent="0.3">
      <c r="A58" s="43">
        <v>125</v>
      </c>
      <c r="B58" s="43">
        <v>0.13100000000000001</v>
      </c>
      <c r="C58" s="10">
        <f t="shared" si="6"/>
        <v>3.999201090107391E-25</v>
      </c>
      <c r="D58" s="11">
        <f t="shared" si="6"/>
        <v>9.4088438426549211E-8</v>
      </c>
      <c r="E58" s="11">
        <f t="shared" si="6"/>
        <v>6.5388163455382684E-3</v>
      </c>
      <c r="F58" s="12">
        <f t="shared" si="5"/>
        <v>1.7502970221988877E-25</v>
      </c>
      <c r="G58" s="12">
        <f t="shared" si="5"/>
        <v>-2.1466218086712858E-17</v>
      </c>
      <c r="H58" s="12">
        <f t="shared" si="5"/>
        <v>8.3061639205985874E-2</v>
      </c>
      <c r="I58" s="13">
        <f t="shared" si="1"/>
        <v>8.3061639205985846E-2</v>
      </c>
      <c r="J58" s="13">
        <f t="shared" si="2"/>
        <v>4.7938360794014159E-2</v>
      </c>
    </row>
    <row r="59" spans="1:10" ht="15.75" thickBot="1" x14ac:dyDescent="0.3">
      <c r="A59" s="43">
        <v>148.5</v>
      </c>
      <c r="B59" s="43">
        <v>0.39800000000000002</v>
      </c>
      <c r="C59" s="10">
        <f t="shared" si="6"/>
        <v>2.1710273150122637E-40</v>
      </c>
      <c r="D59" s="11">
        <f t="shared" si="6"/>
        <v>1.1836594182197008E-10</v>
      </c>
      <c r="E59" s="11">
        <f t="shared" si="6"/>
        <v>8.3367697624901135E-3</v>
      </c>
      <c r="F59" s="12">
        <f t="shared" si="5"/>
        <v>9.50175437283743E-41</v>
      </c>
      <c r="G59" s="12">
        <f t="shared" si="5"/>
        <v>-2.7005115226491116E-20</v>
      </c>
      <c r="H59" s="12">
        <f t="shared" si="5"/>
        <v>0.10590078166483866</v>
      </c>
      <c r="I59" s="13">
        <f t="shared" ref="I59:I80" si="7">SUM(F59:H59)</f>
        <v>0.10590078166483866</v>
      </c>
      <c r="J59" s="13">
        <f t="shared" si="2"/>
        <v>0.29209921833516139</v>
      </c>
    </row>
    <row r="60" spans="1:10" ht="15.75" thickBot="1" x14ac:dyDescent="0.3">
      <c r="A60" s="43">
        <v>166.8</v>
      </c>
      <c r="B60" s="43">
        <v>0.30499999999999999</v>
      </c>
      <c r="C60" s="10">
        <f t="shared" si="6"/>
        <v>7.818358760755223E-55</v>
      </c>
      <c r="D60" s="11">
        <f t="shared" si="6"/>
        <v>2.9410391972802412E-13</v>
      </c>
      <c r="E60" s="11">
        <f t="shared" si="6"/>
        <v>1.0030991259159959E-2</v>
      </c>
      <c r="F60" s="12">
        <f t="shared" si="5"/>
        <v>3.421795941015055E-55</v>
      </c>
      <c r="G60" s="12">
        <f t="shared" si="5"/>
        <v>-6.7099624423752958E-23</v>
      </c>
      <c r="H60" s="12">
        <f t="shared" si="5"/>
        <v>0.1274222325291742</v>
      </c>
      <c r="I60" s="13">
        <f t="shared" si="7"/>
        <v>0.1274222325291742</v>
      </c>
      <c r="J60" s="13">
        <f t="shared" si="2"/>
        <v>0.17757776747082579</v>
      </c>
    </row>
    <row r="61" spans="1:10" ht="15.75" thickBot="1" x14ac:dyDescent="0.3">
      <c r="A61" s="43">
        <v>187.4</v>
      </c>
      <c r="B61" s="43">
        <v>0.35599999999999998</v>
      </c>
      <c r="C61" s="10">
        <f t="shared" si="6"/>
        <v>9.0474518117885437E-74</v>
      </c>
      <c r="D61" s="11">
        <f t="shared" si="6"/>
        <v>1.4919161772633516E-16</v>
      </c>
      <c r="E61" s="11">
        <f t="shared" si="6"/>
        <v>1.2299678213122724E-2</v>
      </c>
      <c r="F61" s="12">
        <f t="shared" si="5"/>
        <v>3.9597228566058879E-74</v>
      </c>
      <c r="G61" s="12">
        <f t="shared" si="5"/>
        <v>-3.4037973808260432E-26</v>
      </c>
      <c r="H61" s="12">
        <f t="shared" si="5"/>
        <v>0.15624103508966578</v>
      </c>
      <c r="I61" s="13">
        <f t="shared" si="7"/>
        <v>0.15624103508966578</v>
      </c>
      <c r="J61" s="13">
        <f t="shared" si="2"/>
        <v>0.19975896491033421</v>
      </c>
    </row>
    <row r="62" spans="1:10" ht="15.75" thickBot="1" x14ac:dyDescent="0.3">
      <c r="A62" s="43">
        <v>210.5</v>
      </c>
      <c r="B62" s="43">
        <v>0.41</v>
      </c>
      <c r="C62" s="10">
        <f t="shared" si="6"/>
        <v>2.2315008849400967E-98</v>
      </c>
      <c r="D62" s="11">
        <f t="shared" si="6"/>
        <v>1.0526537624358239E-20</v>
      </c>
      <c r="E62" s="11">
        <f t="shared" si="6"/>
        <v>1.5374596009625732E-2</v>
      </c>
      <c r="F62" s="12">
        <f t="shared" si="5"/>
        <v>9.7664240080509457E-99</v>
      </c>
      <c r="G62" s="12">
        <f t="shared" si="5"/>
        <v>-2.4016229424283974E-30</v>
      </c>
      <c r="H62" s="12">
        <f t="shared" si="5"/>
        <v>0.19530127154598928</v>
      </c>
      <c r="I62" s="13">
        <f t="shared" si="7"/>
        <v>0.19530127154598928</v>
      </c>
      <c r="J62" s="13">
        <f t="shared" si="2"/>
        <v>0.2146987284540107</v>
      </c>
    </row>
    <row r="63" spans="1:10" ht="15.75" thickBot="1" x14ac:dyDescent="0.3">
      <c r="A63" s="43">
        <v>236.4</v>
      </c>
      <c r="B63" s="43">
        <v>0.45500000000000002</v>
      </c>
      <c r="C63" s="10">
        <f t="shared" si="6"/>
        <v>3.2893324576133763E-130</v>
      </c>
      <c r="D63" s="11">
        <f t="shared" si="6"/>
        <v>6.2124942483056601E-26</v>
      </c>
      <c r="E63" s="11">
        <f t="shared" si="6"/>
        <v>1.9609220025543585E-2</v>
      </c>
      <c r="F63" s="12">
        <f t="shared" si="5"/>
        <v>1.4396147320084472E-130</v>
      </c>
      <c r="G63" s="12">
        <f t="shared" si="5"/>
        <v>-1.4173766578205674E-35</v>
      </c>
      <c r="H63" s="12">
        <f t="shared" si="5"/>
        <v>0.24909308853488152</v>
      </c>
      <c r="I63" s="13">
        <f t="shared" si="7"/>
        <v>0.24909308853488152</v>
      </c>
      <c r="J63" s="13">
        <f t="shared" si="2"/>
        <v>0.2059069114651185</v>
      </c>
    </row>
    <row r="64" spans="1:10" ht="15.75" thickBot="1" x14ac:dyDescent="0.3">
      <c r="A64" s="43">
        <v>265.60000000000002</v>
      </c>
      <c r="B64" s="43">
        <v>0.52</v>
      </c>
      <c r="C64" s="10">
        <f t="shared" si="6"/>
        <v>1.7929051252544665E-171</v>
      </c>
      <c r="D64" s="11">
        <f t="shared" si="6"/>
        <v>1.4786168922643251E-32</v>
      </c>
      <c r="E64" s="11">
        <f t="shared" si="6"/>
        <v>2.5572644852133501E-2</v>
      </c>
      <c r="F64" s="12">
        <f t="shared" si="5"/>
        <v>7.8468584877629857E-172</v>
      </c>
      <c r="G64" s="12">
        <f t="shared" si="5"/>
        <v>-3.3734551456948565E-42</v>
      </c>
      <c r="H64" s="12">
        <f t="shared" si="5"/>
        <v>0.32484561241731447</v>
      </c>
      <c r="I64" s="13">
        <f t="shared" si="7"/>
        <v>0.32484561241731447</v>
      </c>
      <c r="J64" s="13">
        <f t="shared" si="2"/>
        <v>0.19515438758268555</v>
      </c>
    </row>
    <row r="65" spans="1:10" ht="15.75" thickBot="1" x14ac:dyDescent="0.3">
      <c r="A65" s="43">
        <v>298.39999999999998</v>
      </c>
      <c r="B65" s="43">
        <v>0.63900000000000001</v>
      </c>
      <c r="C65" s="10">
        <f t="shared" si="6"/>
        <v>1.2803013352558822E-224</v>
      </c>
      <c r="D65" s="11">
        <f t="shared" si="6"/>
        <v>6.4493957933290315E-41</v>
      </c>
      <c r="E65" s="11">
        <f t="shared" si="6"/>
        <v>3.4080088721248993E-2</v>
      </c>
      <c r="F65" s="12">
        <f t="shared" si="5"/>
        <v>5.6033881871027772E-225</v>
      </c>
      <c r="G65" s="12">
        <f t="shared" si="5"/>
        <v>-1.4714255964106243E-50</v>
      </c>
      <c r="H65" s="12">
        <f t="shared" si="5"/>
        <v>0.43291444259692663</v>
      </c>
      <c r="I65" s="13">
        <f t="shared" si="7"/>
        <v>0.43291444259692663</v>
      </c>
      <c r="J65" s="13">
        <f t="shared" si="2"/>
        <v>0.20608555740307338</v>
      </c>
    </row>
    <row r="66" spans="1:10" ht="15.75" thickBot="1" x14ac:dyDescent="0.3">
      <c r="A66" s="43">
        <v>335.2</v>
      </c>
      <c r="B66" s="43">
        <v>0.78800000000000003</v>
      </c>
      <c r="C66" s="10">
        <f t="shared" si="6"/>
        <v>8.3393613970816557E-293</v>
      </c>
      <c r="D66" s="11">
        <f t="shared" si="6"/>
        <v>1.8641326744452558E-51</v>
      </c>
      <c r="E66" s="11">
        <f t="shared" si="6"/>
        <v>4.6385427541777192E-2</v>
      </c>
      <c r="F66" s="12">
        <f t="shared" si="5"/>
        <v>3.6498188241793113E-293</v>
      </c>
      <c r="G66" s="12">
        <f t="shared" si="5"/>
        <v>-4.2530069795395567E-61</v>
      </c>
      <c r="H66" s="12">
        <f t="shared" si="5"/>
        <v>0.58922738356453019</v>
      </c>
      <c r="I66" s="13">
        <f t="shared" si="7"/>
        <v>0.58922738356453019</v>
      </c>
      <c r="J66" s="13">
        <f t="shared" si="2"/>
        <v>0.19877261643546984</v>
      </c>
    </row>
    <row r="67" spans="1:10" ht="15.75" thickBot="1" x14ac:dyDescent="0.3">
      <c r="A67" s="43">
        <v>376.5</v>
      </c>
      <c r="B67" s="43">
        <v>1.0009999999999999</v>
      </c>
      <c r="C67" s="10">
        <f t="shared" si="6"/>
        <v>0</v>
      </c>
      <c r="D67" s="11">
        <f t="shared" si="6"/>
        <v>9.6144108801769391E-65</v>
      </c>
      <c r="E67" s="11">
        <f t="shared" si="6"/>
        <v>6.4418246172875143E-2</v>
      </c>
      <c r="F67" s="12">
        <f t="shared" si="5"/>
        <v>0</v>
      </c>
      <c r="G67" s="12">
        <f t="shared" si="5"/>
        <v>-2.1935217990705518E-74</v>
      </c>
      <c r="H67" s="12">
        <f t="shared" si="5"/>
        <v>0.81829567296912242</v>
      </c>
      <c r="I67" s="13">
        <f t="shared" si="7"/>
        <v>0.81829567296912242</v>
      </c>
      <c r="J67" s="13">
        <f t="shared" si="2"/>
        <v>0.18270432703087747</v>
      </c>
    </row>
    <row r="68" spans="1:10" ht="15.75" thickBot="1" x14ac:dyDescent="0.3">
      <c r="A68" s="43">
        <v>422.9</v>
      </c>
      <c r="B68" s="43">
        <v>1.1990000000000001</v>
      </c>
      <c r="C68" s="10">
        <f t="shared" si="6"/>
        <v>0</v>
      </c>
      <c r="D68" s="11">
        <f t="shared" si="6"/>
        <v>1.6327071361061894E-81</v>
      </c>
      <c r="E68" s="11">
        <f t="shared" si="6"/>
        <v>9.1123303480951753E-2</v>
      </c>
      <c r="F68" s="12">
        <f t="shared" si="5"/>
        <v>0</v>
      </c>
      <c r="G68" s="12">
        <f t="shared" si="5"/>
        <v>-3.7250110684691972E-91</v>
      </c>
      <c r="H68" s="12">
        <f t="shared" si="5"/>
        <v>1.1575261571854578</v>
      </c>
      <c r="I68" s="13">
        <f t="shared" si="7"/>
        <v>1.1575261571854578</v>
      </c>
      <c r="J68" s="13">
        <f t="shared" si="2"/>
        <v>4.147384281454225E-2</v>
      </c>
    </row>
    <row r="69" spans="1:10" ht="15.75" thickBot="1" x14ac:dyDescent="0.3">
      <c r="A69" s="43">
        <v>475.1</v>
      </c>
      <c r="B69" s="43">
        <v>1.615</v>
      </c>
      <c r="C69" s="10">
        <f t="shared" si="6"/>
        <v>0</v>
      </c>
      <c r="D69" s="11">
        <f t="shared" si="6"/>
        <v>1.0406696743373368E-102</v>
      </c>
      <c r="E69" s="11">
        <f t="shared" si="6"/>
        <v>0.13089130786275671</v>
      </c>
      <c r="F69" s="12">
        <f t="shared" si="5"/>
        <v>0</v>
      </c>
      <c r="G69" s="12">
        <f t="shared" si="5"/>
        <v>-2.3742813207589796E-112</v>
      </c>
      <c r="H69" s="12">
        <f t="shared" si="5"/>
        <v>1.6626933705386007</v>
      </c>
      <c r="I69" s="13">
        <f t="shared" si="7"/>
        <v>1.6626933705386007</v>
      </c>
      <c r="J69" s="13">
        <f t="shared" si="2"/>
        <v>-4.7693370538600677E-2</v>
      </c>
    </row>
    <row r="70" spans="1:10" ht="15.75" thickBot="1" x14ac:dyDescent="0.3">
      <c r="A70" s="43">
        <v>533.70000000000005</v>
      </c>
      <c r="B70" s="43">
        <v>1.915</v>
      </c>
      <c r="C70" s="10">
        <f t="shared" si="6"/>
        <v>0</v>
      </c>
      <c r="D70" s="11">
        <f t="shared" si="6"/>
        <v>1.9255585701696709E-129</v>
      </c>
      <c r="E70" s="11">
        <f t="shared" si="6"/>
        <v>0.1897261572488548</v>
      </c>
      <c r="F70" s="12">
        <f t="shared" si="5"/>
        <v>0</v>
      </c>
      <c r="G70" s="12">
        <f t="shared" si="5"/>
        <v>-4.3931497745357066E-139</v>
      </c>
      <c r="H70" s="12">
        <f t="shared" si="5"/>
        <v>2.4100639609025838</v>
      </c>
      <c r="I70" s="13">
        <f t="shared" si="7"/>
        <v>2.4100639609025838</v>
      </c>
      <c r="J70" s="13">
        <f t="shared" si="2"/>
        <v>-0.49506396090258376</v>
      </c>
    </row>
    <row r="71" spans="1:10" ht="15.75" thickBot="1" x14ac:dyDescent="0.3">
      <c r="A71" s="43">
        <v>599.5</v>
      </c>
      <c r="B71" s="43">
        <v>2.827</v>
      </c>
      <c r="C71" s="10">
        <f t="shared" si="6"/>
        <v>0</v>
      </c>
      <c r="D71" s="11">
        <f t="shared" si="6"/>
        <v>3.6536651552933672E-163</v>
      </c>
      <c r="E71" s="11">
        <f t="shared" si="6"/>
        <v>0.27529737114174319</v>
      </c>
      <c r="F71" s="12">
        <f t="shared" si="5"/>
        <v>0</v>
      </c>
      <c r="G71" s="12">
        <f t="shared" si="5"/>
        <v>-8.3358140862948033E-173</v>
      </c>
      <c r="H71" s="12">
        <f t="shared" si="5"/>
        <v>3.4970627263044043</v>
      </c>
      <c r="I71" s="13">
        <f t="shared" si="7"/>
        <v>3.4970627263044043</v>
      </c>
      <c r="J71" s="13">
        <f t="shared" si="2"/>
        <v>-0.67006272630440433</v>
      </c>
    </row>
    <row r="72" spans="1:10" ht="15.75" thickBot="1" x14ac:dyDescent="0.3">
      <c r="A72" s="43">
        <v>673.4</v>
      </c>
      <c r="B72" s="43">
        <v>4.0250000000000004</v>
      </c>
      <c r="C72" s="10">
        <f t="shared" si="6"/>
        <v>0</v>
      </c>
      <c r="D72" s="11">
        <f t="shared" si="6"/>
        <v>1.0411242536076749E-205</v>
      </c>
      <c r="E72" s="11">
        <f t="shared" si="6"/>
        <v>0.39534358245255324</v>
      </c>
      <c r="F72" s="12">
        <f t="shared" si="5"/>
        <v>0</v>
      </c>
      <c r="G72" s="12">
        <f t="shared" si="5"/>
        <v>-2.3753184405069488E-215</v>
      </c>
      <c r="H72" s="12">
        <f t="shared" si="5"/>
        <v>5.0219924024143427</v>
      </c>
      <c r="I72" s="13">
        <f t="shared" si="7"/>
        <v>5.0219924024143427</v>
      </c>
      <c r="J72" s="13">
        <f t="shared" si="2"/>
        <v>-0.99699240241434239</v>
      </c>
    </row>
    <row r="73" spans="1:10" ht="15.75" thickBot="1" x14ac:dyDescent="0.3">
      <c r="A73" s="43">
        <v>756.5</v>
      </c>
      <c r="B73" s="43">
        <v>7.133</v>
      </c>
      <c r="C73" s="10">
        <f t="shared" si="6"/>
        <v>0</v>
      </c>
      <c r="D73" s="11">
        <f t="shared" si="6"/>
        <v>1.8672339075476238E-259</v>
      </c>
      <c r="E73" s="11">
        <f t="shared" si="6"/>
        <v>0.55318846848966874</v>
      </c>
      <c r="F73" s="12">
        <f t="shared" si="5"/>
        <v>0</v>
      </c>
      <c r="G73" s="12">
        <f t="shared" si="5"/>
        <v>-4.2600824233694731E-269</v>
      </c>
      <c r="H73" s="12">
        <f t="shared" si="5"/>
        <v>7.0270731818234449</v>
      </c>
      <c r="I73" s="13">
        <f t="shared" si="7"/>
        <v>7.0270731818234449</v>
      </c>
      <c r="J73" s="13">
        <f t="shared" si="2"/>
        <v>0.10592681817655514</v>
      </c>
    </row>
    <row r="74" spans="1:10" ht="15.75" thickBot="1" x14ac:dyDescent="0.3">
      <c r="A74" s="43">
        <v>849.8</v>
      </c>
      <c r="B74" s="43">
        <v>11.346</v>
      </c>
      <c r="C74" s="10">
        <f t="shared" si="6"/>
        <v>0</v>
      </c>
      <c r="D74" s="11">
        <f t="shared" si="6"/>
        <v>0</v>
      </c>
      <c r="E74" s="11">
        <f t="shared" si="6"/>
        <v>0.73752099650941627</v>
      </c>
      <c r="F74" s="12">
        <f t="shared" si="5"/>
        <v>0</v>
      </c>
      <c r="G74" s="12">
        <f t="shared" si="5"/>
        <v>0</v>
      </c>
      <c r="H74" s="12">
        <f t="shared" si="5"/>
        <v>9.3686226499853564</v>
      </c>
      <c r="I74" s="13">
        <f t="shared" si="7"/>
        <v>9.3686226499853564</v>
      </c>
      <c r="J74" s="13">
        <f t="shared" si="2"/>
        <v>1.9773773500146437</v>
      </c>
    </row>
    <row r="75" spans="1:10" ht="15.75" thickBot="1" x14ac:dyDescent="0.3">
      <c r="A75" s="43">
        <v>954.5</v>
      </c>
      <c r="B75" s="43">
        <v>12.935</v>
      </c>
      <c r="C75" s="10">
        <f t="shared" si="6"/>
        <v>0</v>
      </c>
      <c r="D75" s="11">
        <f t="shared" si="6"/>
        <v>0</v>
      </c>
      <c r="E75" s="11">
        <f t="shared" si="6"/>
        <v>0.90977070772495994</v>
      </c>
      <c r="F75" s="12">
        <f t="shared" si="5"/>
        <v>0</v>
      </c>
      <c r="G75" s="12">
        <f t="shared" si="5"/>
        <v>0</v>
      </c>
      <c r="H75" s="12">
        <f t="shared" si="5"/>
        <v>11.55668584219954</v>
      </c>
      <c r="I75" s="13">
        <f t="shared" si="7"/>
        <v>11.55668584219954</v>
      </c>
      <c r="J75" s="13">
        <f t="shared" si="2"/>
        <v>1.3783141578004603</v>
      </c>
    </row>
    <row r="76" spans="1:10" ht="15.75" thickBot="1" x14ac:dyDescent="0.3">
      <c r="A76" s="43">
        <v>1072.3</v>
      </c>
      <c r="B76" s="43">
        <v>11.821</v>
      </c>
      <c r="C76" s="10">
        <f t="shared" si="6"/>
        <v>0</v>
      </c>
      <c r="D76" s="11">
        <f t="shared" si="6"/>
        <v>0</v>
      </c>
      <c r="E76" s="11">
        <f t="shared" si="6"/>
        <v>0.99893268480853259</v>
      </c>
      <c r="F76" s="12">
        <f t="shared" si="5"/>
        <v>0</v>
      </c>
      <c r="G76" s="12">
        <f t="shared" si="5"/>
        <v>0</v>
      </c>
      <c r="H76" s="12">
        <f t="shared" si="5"/>
        <v>12.689297553562485</v>
      </c>
      <c r="I76" s="13">
        <f t="shared" si="7"/>
        <v>12.689297553562485</v>
      </c>
      <c r="J76" s="13">
        <f t="shared" si="2"/>
        <v>-0.86829755356248484</v>
      </c>
    </row>
    <row r="77" spans="1:10" ht="15.75" thickBot="1" x14ac:dyDescent="0.3">
      <c r="A77" s="43">
        <v>1204.5</v>
      </c>
      <c r="B77" s="43">
        <v>10.316000000000001</v>
      </c>
      <c r="C77" s="10">
        <f t="shared" si="6"/>
        <v>0</v>
      </c>
      <c r="D77" s="11">
        <f t="shared" si="6"/>
        <v>0</v>
      </c>
      <c r="E77" s="11">
        <f t="shared" si="6"/>
        <v>0.92678134592206796</v>
      </c>
      <c r="F77" s="12">
        <f t="shared" si="5"/>
        <v>0</v>
      </c>
      <c r="G77" s="12">
        <f t="shared" si="5"/>
        <v>0</v>
      </c>
      <c r="H77" s="12">
        <f t="shared" si="5"/>
        <v>11.77276952125192</v>
      </c>
      <c r="I77" s="13">
        <f t="shared" si="7"/>
        <v>11.77276952125192</v>
      </c>
      <c r="J77" s="13">
        <f t="shared" si="2"/>
        <v>-1.4567695212519194</v>
      </c>
    </row>
    <row r="78" spans="1:10" ht="15.75" thickBot="1" x14ac:dyDescent="0.3">
      <c r="A78" s="43">
        <v>1353</v>
      </c>
      <c r="B78" s="43">
        <v>7.4329999999999998</v>
      </c>
      <c r="C78" s="10">
        <f t="shared" si="6"/>
        <v>0</v>
      </c>
      <c r="D78" s="11">
        <f t="shared" si="6"/>
        <v>0</v>
      </c>
      <c r="E78" s="11">
        <f t="shared" si="6"/>
        <v>0.67899631518354953</v>
      </c>
      <c r="F78" s="12">
        <f t="shared" si="5"/>
        <v>0</v>
      </c>
      <c r="G78" s="12">
        <f t="shared" si="5"/>
        <v>0</v>
      </c>
      <c r="H78" s="12">
        <f t="shared" si="5"/>
        <v>8.6251920796725159</v>
      </c>
      <c r="I78" s="13">
        <f t="shared" si="7"/>
        <v>8.6251920796725159</v>
      </c>
      <c r="J78" s="13">
        <f t="shared" si="2"/>
        <v>-1.1921920796725161</v>
      </c>
    </row>
    <row r="79" spans="1:10" ht="15.75" thickBot="1" x14ac:dyDescent="0.3">
      <c r="A79" s="43">
        <v>1519.9</v>
      </c>
      <c r="B79" s="43">
        <v>5.6950000000000003</v>
      </c>
      <c r="C79" s="10">
        <f t="shared" si="6"/>
        <v>0</v>
      </c>
      <c r="D79" s="11">
        <f t="shared" si="6"/>
        <v>0</v>
      </c>
      <c r="E79" s="11">
        <f t="shared" si="6"/>
        <v>0.35940211387934029</v>
      </c>
      <c r="F79" s="12">
        <f t="shared" si="5"/>
        <v>0</v>
      </c>
      <c r="G79" s="12">
        <f t="shared" si="5"/>
        <v>0</v>
      </c>
      <c r="H79" s="12">
        <f t="shared" si="5"/>
        <v>4.5654331205194572</v>
      </c>
      <c r="I79" s="13">
        <f t="shared" si="7"/>
        <v>4.5654331205194572</v>
      </c>
      <c r="J79" s="13">
        <f t="shared" si="2"/>
        <v>1.1295668794805431</v>
      </c>
    </row>
    <row r="80" spans="1:10" ht="15.75" thickBot="1" x14ac:dyDescent="0.3">
      <c r="A80" s="43">
        <v>1707.4</v>
      </c>
      <c r="B80" s="43">
        <v>5.0190000000000001</v>
      </c>
      <c r="C80" s="10">
        <f t="shared" si="6"/>
        <v>0</v>
      </c>
      <c r="D80" s="11">
        <f t="shared" si="6"/>
        <v>0</v>
      </c>
      <c r="E80" s="11">
        <f t="shared" si="6"/>
        <v>0.12249312671255699</v>
      </c>
      <c r="F80" s="12">
        <f t="shared" si="5"/>
        <v>0</v>
      </c>
      <c r="G80" s="12">
        <f t="shared" si="5"/>
        <v>0</v>
      </c>
      <c r="H80" s="12">
        <f t="shared" si="5"/>
        <v>1.5560124888893736</v>
      </c>
      <c r="I80" s="13">
        <f t="shared" si="7"/>
        <v>1.5560124888893736</v>
      </c>
      <c r="J80" s="13">
        <f t="shared" si="2"/>
        <v>3.4629875111106267</v>
      </c>
    </row>
    <row r="81" spans="1:10" ht="15.75" thickBot="1" x14ac:dyDescent="0.3">
      <c r="A81" s="43">
        <v>1917.9</v>
      </c>
      <c r="B81" s="43">
        <v>2.1269999999999998</v>
      </c>
      <c r="C81" s="10">
        <f t="shared" si="6"/>
        <v>0</v>
      </c>
      <c r="D81" s="11">
        <f t="shared" si="6"/>
        <v>0</v>
      </c>
      <c r="E81" s="11">
        <f t="shared" si="6"/>
        <v>2.3187568862853423E-2</v>
      </c>
      <c r="F81" s="12">
        <f t="shared" si="5"/>
        <v>0</v>
      </c>
      <c r="G81" s="12">
        <f t="shared" si="5"/>
        <v>0</v>
      </c>
      <c r="H81" s="12">
        <f t="shared" si="5"/>
        <v>0.29454833675891184</v>
      </c>
      <c r="I81" s="13">
        <f t="shared" si="1"/>
        <v>0.29454833675891184</v>
      </c>
      <c r="J81" s="13">
        <f t="shared" si="2"/>
        <v>1.8324516632410879</v>
      </c>
    </row>
    <row r="82" spans="1:10" ht="15.75" thickBot="1" x14ac:dyDescent="0.3">
      <c r="A82" s="43">
        <v>2154.4</v>
      </c>
      <c r="B82" s="43">
        <v>2.4969999999999999</v>
      </c>
      <c r="C82" s="10">
        <f t="shared" si="6"/>
        <v>0</v>
      </c>
      <c r="D82" s="11">
        <f t="shared" si="6"/>
        <v>0</v>
      </c>
      <c r="E82" s="11">
        <f t="shared" si="6"/>
        <v>2.0100851317212559E-3</v>
      </c>
      <c r="F82" s="12">
        <f t="shared" si="5"/>
        <v>0</v>
      </c>
      <c r="G82" s="12">
        <f t="shared" si="5"/>
        <v>0</v>
      </c>
      <c r="H82" s="12">
        <f t="shared" si="5"/>
        <v>2.5533820979430414E-2</v>
      </c>
      <c r="I82" s="13">
        <f t="shared" si="1"/>
        <v>2.5533820979430414E-2</v>
      </c>
      <c r="J82" s="13">
        <f t="shared" si="2"/>
        <v>2.4714661790205694</v>
      </c>
    </row>
    <row r="83" spans="1:10" ht="15.75" thickBot="1" x14ac:dyDescent="0.3">
      <c r="A83" s="43">
        <v>2420.1</v>
      </c>
      <c r="B83" s="43">
        <v>1.9410000000000001</v>
      </c>
      <c r="C83" s="10">
        <f t="shared" si="6"/>
        <v>0</v>
      </c>
      <c r="D83" s="11">
        <f t="shared" si="6"/>
        <v>0</v>
      </c>
      <c r="E83" s="11">
        <f t="shared" si="6"/>
        <v>6.2319108986380505E-5</v>
      </c>
      <c r="F83" s="12">
        <f t="shared" si="5"/>
        <v>0</v>
      </c>
      <c r="G83" s="12">
        <f t="shared" si="5"/>
        <v>0</v>
      </c>
      <c r="H83" s="12">
        <f t="shared" si="5"/>
        <v>7.9163063660555211E-4</v>
      </c>
      <c r="I83" s="13">
        <f t="shared" si="1"/>
        <v>7.9163063660555211E-4</v>
      </c>
      <c r="J83" s="13">
        <f t="shared" si="2"/>
        <v>1.9402083693633945</v>
      </c>
    </row>
    <row r="84" spans="1:10" ht="15.75" thickBot="1" x14ac:dyDescent="0.3">
      <c r="A84" s="43">
        <v>2718.6</v>
      </c>
      <c r="B84" s="43">
        <v>0.56000000000000005</v>
      </c>
      <c r="C84" s="10">
        <f t="shared" si="6"/>
        <v>0</v>
      </c>
      <c r="D84" s="11">
        <f t="shared" si="6"/>
        <v>0</v>
      </c>
      <c r="E84" s="11">
        <f t="shared" si="6"/>
        <v>5.0313402639016675E-7</v>
      </c>
      <c r="F84" s="12">
        <f t="shared" si="5"/>
        <v>0</v>
      </c>
      <c r="G84" s="12">
        <f t="shared" si="5"/>
        <v>0</v>
      </c>
      <c r="H84" s="12">
        <f t="shared" si="5"/>
        <v>6.3912388364892671E-6</v>
      </c>
      <c r="I84" s="13">
        <f t="shared" si="1"/>
        <v>6.3912388364892671E-6</v>
      </c>
      <c r="J84" s="13">
        <f t="shared" si="2"/>
        <v>0.55999360876116355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0</v>
      </c>
      <c r="E85" s="11">
        <f t="shared" si="6"/>
        <v>7.0528336439216542E-10</v>
      </c>
      <c r="F85" s="12">
        <f t="shared" si="5"/>
        <v>0</v>
      </c>
      <c r="G85" s="12">
        <f t="shared" si="5"/>
        <v>0</v>
      </c>
      <c r="H85" s="12">
        <f t="shared" si="5"/>
        <v>8.9591126674018085E-9</v>
      </c>
      <c r="I85" s="13">
        <f t="shared" si="1"/>
        <v>8.9591126674018085E-9</v>
      </c>
      <c r="J85" s="13">
        <f t="shared" si="2"/>
        <v>-8.9591126674018085E-9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0</v>
      </c>
      <c r="E86" s="11">
        <f t="shared" si="6"/>
        <v>1.0228853677101482E-13</v>
      </c>
      <c r="F86" s="12">
        <f t="shared" si="5"/>
        <v>0</v>
      </c>
      <c r="G86" s="12">
        <f t="shared" si="5"/>
        <v>0</v>
      </c>
      <c r="H86" s="12">
        <f t="shared" si="5"/>
        <v>1.2993565023400041E-12</v>
      </c>
      <c r="I86" s="13">
        <f t="shared" ref="I86:I116" si="8">SUM(F86:H86)</f>
        <v>1.2993565023400041E-12</v>
      </c>
      <c r="J86" s="13">
        <f t="shared" ref="J86:J116" si="9">B86-I86</f>
        <v>-1.2993565023400041E-12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7.9215684974611984E-19</v>
      </c>
      <c r="F87" s="12">
        <f t="shared" si="5"/>
        <v>0</v>
      </c>
      <c r="G87" s="12">
        <f t="shared" si="5"/>
        <v>0</v>
      </c>
      <c r="H87" s="12">
        <f t="shared" si="5"/>
        <v>1.0062653999000817E-17</v>
      </c>
      <c r="I87" s="13">
        <f t="shared" si="8"/>
        <v>1.0062653999000817E-17</v>
      </c>
      <c r="J87" s="13">
        <f t="shared" si="9"/>
        <v>-1.0062653999000817E-17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1.4014344370216408E-25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1.7802219152119814E-24</v>
      </c>
      <c r="I88" s="13">
        <f t="shared" si="8"/>
        <v>1.7802219152119814E-24</v>
      </c>
      <c r="J88" s="13">
        <f t="shared" si="9"/>
        <v>-1.7802219152119814E-24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1.9495659983897557E-34</v>
      </c>
      <c r="F89" s="12">
        <f t="shared" si="11"/>
        <v>0</v>
      </c>
      <c r="G89" s="12">
        <f t="shared" si="11"/>
        <v>0</v>
      </c>
      <c r="H89" s="12">
        <f t="shared" si="11"/>
        <v>2.4765055173479912E-33</v>
      </c>
      <c r="I89" s="13">
        <f t="shared" si="8"/>
        <v>2.4765055173479912E-33</v>
      </c>
      <c r="J89" s="13">
        <f t="shared" si="9"/>
        <v>-2.4765055173479912E-33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5.4079273217658163E-46</v>
      </c>
      <c r="F90" s="12">
        <f t="shared" si="11"/>
        <v>0</v>
      </c>
      <c r="G90" s="12">
        <f t="shared" si="11"/>
        <v>0</v>
      </c>
      <c r="H90" s="12">
        <f t="shared" si="11"/>
        <v>6.8696119345699213E-45</v>
      </c>
      <c r="I90" s="13">
        <f t="shared" si="8"/>
        <v>6.8696119345699213E-45</v>
      </c>
      <c r="J90" s="13">
        <f t="shared" si="9"/>
        <v>-6.8696119345699213E-45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5.3025585350769649E-61</v>
      </c>
      <c r="F91" s="12">
        <f t="shared" si="11"/>
        <v>0</v>
      </c>
      <c r="G91" s="12">
        <f t="shared" si="11"/>
        <v>0</v>
      </c>
      <c r="H91" s="12">
        <f t="shared" si="11"/>
        <v>6.7357634873736055E-60</v>
      </c>
      <c r="I91" s="13">
        <f t="shared" si="8"/>
        <v>6.7357634873736055E-60</v>
      </c>
      <c r="J91" s="13">
        <f t="shared" si="9"/>
        <v>-6.7357634873736055E-60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2.022641094956679E-80</v>
      </c>
      <c r="F92" s="12">
        <f t="shared" si="11"/>
        <v>0</v>
      </c>
      <c r="G92" s="12">
        <f t="shared" si="11"/>
        <v>0</v>
      </c>
      <c r="H92" s="12">
        <f t="shared" si="11"/>
        <v>2.5693317566126255E-79</v>
      </c>
      <c r="I92" s="13">
        <f t="shared" si="8"/>
        <v>2.5693317566126255E-79</v>
      </c>
      <c r="J92" s="13">
        <f t="shared" si="9"/>
        <v>-2.5693317566126255E-79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1.8395519595418783E-105</v>
      </c>
      <c r="F93" s="12">
        <f t="shared" si="11"/>
        <v>0</v>
      </c>
      <c r="G93" s="12">
        <f t="shared" si="11"/>
        <v>0</v>
      </c>
      <c r="H93" s="12">
        <f t="shared" si="11"/>
        <v>2.3367562734559995E-104</v>
      </c>
      <c r="I93" s="13">
        <f t="shared" si="8"/>
        <v>2.3367562734559995E-104</v>
      </c>
      <c r="J93" s="13">
        <f t="shared" si="9"/>
        <v>-2.3367562734559995E-104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1.145395274046079E-137</v>
      </c>
      <c r="F94" s="12">
        <f t="shared" si="11"/>
        <v>0</v>
      </c>
      <c r="G94" s="12">
        <f t="shared" si="11"/>
        <v>0</v>
      </c>
      <c r="H94" s="12">
        <f t="shared" si="11"/>
        <v>1.4549790661420547E-136</v>
      </c>
      <c r="I94" s="13">
        <f t="shared" si="8"/>
        <v>1.4549790661420547E-136</v>
      </c>
      <c r="J94" s="13">
        <f t="shared" si="9"/>
        <v>-1.4549790661420547E-136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5.5309049946925206E-179</v>
      </c>
      <c r="F95" s="12">
        <f t="shared" si="11"/>
        <v>0</v>
      </c>
      <c r="G95" s="12">
        <f t="shared" si="11"/>
        <v>0</v>
      </c>
      <c r="H95" s="12">
        <f t="shared" si="11"/>
        <v>7.0258286955132019E-178</v>
      </c>
      <c r="I95" s="13">
        <f t="shared" si="8"/>
        <v>7.0258286955132019E-178</v>
      </c>
      <c r="J95" s="13">
        <f t="shared" si="9"/>
        <v>-7.0258286955132019E-178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6.9756460294046231E-232</v>
      </c>
      <c r="F96" s="12">
        <f t="shared" si="11"/>
        <v>0</v>
      </c>
      <c r="G96" s="12">
        <f t="shared" si="11"/>
        <v>0</v>
      </c>
      <c r="H96" s="12">
        <f t="shared" si="11"/>
        <v>8.8610623560093036E-231</v>
      </c>
      <c r="I96" s="13">
        <f t="shared" si="8"/>
        <v>8.8610623560093036E-231</v>
      </c>
      <c r="J96" s="13">
        <f t="shared" si="9"/>
        <v>-8.8610623560093036E-231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1.7165048923708491E-299</v>
      </c>
      <c r="F97" s="12">
        <f t="shared" si="11"/>
        <v>0</v>
      </c>
      <c r="G97" s="12">
        <f t="shared" si="11"/>
        <v>0</v>
      </c>
      <c r="H97" s="12">
        <f t="shared" si="11"/>
        <v>2.1804513620068708E-298</v>
      </c>
      <c r="I97" s="13">
        <f t="shared" si="8"/>
        <v>2.1804513620068708E-298</v>
      </c>
      <c r="J97" s="13">
        <f t="shared" si="9"/>
        <v>-2.1804513620068708E-298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988E0-39DF-49BD-91D8-C045ED5187BF}">
  <dimension ref="A1:R116"/>
  <sheetViews>
    <sheetView tabSelected="1" zoomScale="63" zoomScaleNormal="100" workbookViewId="0">
      <selection activeCell="C24" sqref="C24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45.994720024468656</v>
      </c>
      <c r="D8" s="41">
        <v>126.98917924141486</v>
      </c>
      <c r="E8" s="41">
        <v>1364.2821633837264</v>
      </c>
    </row>
    <row r="9" spans="2:8" ht="15" x14ac:dyDescent="0.25">
      <c r="B9" s="25" t="s">
        <v>5</v>
      </c>
      <c r="C9" s="41">
        <v>24.426360479517061</v>
      </c>
      <c r="D9" s="41">
        <v>113.31394388813467</v>
      </c>
      <c r="E9" s="41">
        <v>1031.9697002221158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-0.65798514356655702</v>
      </c>
    </row>
    <row r="12" spans="2:8" ht="15" customHeight="1" x14ac:dyDescent="0.25">
      <c r="B12" s="31" t="s">
        <v>24</v>
      </c>
      <c r="C12" s="39">
        <f>STDEV(J22:J143)/MAX(I22:I143)</f>
        <v>4.7123718301240271E-2</v>
      </c>
      <c r="D12" s="35" t="s">
        <v>21</v>
      </c>
      <c r="E12" s="38">
        <f>M24</f>
        <v>0.96144220596356844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0.20434351895090841</v>
      </c>
      <c r="D15" s="40">
        <f>N22</f>
        <v>3.4441394977883137E-7</v>
      </c>
      <c r="E15" s="40">
        <f>M22</f>
        <v>11.652168939480076</v>
      </c>
    </row>
    <row r="16" spans="2:8" ht="15" x14ac:dyDescent="0.25">
      <c r="B16" s="5" t="s">
        <v>9</v>
      </c>
      <c r="C16" s="23">
        <f>O28</f>
        <v>1.5569334366274601</v>
      </c>
      <c r="D16" s="24">
        <f>N28</f>
        <v>694135.67079198104</v>
      </c>
      <c r="E16" s="24">
        <f>M28</f>
        <v>2.1866506431524112E-2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11.648308692912451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5">
        <v>1E-3</v>
      </c>
      <c r="C22" s="10">
        <f>EXP(-1*(($A22-C$8)/(0.6006*C$9))^2)</f>
        <v>1.2425523419672558E-4</v>
      </c>
      <c r="D22" s="11">
        <f>EXP(-1*(($A22-D$8)/(0.6006*D$9))^2)</f>
        <v>3.4288986505823182E-2</v>
      </c>
      <c r="E22" s="11">
        <f>EXP(-1*(($A22-E$8)/(0.6006*E$9))^2)</f>
        <v>7.9791994884476601E-3</v>
      </c>
      <c r="F22" s="12">
        <f>C$15*C22</f>
        <v>2.5390751803828155E-5</v>
      </c>
      <c r="G22" s="12">
        <f t="shared" ref="F22:H53" si="0">D$15*D22</f>
        <v>1.1809605276383612E-8</v>
      </c>
      <c r="H22" s="12">
        <f t="shared" si="0"/>
        <v>9.2974980441205127E-2</v>
      </c>
      <c r="I22" s="13">
        <f t="shared" ref="I22:I85" si="1">SUM(F22:H22)</f>
        <v>9.3000383002614234E-2</v>
      </c>
      <c r="J22" s="13">
        <f t="shared" ref="J22:J85" si="2">B22-I22</f>
        <v>-9.2000383002614233E-2</v>
      </c>
      <c r="M22" s="15">
        <f t="array" ref="M22:Q26">LINEST(B22:B108,C22:E108,FALSE,TRUE)</f>
        <v>11.652168939480076</v>
      </c>
      <c r="N22" s="16">
        <v>3.4441394977883137E-7</v>
      </c>
      <c r="O22" s="16">
        <v>0.20434351895090841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5">
        <v>0</v>
      </c>
      <c r="C23" s="10">
        <f>EXP(-1*(($A23-C$8)/(0.6006*C$9))^2)</f>
        <v>1.4041025228802258E-4</v>
      </c>
      <c r="D23" s="11">
        <f t="shared" ref="C23:E38" si="3">EXP(-1*(($A23-D$8)/(0.6006*D$9))^2)</f>
        <v>3.4848017495573522E-2</v>
      </c>
      <c r="E23" s="11">
        <f t="shared" si="3"/>
        <v>7.9961931643830891E-3</v>
      </c>
      <c r="F23" s="12">
        <f t="shared" si="0"/>
        <v>2.8691925049319371E-5</v>
      </c>
      <c r="G23" s="12">
        <f t="shared" si="0"/>
        <v>1.2002143347612296E-8</v>
      </c>
      <c r="H23" s="12">
        <f t="shared" si="0"/>
        <v>9.3172993624107525E-2</v>
      </c>
      <c r="I23" s="13">
        <f t="shared" si="1"/>
        <v>9.3201697551300186E-2</v>
      </c>
      <c r="J23" s="13">
        <f t="shared" si="2"/>
        <v>-9.3201697551300186E-2</v>
      </c>
      <c r="M23" s="18">
        <v>0.25479222705634658</v>
      </c>
      <c r="N23">
        <v>0.2390700080598448</v>
      </c>
      <c r="O23">
        <v>0.31814925721278636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5">
        <v>0</v>
      </c>
      <c r="C24" s="10">
        <f t="shared" si="3"/>
        <v>1.5226021882054226E-4</v>
      </c>
      <c r="D24" s="11">
        <f t="shared" si="3"/>
        <v>3.522499859341479E-2</v>
      </c>
      <c r="E24" s="11">
        <f t="shared" si="3"/>
        <v>8.0075402992478995E-3</v>
      </c>
      <c r="F24" s="12">
        <f t="shared" si="0"/>
        <v>3.1113388910024937E-5</v>
      </c>
      <c r="G24" s="12">
        <f t="shared" si="0"/>
        <v>1.2131980896511767E-8</v>
      </c>
      <c r="H24" s="12">
        <f t="shared" si="0"/>
        <v>9.3305212356531358E-2</v>
      </c>
      <c r="I24" s="13">
        <f t="shared" si="1"/>
        <v>9.3336337877422279E-2</v>
      </c>
      <c r="J24" s="13">
        <f t="shared" si="2"/>
        <v>-9.3336337877422279E-2</v>
      </c>
      <c r="M24" s="18">
        <v>0.96144220596356844</v>
      </c>
      <c r="N24">
        <v>0.58116592203604756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5">
        <v>0</v>
      </c>
      <c r="C25" s="10">
        <f t="shared" si="3"/>
        <v>1.7181663607926352E-4</v>
      </c>
      <c r="D25" s="11">
        <f t="shared" si="3"/>
        <v>3.5796971171581371E-2</v>
      </c>
      <c r="E25" s="11">
        <f t="shared" si="3"/>
        <v>8.0245880672288831E-3</v>
      </c>
      <c r="F25" s="12">
        <f t="shared" si="0"/>
        <v>3.5109616030744318E-5</v>
      </c>
      <c r="G25" s="12">
        <f t="shared" si="0"/>
        <v>1.2328976231323301E-8</v>
      </c>
      <c r="H25" s="12">
        <f t="shared" si="0"/>
        <v>9.3503855829086838E-2</v>
      </c>
      <c r="I25" s="13">
        <f t="shared" si="1"/>
        <v>9.3538977774093812E-2</v>
      </c>
      <c r="J25" s="13">
        <f t="shared" si="2"/>
        <v>-9.3538977774093812E-2</v>
      </c>
      <c r="M25" s="18">
        <v>698.18262272846755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5">
        <v>0</v>
      </c>
      <c r="C26" s="10">
        <f t="shared" si="3"/>
        <v>2.0159134739013127E-4</v>
      </c>
      <c r="D26" s="11">
        <f t="shared" si="3"/>
        <v>3.6571863553539849E-2</v>
      </c>
      <c r="E26" s="11">
        <f t="shared" si="3"/>
        <v>8.0473690298274933E-3</v>
      </c>
      <c r="F26" s="12">
        <f t="shared" si="0"/>
        <v>4.1193885315754453E-5</v>
      </c>
      <c r="G26" s="12">
        <f t="shared" si="0"/>
        <v>1.2595859977247147E-8</v>
      </c>
      <c r="H26" s="12">
        <f t="shared" si="0"/>
        <v>9.3769303453889827E-2</v>
      </c>
      <c r="I26" s="13">
        <f t="shared" si="1"/>
        <v>9.3810509935065553E-2</v>
      </c>
      <c r="J26" s="13">
        <f t="shared" si="2"/>
        <v>-9.3810509935065553E-2</v>
      </c>
      <c r="M26" s="20">
        <v>707.44156236937533</v>
      </c>
      <c r="N26" s="21">
        <v>28.371321630624777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5">
        <v>0</v>
      </c>
      <c r="C27" s="10">
        <f t="shared" si="3"/>
        <v>2.3617441074612582E-4</v>
      </c>
      <c r="D27" s="11">
        <f t="shared" si="3"/>
        <v>3.73609485883988E-2</v>
      </c>
      <c r="E27" s="11">
        <f t="shared" si="3"/>
        <v>8.0702079426932666E-3</v>
      </c>
      <c r="F27" s="12">
        <f t="shared" si="0"/>
        <v>4.8260710178020587E-5</v>
      </c>
      <c r="G27" s="12">
        <f t="shared" si="0"/>
        <v>1.2867631870814285E-8</v>
      </c>
      <c r="H27" s="12">
        <f t="shared" si="0"/>
        <v>9.4035426324995883E-2</v>
      </c>
      <c r="I27" s="13">
        <f t="shared" si="1"/>
        <v>9.4083699902805767E-2</v>
      </c>
      <c r="J27" s="13">
        <f t="shared" si="2"/>
        <v>-9.4083699902805767E-2</v>
      </c>
      <c r="M27" t="s">
        <v>10</v>
      </c>
    </row>
    <row r="28" spans="1:18" ht="15.75" thickBot="1" x14ac:dyDescent="0.3">
      <c r="A28" s="43">
        <v>4</v>
      </c>
      <c r="B28" s="45">
        <v>0</v>
      </c>
      <c r="C28" s="10">
        <f t="shared" si="3"/>
        <v>2.7627912415738087E-4</v>
      </c>
      <c r="D28" s="11">
        <f t="shared" si="3"/>
        <v>3.8164422293313197E-2</v>
      </c>
      <c r="E28" s="11">
        <f t="shared" si="3"/>
        <v>8.093104932188901E-3</v>
      </c>
      <c r="F28" s="12">
        <f t="shared" si="0"/>
        <v>5.6455848442994132E-5</v>
      </c>
      <c r="G28" s="12">
        <f t="shared" si="0"/>
        <v>1.3144359423067284E-8</v>
      </c>
      <c r="H28" s="12">
        <f t="shared" si="0"/>
        <v>9.4302225914804513E-2</v>
      </c>
      <c r="I28" s="13">
        <f t="shared" si="1"/>
        <v>9.4358694907606927E-2</v>
      </c>
      <c r="J28" s="13">
        <f t="shared" si="2"/>
        <v>-9.4358694907606927E-2</v>
      </c>
      <c r="M28" s="14">
        <f>M23/M22</f>
        <v>2.1866506431524112E-2</v>
      </c>
      <c r="N28" s="14">
        <f>N23/N22</f>
        <v>694135.67079198104</v>
      </c>
      <c r="O28" s="14">
        <f>O23/O22</f>
        <v>1.5569334366274601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5">
        <v>0</v>
      </c>
      <c r="C29" s="10">
        <f t="shared" si="3"/>
        <v>3.3541622015770462E-4</v>
      </c>
      <c r="D29" s="11">
        <f t="shared" si="3"/>
        <v>3.9189299064794451E-2</v>
      </c>
      <c r="E29" s="11">
        <f t="shared" si="3"/>
        <v>8.1218080321699814E-3</v>
      </c>
      <c r="F29" s="12">
        <f t="shared" si="0"/>
        <v>6.8540130740237976E-5</v>
      </c>
      <c r="G29" s="12">
        <f t="shared" si="0"/>
        <v>1.3497341279969719E-8</v>
      </c>
      <c r="H29" s="12">
        <f t="shared" si="0"/>
        <v>9.463667928487085E-2</v>
      </c>
      <c r="I29" s="13">
        <f t="shared" si="1"/>
        <v>9.4705232912952367E-2</v>
      </c>
      <c r="J29" s="13">
        <f t="shared" si="2"/>
        <v>-9.4705232912952367E-2</v>
      </c>
    </row>
    <row r="30" spans="1:18" ht="15.75" thickBot="1" x14ac:dyDescent="0.3">
      <c r="A30" s="43">
        <v>5.0999999999999996</v>
      </c>
      <c r="B30" s="45">
        <v>0</v>
      </c>
      <c r="C30" s="10">
        <f t="shared" si="3"/>
        <v>4.2202234391144769E-4</v>
      </c>
      <c r="D30" s="11">
        <f t="shared" si="3"/>
        <v>4.0449780916377881E-2</v>
      </c>
      <c r="E30" s="11">
        <f t="shared" si="3"/>
        <v>8.1563721450605298E-3</v>
      </c>
      <c r="F30" s="12">
        <f t="shared" si="0"/>
        <v>8.6237530830775692E-5</v>
      </c>
      <c r="G30" s="12">
        <f t="shared" si="0"/>
        <v>1.3931468813098104E-8</v>
      </c>
      <c r="H30" s="12">
        <f t="shared" si="0"/>
        <v>9.503942616751479E-2</v>
      </c>
      <c r="I30" s="13">
        <f t="shared" si="1"/>
        <v>9.5125677629814373E-2</v>
      </c>
      <c r="J30" s="13">
        <f t="shared" si="2"/>
        <v>-9.5125677629814373E-2</v>
      </c>
    </row>
    <row r="31" spans="1:18" ht="15.75" thickBot="1" x14ac:dyDescent="0.3">
      <c r="A31" s="43">
        <v>5.7</v>
      </c>
      <c r="B31" s="45">
        <v>0</v>
      </c>
      <c r="C31" s="10">
        <f t="shared" si="3"/>
        <v>5.2921720365295118E-4</v>
      </c>
      <c r="D31" s="11">
        <f t="shared" si="3"/>
        <v>4.1744315093365757E-2</v>
      </c>
      <c r="E31" s="11">
        <f t="shared" si="3"/>
        <v>8.1910680008797348E-3</v>
      </c>
      <c r="F31" s="12">
        <f t="shared" si="0"/>
        <v>1.0814210568380358E-4</v>
      </c>
      <c r="G31" s="12">
        <f t="shared" si="0"/>
        <v>1.4377324442118187E-8</v>
      </c>
      <c r="H31" s="12">
        <f t="shared" si="0"/>
        <v>9.5443708141020003E-2</v>
      </c>
      <c r="I31" s="13">
        <f t="shared" si="1"/>
        <v>9.5551864624028246E-2</v>
      </c>
      <c r="J31" s="13">
        <f t="shared" si="2"/>
        <v>-9.5551864624028246E-2</v>
      </c>
      <c r="M31" s="28" t="e">
        <f>#REF!-M22</f>
        <v>#REF!</v>
      </c>
      <c r="N31" s="28" t="e">
        <f>#REF!-N22</f>
        <v>#REF!</v>
      </c>
      <c r="O31" s="28">
        <f>E15-O22</f>
        <v>11.447825420529167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5">
        <v>0</v>
      </c>
      <c r="C32" s="10">
        <f t="shared" si="3"/>
        <v>6.8624512563833777E-4</v>
      </c>
      <c r="D32" s="11">
        <f t="shared" si="3"/>
        <v>4.3298552023681866E-2</v>
      </c>
      <c r="E32" s="11">
        <f t="shared" si="3"/>
        <v>8.2317135815893668E-3</v>
      </c>
      <c r="F32" s="12">
        <f t="shared" si="0"/>
        <v>1.402297438358462E-4</v>
      </c>
      <c r="G32" s="12">
        <f t="shared" si="0"/>
        <v>1.4912625322180485E-8</v>
      </c>
      <c r="H32" s="12">
        <f t="shared" si="0"/>
        <v>9.5917317314091907E-2</v>
      </c>
      <c r="I32" s="13">
        <f t="shared" si="1"/>
        <v>9.6057561970553082E-2</v>
      </c>
      <c r="J32" s="13">
        <f t="shared" si="2"/>
        <v>-9.6057561970553082E-2</v>
      </c>
    </row>
    <row r="33" spans="1:10" ht="15.75" thickBot="1" x14ac:dyDescent="0.3">
      <c r="A33" s="43">
        <v>7.2</v>
      </c>
      <c r="B33" s="45">
        <v>0</v>
      </c>
      <c r="C33" s="10">
        <f t="shared" si="3"/>
        <v>9.1838311663548766E-4</v>
      </c>
      <c r="D33" s="11">
        <f t="shared" si="3"/>
        <v>4.5134110865796821E-2</v>
      </c>
      <c r="E33" s="11">
        <f t="shared" si="3"/>
        <v>8.2783868407998434E-3</v>
      </c>
      <c r="F33" s="12">
        <f t="shared" si="0"/>
        <v>1.8766563779839811E-4</v>
      </c>
      <c r="G33" s="12">
        <f t="shared" si="0"/>
        <v>1.5544817393044754E-8</v>
      </c>
      <c r="H33" s="12">
        <f t="shared" si="0"/>
        <v>9.6461162015368529E-2</v>
      </c>
      <c r="I33" s="13">
        <f t="shared" si="1"/>
        <v>9.6648843197984322E-2</v>
      </c>
      <c r="J33" s="13">
        <f t="shared" si="2"/>
        <v>-9.6648843197984322E-2</v>
      </c>
    </row>
    <row r="34" spans="1:10" ht="15.75" thickBot="1" x14ac:dyDescent="0.3">
      <c r="A34" s="43">
        <v>8.1</v>
      </c>
      <c r="B34" s="45">
        <v>2E-3</v>
      </c>
      <c r="C34" s="10">
        <f t="shared" si="3"/>
        <v>1.265608039275363E-3</v>
      </c>
      <c r="D34" s="11">
        <f t="shared" si="3"/>
        <v>4.727667088664099E-2</v>
      </c>
      <c r="E34" s="11">
        <f t="shared" si="3"/>
        <v>8.331177471287067E-3</v>
      </c>
      <c r="F34" s="12">
        <f t="shared" si="0"/>
        <v>2.5861880035808716E-4</v>
      </c>
      <c r="G34" s="12">
        <f t="shared" si="0"/>
        <v>1.6282744952461909E-8</v>
      </c>
      <c r="H34" s="12">
        <f t="shared" si="0"/>
        <v>9.7076287360227317E-2</v>
      </c>
      <c r="I34" s="13">
        <f t="shared" si="1"/>
        <v>9.7334922443330363E-2</v>
      </c>
      <c r="J34" s="13">
        <f t="shared" si="2"/>
        <v>-9.5334922443330361E-2</v>
      </c>
    </row>
    <row r="35" spans="1:10" ht="15.75" thickBot="1" x14ac:dyDescent="0.3">
      <c r="A35" s="43">
        <v>9.1</v>
      </c>
      <c r="B35" s="45">
        <v>1.2E-2</v>
      </c>
      <c r="C35" s="10">
        <f t="shared" si="3"/>
        <v>1.7914950668115927E-3</v>
      </c>
      <c r="D35" s="11">
        <f t="shared" si="3"/>
        <v>4.97563742763453E-2</v>
      </c>
      <c r="E35" s="11">
        <f t="shared" si="3"/>
        <v>8.3901871497670307E-3</v>
      </c>
      <c r="F35" s="12">
        <f t="shared" si="0"/>
        <v>3.6608040613547363E-4</v>
      </c>
      <c r="G35" s="12">
        <f t="shared" si="0"/>
        <v>1.7136789391189927E-8</v>
      </c>
      <c r="H35" s="12">
        <f t="shared" si="0"/>
        <v>9.7763878102940266E-2</v>
      </c>
      <c r="I35" s="13">
        <f t="shared" si="1"/>
        <v>9.8129975645865133E-2</v>
      </c>
      <c r="J35" s="13">
        <f t="shared" si="2"/>
        <v>-8.6129975645865137E-2</v>
      </c>
    </row>
    <row r="36" spans="1:10" ht="15.75" thickBot="1" x14ac:dyDescent="0.3">
      <c r="A36" s="43">
        <v>10.199999999999999</v>
      </c>
      <c r="B36" s="45">
        <v>1.4E-2</v>
      </c>
      <c r="C36" s="10">
        <f t="shared" si="3"/>
        <v>2.5975405510152627E-3</v>
      </c>
      <c r="D36" s="11">
        <f t="shared" si="3"/>
        <v>5.2608285539546377E-2</v>
      </c>
      <c r="E36" s="11">
        <f t="shared" si="3"/>
        <v>8.4555298145290621E-3</v>
      </c>
      <c r="F36" s="12">
        <f t="shared" si="0"/>
        <v>5.3079057681214043E-4</v>
      </c>
      <c r="G36" s="12">
        <f t="shared" si="0"/>
        <v>1.8119027413767747E-8</v>
      </c>
      <c r="H36" s="12">
        <f t="shared" si="0"/>
        <v>9.8525261871703268E-2</v>
      </c>
      <c r="I36" s="13">
        <f t="shared" si="1"/>
        <v>9.9056070567542828E-2</v>
      </c>
      <c r="J36" s="13">
        <f t="shared" si="2"/>
        <v>-8.505607056754283E-2</v>
      </c>
    </row>
    <row r="37" spans="1:10" ht="15.75" thickBot="1" x14ac:dyDescent="0.3">
      <c r="A37" s="43">
        <v>11.5</v>
      </c>
      <c r="B37" s="45">
        <v>1.6E-2</v>
      </c>
      <c r="C37" s="10">
        <f t="shared" si="3"/>
        <v>3.9714493290547567E-3</v>
      </c>
      <c r="D37" s="11">
        <f t="shared" si="3"/>
        <v>5.6152359057762884E-2</v>
      </c>
      <c r="E37" s="11">
        <f t="shared" si="3"/>
        <v>8.5333400537132599E-3</v>
      </c>
      <c r="F37" s="12">
        <f t="shared" si="0"/>
        <v>8.1153993123427319E-4</v>
      </c>
      <c r="G37" s="12">
        <f t="shared" si="0"/>
        <v>1.9339655772483254E-8</v>
      </c>
      <c r="H37" s="12">
        <f t="shared" si="0"/>
        <v>9.9431919923898882E-2</v>
      </c>
      <c r="I37" s="13">
        <f t="shared" si="1"/>
        <v>0.10024347919478893</v>
      </c>
      <c r="J37" s="13">
        <f t="shared" si="2"/>
        <v>-8.4243479194788931E-2</v>
      </c>
    </row>
    <row r="38" spans="1:10" ht="15.75" thickBot="1" x14ac:dyDescent="0.3">
      <c r="A38" s="43">
        <v>12.9</v>
      </c>
      <c r="B38" s="45">
        <v>1.7000000000000001E-2</v>
      </c>
      <c r="C38" s="10">
        <f t="shared" si="3"/>
        <v>6.1644127017457797E-3</v>
      </c>
      <c r="D38" s="11">
        <f t="shared" si="3"/>
        <v>6.0187376934120247E-2</v>
      </c>
      <c r="E38" s="11">
        <f t="shared" si="3"/>
        <v>8.6178518558752137E-3</v>
      </c>
      <c r="F38" s="12">
        <f t="shared" si="0"/>
        <v>1.2596577837404093E-3</v>
      </c>
      <c r="G38" s="12">
        <f t="shared" si="0"/>
        <v>2.0729372216707685E-8</v>
      </c>
      <c r="H38" s="12">
        <f t="shared" si="0"/>
        <v>0.10041666572006989</v>
      </c>
      <c r="I38" s="13">
        <f t="shared" si="1"/>
        <v>0.10167634423318252</v>
      </c>
      <c r="J38" s="13">
        <f t="shared" si="2"/>
        <v>-8.4676344233182516E-2</v>
      </c>
    </row>
    <row r="39" spans="1:10" ht="15.75" thickBot="1" x14ac:dyDescent="0.3">
      <c r="A39" s="43">
        <v>14.5</v>
      </c>
      <c r="B39" s="45">
        <v>0.02</v>
      </c>
      <c r="C39" s="10">
        <f t="shared" ref="C39:E54" si="4">EXP(-1*(($A39-C$8)/(0.6006*C$9))^2)</f>
        <v>9.9638245486352965E-3</v>
      </c>
      <c r="D39" s="11">
        <f t="shared" si="4"/>
        <v>6.5087575185683588E-2</v>
      </c>
      <c r="E39" s="11">
        <f t="shared" si="4"/>
        <v>8.71535323068795E-3</v>
      </c>
      <c r="F39" s="12">
        <f t="shared" si="0"/>
        <v>2.0360429704775833E-3</v>
      </c>
      <c r="G39" s="12">
        <f t="shared" si="0"/>
        <v>2.2417068851227937E-8</v>
      </c>
      <c r="H39" s="12">
        <f t="shared" si="0"/>
        <v>0.10155276821121946</v>
      </c>
      <c r="I39" s="13">
        <f t="shared" si="1"/>
        <v>0.10358883359876589</v>
      </c>
      <c r="J39" s="13">
        <f t="shared" si="2"/>
        <v>-8.3588833598765885E-2</v>
      </c>
    </row>
    <row r="40" spans="1:10" ht="15.75" thickBot="1" x14ac:dyDescent="0.3">
      <c r="A40" s="43">
        <v>16.3</v>
      </c>
      <c r="B40" s="45">
        <v>3.4000000000000002E-2</v>
      </c>
      <c r="C40" s="10">
        <f t="shared" si="4"/>
        <v>1.6621789718649593E-2</v>
      </c>
      <c r="D40" s="11">
        <f t="shared" si="4"/>
        <v>7.0984904561428142E-2</v>
      </c>
      <c r="E40" s="11">
        <f t="shared" si="4"/>
        <v>8.8262208567270115E-3</v>
      </c>
      <c r="F40" s="12">
        <f t="shared" si="0"/>
        <v>3.3965550023708877E-3</v>
      </c>
      <c r="G40" s="12">
        <f t="shared" si="0"/>
        <v>2.444819135467485E-8</v>
      </c>
      <c r="H40" s="12">
        <f t="shared" si="0"/>
        <v>0.1028446165197457</v>
      </c>
      <c r="I40" s="13">
        <f t="shared" si="1"/>
        <v>0.10624119597030794</v>
      </c>
      <c r="J40" s="13">
        <f t="shared" si="2"/>
        <v>-7.2241195970307939E-2</v>
      </c>
    </row>
    <row r="41" spans="1:10" ht="15.75" thickBot="1" x14ac:dyDescent="0.3">
      <c r="A41" s="43">
        <v>18.3</v>
      </c>
      <c r="B41" s="45">
        <v>8.2000000000000003E-2</v>
      </c>
      <c r="C41" s="10">
        <f t="shared" si="4"/>
        <v>2.8332716408153397E-2</v>
      </c>
      <c r="D41" s="11">
        <f t="shared" si="4"/>
        <v>7.8038086586611377E-2</v>
      </c>
      <c r="E41" s="11">
        <f t="shared" si="4"/>
        <v>8.9508849060756894E-3</v>
      </c>
      <c r="F41" s="12">
        <f t="shared" si="0"/>
        <v>5.789606972280207E-3</v>
      </c>
      <c r="G41" s="12">
        <f t="shared" si="0"/>
        <v>2.6877405634477265E-8</v>
      </c>
      <c r="H41" s="12">
        <f t="shared" si="0"/>
        <v>0.10429722308343618</v>
      </c>
      <c r="I41" s="13">
        <f t="shared" si="1"/>
        <v>0.11008685693312202</v>
      </c>
      <c r="J41" s="13">
        <f t="shared" si="2"/>
        <v>-2.8086856933122017E-2</v>
      </c>
    </row>
    <row r="42" spans="1:10" ht="15.75" thickBot="1" x14ac:dyDescent="0.3">
      <c r="A42" s="43">
        <v>20.6</v>
      </c>
      <c r="B42" s="45">
        <v>0.107</v>
      </c>
      <c r="C42" s="10">
        <f t="shared" si="4"/>
        <v>4.9967007481317653E-2</v>
      </c>
      <c r="D42" s="11">
        <f t="shared" si="4"/>
        <v>8.6834231374363288E-2</v>
      </c>
      <c r="E42" s="11">
        <f t="shared" si="4"/>
        <v>9.0961926888003548E-3</v>
      </c>
      <c r="F42" s="12">
        <f t="shared" si="0"/>
        <v>1.0210434140178816E-2</v>
      </c>
      <c r="G42" s="12">
        <f t="shared" si="0"/>
        <v>2.9906920603653381E-8</v>
      </c>
      <c r="H42" s="12">
        <f t="shared" si="0"/>
        <v>0.10599037391596525</v>
      </c>
      <c r="I42" s="13">
        <f t="shared" si="1"/>
        <v>0.11620083796306467</v>
      </c>
      <c r="J42" s="13">
        <f t="shared" si="2"/>
        <v>-9.2008379630646731E-3</v>
      </c>
    </row>
    <row r="43" spans="1:10" ht="15.75" thickBot="1" x14ac:dyDescent="0.3">
      <c r="A43" s="43">
        <v>23.1</v>
      </c>
      <c r="B43" s="45">
        <v>0.14399999999999999</v>
      </c>
      <c r="C43" s="10">
        <f t="shared" si="4"/>
        <v>8.7556728255026306E-2</v>
      </c>
      <c r="D43" s="11">
        <f t="shared" si="4"/>
        <v>9.727103620272437E-2</v>
      </c>
      <c r="E43" s="11">
        <f t="shared" si="4"/>
        <v>9.2565235445548639E-3</v>
      </c>
      <c r="F43" s="12">
        <f t="shared" si="0"/>
        <v>1.7891649959460507E-2</v>
      </c>
      <c r="G43" s="12">
        <f t="shared" si="0"/>
        <v>3.3501501777659997E-8</v>
      </c>
      <c r="H43" s="12">
        <f t="shared" si="0"/>
        <v>0.1078585761334282</v>
      </c>
      <c r="I43" s="13">
        <f t="shared" si="1"/>
        <v>0.12575025959439048</v>
      </c>
      <c r="J43" s="13">
        <f t="shared" si="2"/>
        <v>1.8249740405609505E-2</v>
      </c>
    </row>
    <row r="44" spans="1:10" ht="15.75" thickBot="1" x14ac:dyDescent="0.3">
      <c r="A44" s="43">
        <v>26</v>
      </c>
      <c r="B44" s="45">
        <v>0.19</v>
      </c>
      <c r="C44" s="10">
        <f t="shared" si="4"/>
        <v>0.15605318616755606</v>
      </c>
      <c r="D44" s="11">
        <f t="shared" si="4"/>
        <v>0.11058457466485587</v>
      </c>
      <c r="E44" s="11">
        <f t="shared" si="4"/>
        <v>9.4456660254628559E-3</v>
      </c>
      <c r="F44" s="12">
        <f t="shared" si="0"/>
        <v>3.1888457204979632E-2</v>
      </c>
      <c r="G44" s="12">
        <f t="shared" si="0"/>
        <v>3.80868701449351E-8</v>
      </c>
      <c r="H44" s="12">
        <f t="shared" si="0"/>
        <v>0.1100624962746005</v>
      </c>
      <c r="I44" s="13">
        <f t="shared" si="1"/>
        <v>0.14195099156645027</v>
      </c>
      <c r="J44" s="13">
        <f t="shared" si="2"/>
        <v>4.8049008433549728E-2</v>
      </c>
    </row>
    <row r="45" spans="1:10" ht="15.75" thickBot="1" x14ac:dyDescent="0.3">
      <c r="A45" s="43">
        <v>29.2</v>
      </c>
      <c r="B45" s="45">
        <v>0.27</v>
      </c>
      <c r="C45" s="10">
        <f t="shared" si="4"/>
        <v>0.26966863463501406</v>
      </c>
      <c r="D45" s="11">
        <f t="shared" si="4"/>
        <v>0.12686401458611371</v>
      </c>
      <c r="E45" s="11">
        <f t="shared" si="4"/>
        <v>9.6583725553514976E-3</v>
      </c>
      <c r="F45" s="12">
        <f t="shared" si="0"/>
        <v>5.5105037752005592E-2</v>
      </c>
      <c r="G45" s="12">
        <f t="shared" si="0"/>
        <v>4.36937363484027E-8</v>
      </c>
      <c r="H45" s="12">
        <f t="shared" si="0"/>
        <v>0.11254098869539353</v>
      </c>
      <c r="I45" s="13">
        <f t="shared" si="1"/>
        <v>0.16764607014113547</v>
      </c>
      <c r="J45" s="13">
        <f t="shared" si="2"/>
        <v>0.10235392985886455</v>
      </c>
    </row>
    <row r="46" spans="1:10" ht="15.75" thickBot="1" x14ac:dyDescent="0.3">
      <c r="A46" s="43">
        <v>32.700000000000003</v>
      </c>
      <c r="B46" s="45">
        <v>0.35399999999999998</v>
      </c>
      <c r="C46" s="10">
        <f t="shared" si="4"/>
        <v>0.43988575986146006</v>
      </c>
      <c r="D46" s="11">
        <f t="shared" si="4"/>
        <v>0.14668143292687125</v>
      </c>
      <c r="E46" s="11">
        <f t="shared" si="4"/>
        <v>9.895904626995234E-3</v>
      </c>
      <c r="F46" s="12">
        <f t="shared" si="0"/>
        <v>8.9887804106485003E-2</v>
      </c>
      <c r="G46" s="12">
        <f t="shared" si="0"/>
        <v>5.0519131673562455E-8</v>
      </c>
      <c r="H46" s="12">
        <f t="shared" si="0"/>
        <v>0.11530875252273103</v>
      </c>
      <c r="I46" s="13">
        <f t="shared" si="1"/>
        <v>0.2051966071483477</v>
      </c>
      <c r="J46" s="13">
        <f t="shared" si="2"/>
        <v>0.14880339285165228</v>
      </c>
    </row>
    <row r="47" spans="1:10" ht="15.75" thickBot="1" x14ac:dyDescent="0.3">
      <c r="A47" s="43">
        <v>36.799999999999997</v>
      </c>
      <c r="B47" s="45">
        <v>0.30499999999999999</v>
      </c>
      <c r="C47" s="10">
        <f t="shared" si="4"/>
        <v>0.675153165462268</v>
      </c>
      <c r="D47" s="11">
        <f t="shared" si="4"/>
        <v>0.17270160300894605</v>
      </c>
      <c r="E47" s="11">
        <f t="shared" si="4"/>
        <v>1.0180770750942019E-2</v>
      </c>
      <c r="F47" s="12">
        <f t="shared" si="0"/>
        <v>0.13796317366140476</v>
      </c>
      <c r="G47" s="12">
        <f t="shared" si="0"/>
        <v>5.9480841225446813E-8</v>
      </c>
      <c r="H47" s="12">
        <f t="shared" si="0"/>
        <v>0.11862806072409383</v>
      </c>
      <c r="I47" s="13">
        <f t="shared" si="1"/>
        <v>0.25659129386633983</v>
      </c>
      <c r="J47" s="13">
        <f t="shared" si="2"/>
        <v>4.8408706133660162E-2</v>
      </c>
    </row>
    <row r="48" spans="1:10" ht="15.75" thickBot="1" x14ac:dyDescent="0.3">
      <c r="A48" s="43">
        <v>41.3</v>
      </c>
      <c r="B48" s="45">
        <v>0.34200000000000003</v>
      </c>
      <c r="C48" s="10">
        <f t="shared" si="4"/>
        <v>0.90266175886534894</v>
      </c>
      <c r="D48" s="11">
        <f t="shared" si="4"/>
        <v>0.20488396969630368</v>
      </c>
      <c r="E48" s="11">
        <f t="shared" si="4"/>
        <v>1.0501818745011833E-2</v>
      </c>
      <c r="F48" s="12">
        <f t="shared" si="0"/>
        <v>0.18445308022896176</v>
      </c>
      <c r="G48" s="12">
        <f t="shared" si="0"/>
        <v>7.0564897249470348E-8</v>
      </c>
      <c r="H48" s="12">
        <f t="shared" si="0"/>
        <v>0.12236896618867651</v>
      </c>
      <c r="I48" s="13">
        <f t="shared" si="1"/>
        <v>0.30682211698253553</v>
      </c>
      <c r="J48" s="13">
        <f t="shared" si="2"/>
        <v>3.5177883017464495E-2</v>
      </c>
    </row>
    <row r="49" spans="1:10" ht="15.75" thickBot="1" x14ac:dyDescent="0.3">
      <c r="A49" s="43">
        <v>46.4</v>
      </c>
      <c r="B49" s="45">
        <v>0.25</v>
      </c>
      <c r="C49" s="10">
        <f t="shared" si="4"/>
        <v>0.9992371196957317</v>
      </c>
      <c r="D49" s="11">
        <f t="shared" si="4"/>
        <v>0.24605017220840905</v>
      </c>
      <c r="E49" s="11">
        <f t="shared" si="4"/>
        <v>1.0876542873668883E-2</v>
      </c>
      <c r="F49" s="12">
        <f t="shared" si="0"/>
        <v>0.2041876293049959</v>
      </c>
      <c r="G49" s="12">
        <f t="shared" si="0"/>
        <v>8.4743111654059809E-8</v>
      </c>
      <c r="H49" s="12">
        <f t="shared" si="0"/>
        <v>0.12673531504148791</v>
      </c>
      <c r="I49" s="13">
        <f t="shared" si="1"/>
        <v>0.33092302908959548</v>
      </c>
      <c r="J49" s="13">
        <f t="shared" si="2"/>
        <v>-8.0923029089595477E-2</v>
      </c>
    </row>
    <row r="50" spans="1:10" ht="15.75" thickBot="1" x14ac:dyDescent="0.3">
      <c r="A50" s="43">
        <v>52.1</v>
      </c>
      <c r="B50" s="45">
        <v>0.23300000000000001</v>
      </c>
      <c r="C50" s="10">
        <f t="shared" si="4"/>
        <v>0.84097775447277456</v>
      </c>
      <c r="D50" s="11">
        <f t="shared" si="4"/>
        <v>0.29793525604855847</v>
      </c>
      <c r="E50" s="11">
        <f t="shared" si="4"/>
        <v>1.1309384640927829E-2</v>
      </c>
      <c r="F50" s="12">
        <f t="shared" si="0"/>
        <v>0.17184835370839982</v>
      </c>
      <c r="G50" s="12">
        <f t="shared" si="0"/>
        <v>1.0261305831405149E-7</v>
      </c>
      <c r="H50" s="12">
        <f t="shared" si="0"/>
        <v>0.13177886043765227</v>
      </c>
      <c r="I50" s="13">
        <f t="shared" si="1"/>
        <v>0.30362731675911037</v>
      </c>
      <c r="J50" s="13">
        <f t="shared" si="2"/>
        <v>-7.0627316759110353E-2</v>
      </c>
    </row>
    <row r="51" spans="1:10" ht="15.75" thickBot="1" x14ac:dyDescent="0.3">
      <c r="A51" s="43">
        <v>58.6</v>
      </c>
      <c r="B51" s="45">
        <v>0.22900000000000001</v>
      </c>
      <c r="C51" s="10">
        <f t="shared" si="4"/>
        <v>0.47793874383268958</v>
      </c>
      <c r="D51" s="11">
        <f t="shared" si="4"/>
        <v>0.36429009387718214</v>
      </c>
      <c r="E51" s="11">
        <f t="shared" si="4"/>
        <v>1.1821595742781256E-2</v>
      </c>
      <c r="F51" s="12">
        <f t="shared" si="0"/>
        <v>9.7663684757748559E-2</v>
      </c>
      <c r="G51" s="12">
        <f t="shared" si="0"/>
        <v>1.2546659009754158E-7</v>
      </c>
      <c r="H51" s="12">
        <f t="shared" si="0"/>
        <v>0.13774723072912565</v>
      </c>
      <c r="I51" s="13">
        <f t="shared" si="1"/>
        <v>0.23541104095346432</v>
      </c>
      <c r="J51" s="13">
        <f t="shared" si="2"/>
        <v>-6.4110409534643142E-3</v>
      </c>
    </row>
    <row r="52" spans="1:10" ht="15.75" thickBot="1" x14ac:dyDescent="0.3">
      <c r="A52" s="43">
        <v>63</v>
      </c>
      <c r="B52" s="45">
        <v>0.11799999999999999</v>
      </c>
      <c r="C52" s="10">
        <f t="shared" si="4"/>
        <v>0.2608971329770321</v>
      </c>
      <c r="D52" s="11">
        <f t="shared" si="4"/>
        <v>0.41310737617678334</v>
      </c>
      <c r="E52" s="11">
        <f t="shared" si="4"/>
        <v>1.2179906109059344E-2</v>
      </c>
      <c r="F52" s="12">
        <f t="shared" si="0"/>
        <v>5.3312638236729833E-2</v>
      </c>
      <c r="G52" s="12">
        <f t="shared" si="0"/>
        <v>1.4227994311181545E-7</v>
      </c>
      <c r="H52" s="12">
        <f t="shared" si="0"/>
        <v>0.1419223236497649</v>
      </c>
      <c r="I52" s="13">
        <f t="shared" si="1"/>
        <v>0.19523510416643786</v>
      </c>
      <c r="J52" s="13">
        <f t="shared" si="2"/>
        <v>-7.7235104166437862E-2</v>
      </c>
    </row>
    <row r="53" spans="1:10" ht="15.75" thickBot="1" x14ac:dyDescent="0.3">
      <c r="A53" s="43">
        <v>73.900000000000006</v>
      </c>
      <c r="B53" s="45">
        <v>0.22800000000000001</v>
      </c>
      <c r="C53" s="10">
        <f t="shared" si="4"/>
        <v>2.683271273758462E-2</v>
      </c>
      <c r="D53" s="11">
        <f t="shared" si="4"/>
        <v>0.54415577679474247</v>
      </c>
      <c r="E53" s="11">
        <f t="shared" si="4"/>
        <v>1.3109323201679525E-2</v>
      </c>
      <c r="F53" s="12">
        <f t="shared" si="0"/>
        <v>5.4830909437969038E-3</v>
      </c>
      <c r="G53" s="12">
        <f t="shared" si="0"/>
        <v>1.8741484038084541E-7</v>
      </c>
      <c r="H53" s="12">
        <f t="shared" si="0"/>
        <v>0.15275204862821565</v>
      </c>
      <c r="I53" s="13">
        <f t="shared" si="1"/>
        <v>0.15823532698685294</v>
      </c>
      <c r="J53" s="13">
        <f t="shared" si="2"/>
        <v>6.9764673013147066E-2</v>
      </c>
    </row>
    <row r="54" spans="1:10" ht="15.75" thickBot="1" x14ac:dyDescent="0.3">
      <c r="A54" s="43">
        <v>83</v>
      </c>
      <c r="B54" s="45">
        <v>0.191</v>
      </c>
      <c r="C54" s="10">
        <f t="shared" si="4"/>
        <v>1.7247602684795616E-3</v>
      </c>
      <c r="D54" s="11">
        <f t="shared" si="4"/>
        <v>0.65850283619931482</v>
      </c>
      <c r="E54" s="11">
        <f t="shared" si="4"/>
        <v>1.3932753591123713E-2</v>
      </c>
      <c r="F54" s="12">
        <f t="shared" ref="F54:H87" si="5">C$15*C54</f>
        <v>3.5244358260782719E-4</v>
      </c>
      <c r="G54" s="12">
        <f t="shared" si="5"/>
        <v>2.2679756275596882E-7</v>
      </c>
      <c r="H54" s="12">
        <f t="shared" si="5"/>
        <v>0.16234679863592122</v>
      </c>
      <c r="I54" s="13">
        <f t="shared" si="1"/>
        <v>0.16269946901609181</v>
      </c>
      <c r="J54" s="13">
        <f t="shared" si="2"/>
        <v>2.8300530983908195E-2</v>
      </c>
    </row>
    <row r="55" spans="1:10" ht="15.75" thickBot="1" x14ac:dyDescent="0.3">
      <c r="A55" s="43">
        <v>93.3</v>
      </c>
      <c r="B55" s="45">
        <v>0.191</v>
      </c>
      <c r="C55" s="10">
        <f t="shared" ref="C55:E86" si="6">EXP(-1*(($A55-C$8)/(0.6006*C$9))^2)</f>
        <v>3.0507106919528076E-5</v>
      </c>
      <c r="D55" s="11">
        <f t="shared" si="6"/>
        <v>0.78267035551263719</v>
      </c>
      <c r="E55" s="11">
        <f t="shared" si="6"/>
        <v>1.4919577832639731E-2</v>
      </c>
      <c r="F55" s="12">
        <f t="shared" si="5"/>
        <v>6.2339295809479746E-6</v>
      </c>
      <c r="G55" s="12">
        <f t="shared" si="5"/>
        <v>2.6956258851690954E-7</v>
      </c>
      <c r="H55" s="12">
        <f t="shared" si="5"/>
        <v>0.17384544141164016</v>
      </c>
      <c r="I55" s="13">
        <f t="shared" si="1"/>
        <v>0.17385194490380962</v>
      </c>
      <c r="J55" s="13">
        <f t="shared" si="2"/>
        <v>1.7148055096190384E-2</v>
      </c>
    </row>
    <row r="56" spans="1:10" ht="15.75" thickBot="1" x14ac:dyDescent="0.3">
      <c r="A56" s="43">
        <v>104.8</v>
      </c>
      <c r="B56" s="45">
        <v>0.21</v>
      </c>
      <c r="C56" s="10">
        <f t="shared" si="6"/>
        <v>1.0520470939869658E-7</v>
      </c>
      <c r="D56" s="11">
        <f t="shared" si="6"/>
        <v>0.89915225411808231</v>
      </c>
      <c r="E56" s="11">
        <f t="shared" si="6"/>
        <v>1.6093672715852998E-2</v>
      </c>
      <c r="F56" s="12">
        <f t="shared" si="5"/>
        <v>2.1497900528737368E-8</v>
      </c>
      <c r="G56" s="12">
        <f t="shared" si="5"/>
        <v>3.096805792933482E-7</v>
      </c>
      <c r="H56" s="12">
        <f t="shared" si="5"/>
        <v>0.18752619334182025</v>
      </c>
      <c r="I56" s="13">
        <f t="shared" si="1"/>
        <v>0.18752652452030008</v>
      </c>
      <c r="J56" s="13">
        <f t="shared" si="2"/>
        <v>2.2473475479699911E-2</v>
      </c>
    </row>
    <row r="57" spans="1:10" ht="15.75" thickBot="1" x14ac:dyDescent="0.3">
      <c r="A57" s="43">
        <v>117.7</v>
      </c>
      <c r="B57" s="45">
        <v>0.20699999999999999</v>
      </c>
      <c r="C57" s="10">
        <f>EXP(-1*(($A57-C$8)/(0.6006*C$9))^2)</f>
        <v>4.214576964446539E-11</v>
      </c>
      <c r="D57" s="11">
        <f t="shared" si="6"/>
        <v>0.98154227779571745</v>
      </c>
      <c r="E57" s="11">
        <f t="shared" si="6"/>
        <v>1.7506648132798654E-2</v>
      </c>
      <c r="F57" s="12">
        <f t="shared" si="5"/>
        <v>8.6122148780444331E-12</v>
      </c>
      <c r="G57" s="12">
        <f t="shared" si="5"/>
        <v>3.3805685277053397E-7</v>
      </c>
      <c r="H57" s="12">
        <f t="shared" si="5"/>
        <v>0.20399042160740333</v>
      </c>
      <c r="I57" s="13">
        <f t="shared" si="1"/>
        <v>0.20399075967286831</v>
      </c>
      <c r="J57" s="13">
        <f t="shared" si="2"/>
        <v>3.0092403271316792E-3</v>
      </c>
    </row>
    <row r="58" spans="1:10" ht="15.75" thickBot="1" x14ac:dyDescent="0.3">
      <c r="A58" s="43">
        <v>125</v>
      </c>
      <c r="B58" s="45">
        <v>0.115</v>
      </c>
      <c r="C58" s="10">
        <f t="shared" si="6"/>
        <v>2.5392438059528281E-13</v>
      </c>
      <c r="D58" s="11">
        <f t="shared" si="6"/>
        <v>0.99914606468482647</v>
      </c>
      <c r="E58" s="11">
        <f t="shared" si="6"/>
        <v>1.8353479268714688E-2</v>
      </c>
      <c r="F58" s="12">
        <f t="shared" si="5"/>
        <v>5.188780147826985E-14</v>
      </c>
      <c r="G58" s="12">
        <f t="shared" si="5"/>
        <v>3.4411984254407684E-7</v>
      </c>
      <c r="H58" s="12">
        <f t="shared" si="5"/>
        <v>0.21385784106630878</v>
      </c>
      <c r="I58" s="13">
        <f t="shared" si="1"/>
        <v>0.21385818518620323</v>
      </c>
      <c r="J58" s="13">
        <f t="shared" si="2"/>
        <v>-9.8858185186203221E-2</v>
      </c>
    </row>
    <row r="59" spans="1:10" ht="15.75" thickBot="1" x14ac:dyDescent="0.3">
      <c r="A59" s="43">
        <v>148.5</v>
      </c>
      <c r="B59" s="45">
        <v>0.375</v>
      </c>
      <c r="C59" s="10">
        <f t="shared" si="6"/>
        <v>6.2722767028780843E-22</v>
      </c>
      <c r="D59" s="11">
        <f t="shared" si="6"/>
        <v>0.90492559401014128</v>
      </c>
      <c r="E59" s="11">
        <f t="shared" si="6"/>
        <v>2.1327643217764296E-2</v>
      </c>
      <c r="F59" s="12">
        <f t="shared" si="5"/>
        <v>1.2816990932999092E-22</v>
      </c>
      <c r="G59" s="12">
        <f t="shared" si="5"/>
        <v>3.1166899808898796E-7</v>
      </c>
      <c r="H59" s="12">
        <f t="shared" si="5"/>
        <v>0.24851330185434603</v>
      </c>
      <c r="I59" s="13">
        <f t="shared" ref="I59:I80" si="7">SUM(F59:H59)</f>
        <v>0.24851361352334411</v>
      </c>
      <c r="J59" s="13">
        <f t="shared" si="2"/>
        <v>0.12648638647665589</v>
      </c>
    </row>
    <row r="60" spans="1:10" ht="15.75" thickBot="1" x14ac:dyDescent="0.3">
      <c r="A60" s="43">
        <v>166.8</v>
      </c>
      <c r="B60" s="45">
        <v>0.28000000000000003</v>
      </c>
      <c r="C60" s="10">
        <f t="shared" si="6"/>
        <v>3.5577505949083509E-30</v>
      </c>
      <c r="D60" s="11">
        <f t="shared" si="6"/>
        <v>0.71021460431674688</v>
      </c>
      <c r="E60" s="11">
        <f t="shared" si="6"/>
        <v>2.3925988993346144E-2</v>
      </c>
      <c r="F60" s="12">
        <f t="shared" si="5"/>
        <v>7.2700327611326029E-31</v>
      </c>
      <c r="G60" s="12">
        <f t="shared" si="5"/>
        <v>2.4460781706334063E-7</v>
      </c>
      <c r="H60" s="12">
        <f t="shared" si="5"/>
        <v>0.27878966579461012</v>
      </c>
      <c r="I60" s="13">
        <f t="shared" si="7"/>
        <v>0.27878991040242718</v>
      </c>
      <c r="J60" s="13">
        <f t="shared" si="2"/>
        <v>1.2100895975728498E-3</v>
      </c>
    </row>
    <row r="61" spans="1:10" ht="15.75" thickBot="1" x14ac:dyDescent="0.3">
      <c r="A61" s="43">
        <v>187.4</v>
      </c>
      <c r="B61" s="45">
        <v>0.30599999999999999</v>
      </c>
      <c r="C61" s="10">
        <f t="shared" si="6"/>
        <v>4.4823005265242511E-41</v>
      </c>
      <c r="D61" s="11">
        <f t="shared" si="6"/>
        <v>0.45478153915397435</v>
      </c>
      <c r="E61" s="11">
        <f t="shared" si="6"/>
        <v>2.717477633762309E-2</v>
      </c>
      <c r="F61" s="12">
        <f t="shared" si="5"/>
        <v>9.1592906258547499E-42</v>
      </c>
      <c r="G61" s="12">
        <f t="shared" si="5"/>
        <v>1.5663310618651656E-7</v>
      </c>
      <c r="H61" s="12">
        <f t="shared" si="5"/>
        <v>0.3166450847785699</v>
      </c>
      <c r="I61" s="13">
        <f t="shared" si="7"/>
        <v>0.3166452414116761</v>
      </c>
      <c r="J61" s="13">
        <f t="shared" si="2"/>
        <v>-1.064524141167611E-2</v>
      </c>
    </row>
    <row r="62" spans="1:10" ht="15.75" thickBot="1" x14ac:dyDescent="0.3">
      <c r="A62" s="43">
        <v>210.5</v>
      </c>
      <c r="B62" s="45">
        <v>0.34300000000000003</v>
      </c>
      <c r="C62" s="10">
        <f t="shared" si="6"/>
        <v>2.4663650231830765E-55</v>
      </c>
      <c r="D62" s="11">
        <f t="shared" si="6"/>
        <v>0.22185448487817572</v>
      </c>
      <c r="E62" s="11">
        <f t="shared" si="6"/>
        <v>3.126306238771423E-2</v>
      </c>
      <c r="F62" s="12">
        <f t="shared" si="5"/>
        <v>5.0398570785466864E-56</v>
      </c>
      <c r="G62" s="12">
        <f t="shared" si="5"/>
        <v>7.6409779413040515E-8</v>
      </c>
      <c r="H62" s="12">
        <f t="shared" si="5"/>
        <v>0.36428248450715156</v>
      </c>
      <c r="I62" s="13">
        <f t="shared" si="7"/>
        <v>0.36428256091693095</v>
      </c>
      <c r="J62" s="13">
        <f t="shared" si="2"/>
        <v>-2.1282560916930926E-2</v>
      </c>
    </row>
    <row r="63" spans="1:10" ht="15.75" thickBot="1" x14ac:dyDescent="0.3">
      <c r="A63" s="43">
        <v>236.4</v>
      </c>
      <c r="B63" s="45">
        <v>0.40600000000000003</v>
      </c>
      <c r="C63" s="10">
        <f t="shared" si="6"/>
        <v>6.9710809585362257E-74</v>
      </c>
      <c r="D63" s="11">
        <f t="shared" si="6"/>
        <v>7.5430802372963027E-2</v>
      </c>
      <c r="E63" s="11">
        <f t="shared" si="6"/>
        <v>3.6461954888811265E-2</v>
      </c>
      <c r="F63" s="12">
        <f t="shared" si="5"/>
        <v>1.424495213958964E-74</v>
      </c>
      <c r="G63" s="12">
        <f t="shared" si="5"/>
        <v>2.5979420580258642E-8</v>
      </c>
      <c r="H63" s="12">
        <f t="shared" si="5"/>
        <v>0.4248608582281303</v>
      </c>
      <c r="I63" s="13">
        <f t="shared" si="7"/>
        <v>0.42486088420755086</v>
      </c>
      <c r="J63" s="13">
        <f t="shared" si="2"/>
        <v>-1.8860884207550832E-2</v>
      </c>
    </row>
    <row r="64" spans="1:10" ht="15.75" thickBot="1" x14ac:dyDescent="0.3">
      <c r="A64" s="43">
        <v>265.60000000000002</v>
      </c>
      <c r="B64" s="45">
        <v>0.46700000000000003</v>
      </c>
      <c r="C64" s="10">
        <f t="shared" si="6"/>
        <v>4.8369800381448157E-98</v>
      </c>
      <c r="D64" s="11">
        <f t="shared" si="6"/>
        <v>1.5793237867780058E-2</v>
      </c>
      <c r="E64" s="11">
        <f t="shared" si="6"/>
        <v>4.3185875683586811E-2</v>
      </c>
      <c r="F64" s="12">
        <f t="shared" si="5"/>
        <v>9.8840552208981086E-99</v>
      </c>
      <c r="G64" s="12">
        <f t="shared" si="5"/>
        <v>5.4394114338387383E-9</v>
      </c>
      <c r="H64" s="12">
        <f t="shared" si="5"/>
        <v>0.50320911926453815</v>
      </c>
      <c r="I64" s="13">
        <f t="shared" si="7"/>
        <v>0.50320912470394963</v>
      </c>
      <c r="J64" s="13">
        <f t="shared" si="2"/>
        <v>-3.6209124703949602E-2</v>
      </c>
    </row>
    <row r="65" spans="1:10" ht="15.75" thickBot="1" x14ac:dyDescent="0.3">
      <c r="A65" s="43">
        <v>298.39999999999998</v>
      </c>
      <c r="B65" s="45">
        <v>0.53</v>
      </c>
      <c r="C65" s="10">
        <f t="shared" si="6"/>
        <v>2.7784790763393583E-129</v>
      </c>
      <c r="D65" s="11">
        <f t="shared" si="6"/>
        <v>1.7578771273374406E-3</v>
      </c>
      <c r="E65" s="11">
        <f t="shared" si="6"/>
        <v>5.195248683615946E-2</v>
      </c>
      <c r="F65" s="12">
        <f t="shared" si="5"/>
        <v>5.6776419179065413E-130</v>
      </c>
      <c r="G65" s="12">
        <f t="shared" si="5"/>
        <v>6.0543740465215365E-10</v>
      </c>
      <c r="H65" s="12">
        <f t="shared" si="5"/>
        <v>0.60535915344104474</v>
      </c>
      <c r="I65" s="13">
        <f t="shared" si="7"/>
        <v>0.60535915404648211</v>
      </c>
      <c r="J65" s="13">
        <f t="shared" si="2"/>
        <v>-7.535915404648208E-2</v>
      </c>
    </row>
    <row r="66" spans="1:10" ht="15.75" thickBot="1" x14ac:dyDescent="0.3">
      <c r="A66" s="43">
        <v>335.2</v>
      </c>
      <c r="B66" s="45">
        <v>0.72399999999999998</v>
      </c>
      <c r="C66" s="10">
        <f t="shared" si="6"/>
        <v>1.6781282849755238E-169</v>
      </c>
      <c r="D66" s="11">
        <f t="shared" si="6"/>
        <v>8.6112389497741153E-5</v>
      </c>
      <c r="E66" s="11">
        <f t="shared" si="6"/>
        <v>6.349853864117945E-2</v>
      </c>
      <c r="F66" s="12">
        <f t="shared" si="5"/>
        <v>3.4291463900295137E-170</v>
      </c>
      <c r="G66" s="12">
        <f t="shared" si="5"/>
        <v>2.9658308191810185E-11</v>
      </c>
      <c r="H66" s="12">
        <f t="shared" si="5"/>
        <v>0.73989569965712654</v>
      </c>
      <c r="I66" s="13">
        <f t="shared" si="7"/>
        <v>0.73989569968678481</v>
      </c>
      <c r="J66" s="13">
        <f t="shared" si="2"/>
        <v>-1.5895699686784837E-2</v>
      </c>
    </row>
    <row r="67" spans="1:10" ht="15.75" thickBot="1" x14ac:dyDescent="0.3">
      <c r="A67" s="43">
        <v>376.5</v>
      </c>
      <c r="B67" s="45">
        <v>0.89100000000000001</v>
      </c>
      <c r="C67" s="10">
        <f t="shared" si="6"/>
        <v>3.7932961457192295E-221</v>
      </c>
      <c r="D67" s="11">
        <f t="shared" si="6"/>
        <v>1.4538374448565375E-6</v>
      </c>
      <c r="E67" s="11">
        <f t="shared" si="6"/>
        <v>7.8873736304863468E-2</v>
      </c>
      <c r="F67" s="12">
        <f t="shared" si="5"/>
        <v>7.7513548283918518E-222</v>
      </c>
      <c r="G67" s="12">
        <f t="shared" si="5"/>
        <v>5.0072189671940401E-13</v>
      </c>
      <c r="H67" s="12">
        <f t="shared" si="5"/>
        <v>0.91905010031227208</v>
      </c>
      <c r="I67" s="13">
        <f t="shared" si="7"/>
        <v>0.91905010031277279</v>
      </c>
      <c r="J67" s="13">
        <f t="shared" si="2"/>
        <v>-2.8050100312772774E-2</v>
      </c>
    </row>
    <row r="68" spans="1:10" ht="15.75" thickBot="1" x14ac:dyDescent="0.3">
      <c r="A68" s="43">
        <v>422.9</v>
      </c>
      <c r="B68" s="45">
        <v>0.94499999999999995</v>
      </c>
      <c r="C68" s="10">
        <f t="shared" si="6"/>
        <v>2.2095559939490074E-287</v>
      </c>
      <c r="D68" s="11">
        <f t="shared" si="6"/>
        <v>6.1591146965901879E-9</v>
      </c>
      <c r="E68" s="11">
        <f t="shared" si="6"/>
        <v>9.9570172077691296E-2</v>
      </c>
      <c r="F68" s="12">
        <f t="shared" si="5"/>
        <v>4.5150844712261226E-288</v>
      </c>
      <c r="G68" s="12">
        <f t="shared" si="5"/>
        <v>2.1212850197934753E-15</v>
      </c>
      <c r="H68" s="12">
        <f t="shared" si="5"/>
        <v>1.1602084663823609</v>
      </c>
      <c r="I68" s="13">
        <f t="shared" si="7"/>
        <v>1.1602084663823631</v>
      </c>
      <c r="J68" s="13">
        <f t="shared" si="2"/>
        <v>-0.21520846638236313</v>
      </c>
    </row>
    <row r="69" spans="1:10" ht="15.75" thickBot="1" x14ac:dyDescent="0.3">
      <c r="A69" s="43">
        <v>475.1</v>
      </c>
      <c r="B69" s="45">
        <v>1.107</v>
      </c>
      <c r="C69" s="10">
        <f t="shared" si="6"/>
        <v>0</v>
      </c>
      <c r="D69" s="11">
        <f t="shared" si="6"/>
        <v>4.3379866334922536E-12</v>
      </c>
      <c r="E69" s="11">
        <f t="shared" si="6"/>
        <v>0.12769003040262189</v>
      </c>
      <c r="F69" s="12">
        <f t="shared" si="5"/>
        <v>0</v>
      </c>
      <c r="G69" s="12">
        <f t="shared" si="5"/>
        <v>1.4940631105288427E-18</v>
      </c>
      <c r="H69" s="12">
        <f t="shared" si="5"/>
        <v>1.4878658061386973</v>
      </c>
      <c r="I69" s="13">
        <f t="shared" si="7"/>
        <v>1.4878658061386973</v>
      </c>
      <c r="J69" s="13">
        <f t="shared" si="2"/>
        <v>-0.38086580613869736</v>
      </c>
    </row>
    <row r="70" spans="1:10" ht="15.75" thickBot="1" x14ac:dyDescent="0.3">
      <c r="A70" s="43">
        <v>533.70000000000005</v>
      </c>
      <c r="B70" s="45">
        <v>1.4430000000000001</v>
      </c>
      <c r="C70" s="10">
        <f t="shared" si="6"/>
        <v>0</v>
      </c>
      <c r="D70" s="11">
        <f t="shared" si="6"/>
        <v>3.088618330927327E-16</v>
      </c>
      <c r="E70" s="11">
        <f t="shared" si="6"/>
        <v>0.16599276006236854</v>
      </c>
      <c r="F70" s="12">
        <f t="shared" si="5"/>
        <v>0</v>
      </c>
      <c r="G70" s="12">
        <f t="shared" si="5"/>
        <v>1.0637632387139824E-22</v>
      </c>
      <c r="H70" s="12">
        <f t="shared" si="5"/>
        <v>1.9341756829772996</v>
      </c>
      <c r="I70" s="13">
        <f t="shared" si="7"/>
        <v>1.9341756829772996</v>
      </c>
      <c r="J70" s="13">
        <f t="shared" si="2"/>
        <v>-0.49117568297729952</v>
      </c>
    </row>
    <row r="71" spans="1:10" ht="15.75" thickBot="1" x14ac:dyDescent="0.3">
      <c r="A71" s="43">
        <v>599.5</v>
      </c>
      <c r="B71" s="45">
        <v>1.952</v>
      </c>
      <c r="C71" s="10">
        <f t="shared" si="6"/>
        <v>0</v>
      </c>
      <c r="D71" s="11">
        <f t="shared" si="6"/>
        <v>1.1617713840673375E-21</v>
      </c>
      <c r="E71" s="11">
        <f t="shared" si="6"/>
        <v>0.21815534898981495</v>
      </c>
      <c r="F71" s="12">
        <f t="shared" si="5"/>
        <v>0</v>
      </c>
      <c r="G71" s="12">
        <f t="shared" si="5"/>
        <v>4.0013027112665137E-28</v>
      </c>
      <c r="H71" s="12">
        <f t="shared" si="5"/>
        <v>2.5419829814805577</v>
      </c>
      <c r="I71" s="13">
        <f t="shared" si="7"/>
        <v>2.5419829814805577</v>
      </c>
      <c r="J71" s="13">
        <f t="shared" si="2"/>
        <v>-0.58998298148055772</v>
      </c>
    </row>
    <row r="72" spans="1:10" ht="15.75" thickBot="1" x14ac:dyDescent="0.3">
      <c r="A72" s="43">
        <v>673.4</v>
      </c>
      <c r="B72" s="45">
        <v>2.5979999999999999</v>
      </c>
      <c r="C72" s="10">
        <f t="shared" si="6"/>
        <v>0</v>
      </c>
      <c r="D72" s="11">
        <f t="shared" si="6"/>
        <v>1.0108206911296965E-28</v>
      </c>
      <c r="E72" s="11">
        <f t="shared" si="6"/>
        <v>0.28865586697481443</v>
      </c>
      <c r="F72" s="12">
        <f t="shared" si="5"/>
        <v>0</v>
      </c>
      <c r="G72" s="12">
        <f t="shared" si="5"/>
        <v>3.4814074675014688E-35</v>
      </c>
      <c r="H72" s="12">
        <f t="shared" si="5"/>
        <v>3.3634669273626252</v>
      </c>
      <c r="I72" s="13">
        <f t="shared" si="7"/>
        <v>3.3634669273626252</v>
      </c>
      <c r="J72" s="13">
        <f t="shared" si="2"/>
        <v>-0.76546692736262534</v>
      </c>
    </row>
    <row r="73" spans="1:10" ht="15.75" thickBot="1" x14ac:dyDescent="0.3">
      <c r="A73" s="43">
        <v>756.5</v>
      </c>
      <c r="B73" s="45">
        <v>3.7240000000000002</v>
      </c>
      <c r="C73" s="10">
        <f t="shared" si="6"/>
        <v>0</v>
      </c>
      <c r="D73" s="11">
        <f t="shared" si="6"/>
        <v>6.9488553339315587E-38</v>
      </c>
      <c r="E73" s="11">
        <f t="shared" si="6"/>
        <v>0.38228337221541731</v>
      </c>
      <c r="F73" s="12">
        <f t="shared" si="5"/>
        <v>0</v>
      </c>
      <c r="G73" s="12">
        <f t="shared" si="5"/>
        <v>2.3932827120010682E-44</v>
      </c>
      <c r="H73" s="12">
        <f t="shared" si="5"/>
        <v>4.4544304358081863</v>
      </c>
      <c r="I73" s="13">
        <f t="shared" si="7"/>
        <v>4.4544304358081863</v>
      </c>
      <c r="J73" s="13">
        <f t="shared" si="2"/>
        <v>-0.73043043580818612</v>
      </c>
    </row>
    <row r="74" spans="1:10" ht="15.75" thickBot="1" x14ac:dyDescent="0.3">
      <c r="A74" s="43">
        <v>849.8</v>
      </c>
      <c r="B74" s="45">
        <v>5.7809999999999997</v>
      </c>
      <c r="C74" s="10">
        <f t="shared" si="6"/>
        <v>0</v>
      </c>
      <c r="D74" s="11">
        <f t="shared" si="6"/>
        <v>1.0262751297737977E-49</v>
      </c>
      <c r="E74" s="11">
        <f t="shared" si="6"/>
        <v>0.50206445380594922</v>
      </c>
      <c r="F74" s="12">
        <f t="shared" si="5"/>
        <v>0</v>
      </c>
      <c r="G74" s="12">
        <f t="shared" si="5"/>
        <v>3.5346347100517638E-56</v>
      </c>
      <c r="H74" s="12">
        <f t="shared" si="5"/>
        <v>5.8501398342547111</v>
      </c>
      <c r="I74" s="13">
        <f t="shared" si="7"/>
        <v>5.8501398342547111</v>
      </c>
      <c r="J74" s="13">
        <f t="shared" si="2"/>
        <v>-6.9139834254711374E-2</v>
      </c>
    </row>
    <row r="75" spans="1:10" ht="15.75" thickBot="1" x14ac:dyDescent="0.3">
      <c r="A75" s="43">
        <v>954.5</v>
      </c>
      <c r="B75" s="45">
        <v>8.51</v>
      </c>
      <c r="C75" s="10">
        <f t="shared" si="6"/>
        <v>0</v>
      </c>
      <c r="D75" s="11">
        <f t="shared" si="6"/>
        <v>6.1835281902483155E-65</v>
      </c>
      <c r="E75" s="11">
        <f t="shared" si="6"/>
        <v>0.64589334986763047</v>
      </c>
      <c r="F75" s="12">
        <f t="shared" si="5"/>
        <v>0</v>
      </c>
      <c r="G75" s="12">
        <f t="shared" si="5"/>
        <v>2.1296933675721713E-71</v>
      </c>
      <c r="H75" s="12">
        <f t="shared" si="5"/>
        <v>7.5260584295443413</v>
      </c>
      <c r="I75" s="13">
        <f t="shared" si="7"/>
        <v>7.5260584295443413</v>
      </c>
      <c r="J75" s="13">
        <f t="shared" si="2"/>
        <v>0.98394157045565844</v>
      </c>
    </row>
    <row r="76" spans="1:10" ht="15.75" thickBot="1" x14ac:dyDescent="0.3">
      <c r="A76" s="43">
        <v>1072.3</v>
      </c>
      <c r="B76" s="45">
        <v>12.055999999999999</v>
      </c>
      <c r="C76" s="10">
        <f t="shared" si="6"/>
        <v>0</v>
      </c>
      <c r="D76" s="11">
        <f t="shared" si="6"/>
        <v>1.6189215726581138E-84</v>
      </c>
      <c r="E76" s="11">
        <f t="shared" si="6"/>
        <v>0.80097467081921936</v>
      </c>
      <c r="F76" s="12">
        <f t="shared" si="5"/>
        <v>0</v>
      </c>
      <c r="G76" s="12">
        <f t="shared" si="5"/>
        <v>5.5757917322133831E-91</v>
      </c>
      <c r="H76" s="12">
        <f t="shared" si="5"/>
        <v>9.3330921806299862</v>
      </c>
      <c r="I76" s="13">
        <f t="shared" si="7"/>
        <v>9.3330921806299862</v>
      </c>
      <c r="J76" s="13">
        <f t="shared" si="2"/>
        <v>2.7229078193700129</v>
      </c>
    </row>
    <row r="77" spans="1:10" ht="15.75" thickBot="1" x14ac:dyDescent="0.3">
      <c r="A77" s="43">
        <v>1204.5</v>
      </c>
      <c r="B77" s="45">
        <v>11.667</v>
      </c>
      <c r="C77" s="10">
        <f t="shared" si="6"/>
        <v>0</v>
      </c>
      <c r="D77" s="11">
        <f t="shared" si="6"/>
        <v>1.3630495181296408E-109</v>
      </c>
      <c r="E77" s="11">
        <f t="shared" si="6"/>
        <v>0.93570153027538661</v>
      </c>
      <c r="F77" s="12">
        <f t="shared" si="5"/>
        <v>0</v>
      </c>
      <c r="G77" s="12">
        <f t="shared" si="5"/>
        <v>4.6945326828316243E-116</v>
      </c>
      <c r="H77" s="12">
        <f t="shared" si="5"/>
        <v>10.902952307698836</v>
      </c>
      <c r="I77" s="13">
        <f t="shared" si="7"/>
        <v>10.902952307698836</v>
      </c>
      <c r="J77" s="13">
        <f t="shared" si="2"/>
        <v>0.76404769230116365</v>
      </c>
    </row>
    <row r="78" spans="1:10" ht="15.75" thickBot="1" x14ac:dyDescent="0.3">
      <c r="A78" s="43">
        <v>1353</v>
      </c>
      <c r="B78" s="45">
        <v>10.595000000000001</v>
      </c>
      <c r="C78" s="10">
        <f t="shared" si="6"/>
        <v>0</v>
      </c>
      <c r="D78" s="11">
        <f t="shared" si="6"/>
        <v>1.1470524128999411E-141</v>
      </c>
      <c r="E78" s="11">
        <f t="shared" si="6"/>
        <v>0.99966871004122282</v>
      </c>
      <c r="F78" s="12">
        <f t="shared" si="5"/>
        <v>0</v>
      </c>
      <c r="G78" s="12">
        <f t="shared" si="5"/>
        <v>3.9506085213020768E-148</v>
      </c>
      <c r="H78" s="12">
        <f t="shared" si="5"/>
        <v>11.648308692912451</v>
      </c>
      <c r="I78" s="13">
        <f t="shared" si="7"/>
        <v>11.648308692912451</v>
      </c>
      <c r="J78" s="13">
        <f t="shared" si="2"/>
        <v>-1.0533086929124504</v>
      </c>
    </row>
    <row r="79" spans="1:10" ht="15.75" thickBot="1" x14ac:dyDescent="0.3">
      <c r="A79" s="43">
        <v>1519.9</v>
      </c>
      <c r="B79" s="45">
        <v>8.7799999999999994</v>
      </c>
      <c r="C79" s="10">
        <f t="shared" si="6"/>
        <v>0</v>
      </c>
      <c r="D79" s="11">
        <f t="shared" si="6"/>
        <v>1.1871439402911784E-182</v>
      </c>
      <c r="E79" s="11">
        <f t="shared" si="6"/>
        <v>0.93890619001332665</v>
      </c>
      <c r="F79" s="12">
        <f t="shared" si="5"/>
        <v>0</v>
      </c>
      <c r="G79" s="12">
        <f t="shared" si="5"/>
        <v>4.0886893343168987E-189</v>
      </c>
      <c r="H79" s="12">
        <f t="shared" si="5"/>
        <v>10.940293544358862</v>
      </c>
      <c r="I79" s="13">
        <f t="shared" si="7"/>
        <v>10.940293544358862</v>
      </c>
      <c r="J79" s="13">
        <f t="shared" si="2"/>
        <v>-2.1602935443588631</v>
      </c>
    </row>
    <row r="80" spans="1:10" ht="15.75" thickBot="1" x14ac:dyDescent="0.3">
      <c r="A80" s="43">
        <v>1707.4</v>
      </c>
      <c r="B80" s="45">
        <v>7.5659999999999998</v>
      </c>
      <c r="C80" s="10">
        <f t="shared" si="6"/>
        <v>0</v>
      </c>
      <c r="D80" s="11">
        <f t="shared" si="6"/>
        <v>6.309235764247621E-235</v>
      </c>
      <c r="E80" s="11">
        <f t="shared" si="6"/>
        <v>0.73604367720997421</v>
      </c>
      <c r="F80" s="12">
        <f t="shared" si="5"/>
        <v>0</v>
      </c>
      <c r="G80" s="12">
        <f t="shared" si="5"/>
        <v>2.1729888096503868E-241</v>
      </c>
      <c r="H80" s="12">
        <f t="shared" si="5"/>
        <v>8.5765052736867595</v>
      </c>
      <c r="I80" s="13">
        <f t="shared" si="7"/>
        <v>8.5765052736867595</v>
      </c>
      <c r="J80" s="13">
        <f t="shared" si="2"/>
        <v>-1.0105052736867597</v>
      </c>
    </row>
    <row r="81" spans="1:10" ht="15.75" thickBot="1" x14ac:dyDescent="0.3">
      <c r="A81" s="43">
        <v>1917.9</v>
      </c>
      <c r="B81" s="45">
        <v>6.6589999999999998</v>
      </c>
      <c r="C81" s="10">
        <f t="shared" si="6"/>
        <v>0</v>
      </c>
      <c r="D81" s="11">
        <f t="shared" si="6"/>
        <v>1.8090824386083964E-301</v>
      </c>
      <c r="E81" s="11">
        <f t="shared" si="6"/>
        <v>0.45030073419374933</v>
      </c>
      <c r="F81" s="12">
        <f t="shared" si="5"/>
        <v>0</v>
      </c>
      <c r="G81" s="12">
        <f t="shared" si="5"/>
        <v>6.2307322815663796E-308</v>
      </c>
      <c r="H81" s="12">
        <f t="shared" si="5"/>
        <v>5.2469802283974794</v>
      </c>
      <c r="I81" s="13">
        <f t="shared" si="1"/>
        <v>5.2469802283974794</v>
      </c>
      <c r="J81" s="13">
        <f t="shared" si="2"/>
        <v>1.4120197716025205</v>
      </c>
    </row>
    <row r="82" spans="1:10" ht="15.75" thickBot="1" x14ac:dyDescent="0.3">
      <c r="A82" s="43">
        <v>2154.4</v>
      </c>
      <c r="B82" s="45">
        <v>4.3129999999999997</v>
      </c>
      <c r="C82" s="10">
        <f t="shared" si="6"/>
        <v>0</v>
      </c>
      <c r="D82" s="11">
        <f t="shared" si="6"/>
        <v>0</v>
      </c>
      <c r="E82" s="11">
        <f t="shared" si="6"/>
        <v>0.19689265279156185</v>
      </c>
      <c r="F82" s="12">
        <f t="shared" si="5"/>
        <v>0</v>
      </c>
      <c r="G82" s="12">
        <f t="shared" si="5"/>
        <v>0</v>
      </c>
      <c r="H82" s="12">
        <f t="shared" si="5"/>
        <v>2.2942264532696721</v>
      </c>
      <c r="I82" s="13">
        <f t="shared" si="1"/>
        <v>2.2942264532696721</v>
      </c>
      <c r="J82" s="13">
        <f t="shared" si="2"/>
        <v>2.0187735467303276</v>
      </c>
    </row>
    <row r="83" spans="1:10" ht="15.75" thickBot="1" x14ac:dyDescent="0.3">
      <c r="A83" s="43">
        <v>2420.1</v>
      </c>
      <c r="B83" s="45">
        <v>2.3079999999999998</v>
      </c>
      <c r="C83" s="10">
        <f t="shared" si="6"/>
        <v>0</v>
      </c>
      <c r="D83" s="11">
        <f t="shared" si="6"/>
        <v>0</v>
      </c>
      <c r="E83" s="11">
        <f t="shared" si="6"/>
        <v>5.4922078393520278E-2</v>
      </c>
      <c r="F83" s="12">
        <f t="shared" si="5"/>
        <v>0</v>
      </c>
      <c r="G83" s="12">
        <f t="shared" si="5"/>
        <v>0</v>
      </c>
      <c r="H83" s="12">
        <f t="shared" si="5"/>
        <v>0.63996133594866678</v>
      </c>
      <c r="I83" s="13">
        <f t="shared" si="1"/>
        <v>0.63996133594866678</v>
      </c>
      <c r="J83" s="13">
        <f t="shared" si="2"/>
        <v>1.6680386640513332</v>
      </c>
    </row>
    <row r="84" spans="1:10" ht="15.75" thickBot="1" x14ac:dyDescent="0.3">
      <c r="A84" s="43">
        <v>2718.6</v>
      </c>
      <c r="B84" s="45">
        <v>0.64900000000000002</v>
      </c>
      <c r="C84" s="10">
        <f t="shared" si="6"/>
        <v>0</v>
      </c>
      <c r="D84" s="11">
        <f t="shared" si="6"/>
        <v>0</v>
      </c>
      <c r="E84" s="11">
        <f t="shared" si="6"/>
        <v>8.4414920295517396E-3</v>
      </c>
      <c r="F84" s="12">
        <f t="shared" si="5"/>
        <v>0</v>
      </c>
      <c r="G84" s="12">
        <f t="shared" si="5"/>
        <v>0</v>
      </c>
      <c r="H84" s="12">
        <f t="shared" si="5"/>
        <v>9.83616912296114E-2</v>
      </c>
      <c r="I84" s="13">
        <f t="shared" si="1"/>
        <v>9.83616912296114E-2</v>
      </c>
      <c r="J84" s="13">
        <f t="shared" si="2"/>
        <v>0.55063830877038866</v>
      </c>
    </row>
    <row r="85" spans="1:10" ht="15.75" thickBot="1" x14ac:dyDescent="0.3">
      <c r="A85" s="43">
        <v>3053.9</v>
      </c>
      <c r="B85" s="45">
        <v>0</v>
      </c>
      <c r="C85" s="10">
        <f t="shared" si="6"/>
        <v>0</v>
      </c>
      <c r="D85" s="11">
        <f t="shared" si="6"/>
        <v>0</v>
      </c>
      <c r="E85" s="11">
        <f t="shared" si="6"/>
        <v>5.9233953742057538E-4</v>
      </c>
      <c r="F85" s="12">
        <f t="shared" si="5"/>
        <v>0</v>
      </c>
      <c r="G85" s="12">
        <f t="shared" si="5"/>
        <v>0</v>
      </c>
      <c r="H85" s="12">
        <f t="shared" si="5"/>
        <v>6.9020403595580248E-3</v>
      </c>
      <c r="I85" s="13">
        <f t="shared" si="1"/>
        <v>6.9020403595580248E-3</v>
      </c>
      <c r="J85" s="13">
        <f t="shared" si="2"/>
        <v>-6.9020403595580248E-3</v>
      </c>
    </row>
    <row r="86" spans="1:10" ht="15.75" thickBot="1" x14ac:dyDescent="0.3">
      <c r="A86" s="43">
        <v>3430.5</v>
      </c>
      <c r="B86" s="45">
        <v>1.137</v>
      </c>
      <c r="C86" s="10">
        <f t="shared" si="6"/>
        <v>0</v>
      </c>
      <c r="D86" s="11">
        <f t="shared" si="6"/>
        <v>0</v>
      </c>
      <c r="E86" s="11">
        <f t="shared" si="6"/>
        <v>1.491089523661714E-5</v>
      </c>
      <c r="F86" s="12">
        <f t="shared" si="5"/>
        <v>0</v>
      </c>
      <c r="G86" s="12">
        <f t="shared" si="5"/>
        <v>0</v>
      </c>
      <c r="H86" s="12">
        <f t="shared" si="5"/>
        <v>1.7374427033595166E-4</v>
      </c>
      <c r="I86" s="13">
        <f t="shared" ref="I86:I116" si="8">SUM(F86:H86)</f>
        <v>1.7374427033595166E-4</v>
      </c>
      <c r="J86" s="13">
        <f t="shared" ref="J86:J116" si="9">B86-I86</f>
        <v>1.136826255729664</v>
      </c>
    </row>
    <row r="87" spans="1:10" ht="15.75" thickBot="1" x14ac:dyDescent="0.3">
      <c r="A87" s="43">
        <v>3853.5</v>
      </c>
      <c r="B87" s="45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9.886473711386974E-8</v>
      </c>
      <c r="F87" s="12">
        <f t="shared" si="5"/>
        <v>0</v>
      </c>
      <c r="G87" s="12">
        <f t="shared" si="5"/>
        <v>0</v>
      </c>
      <c r="H87" s="12">
        <f t="shared" si="5"/>
        <v>1.151988619008096E-6</v>
      </c>
      <c r="I87" s="13">
        <f t="shared" si="8"/>
        <v>1.151988619008096E-6</v>
      </c>
      <c r="J87" s="13">
        <f t="shared" si="9"/>
        <v>-1.151988619008096E-6</v>
      </c>
    </row>
    <row r="88" spans="1:10" ht="15.75" thickBot="1" x14ac:dyDescent="0.3">
      <c r="A88" s="43">
        <v>4328.8</v>
      </c>
      <c r="B88" s="45">
        <v>0</v>
      </c>
      <c r="C88" s="10">
        <f t="shared" si="10"/>
        <v>0</v>
      </c>
      <c r="D88" s="11">
        <f t="shared" si="10"/>
        <v>0</v>
      </c>
      <c r="E88" s="11">
        <f t="shared" si="10"/>
        <v>1.1602239886262169E-10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1.3519125923110089E-9</v>
      </c>
      <c r="I88" s="13">
        <f t="shared" si="8"/>
        <v>1.3519125923110089E-9</v>
      </c>
      <c r="J88" s="13">
        <f t="shared" si="9"/>
        <v>-1.3519125923110089E-9</v>
      </c>
    </row>
    <row r="89" spans="1:10" ht="15.75" thickBot="1" x14ac:dyDescent="0.3">
      <c r="A89" s="43">
        <v>4862.6000000000004</v>
      </c>
      <c r="B89" s="45">
        <v>0</v>
      </c>
      <c r="C89" s="10">
        <f t="shared" si="10"/>
        <v>0</v>
      </c>
      <c r="D89" s="11">
        <f t="shared" si="10"/>
        <v>0</v>
      </c>
      <c r="E89" s="11">
        <f t="shared" si="10"/>
        <v>1.4601269586018583E-14</v>
      </c>
      <c r="F89" s="12">
        <f t="shared" si="11"/>
        <v>0</v>
      </c>
      <c r="G89" s="12">
        <f t="shared" si="11"/>
        <v>0</v>
      </c>
      <c r="H89" s="12">
        <f t="shared" si="11"/>
        <v>1.7013645994718083E-13</v>
      </c>
      <c r="I89" s="13">
        <f t="shared" si="8"/>
        <v>1.7013645994718083E-13</v>
      </c>
      <c r="J89" s="13">
        <f t="shared" si="9"/>
        <v>-1.7013645994718083E-13</v>
      </c>
    </row>
    <row r="90" spans="1:10" ht="15.75" thickBot="1" x14ac:dyDescent="0.3">
      <c r="A90" s="43">
        <v>5462.3</v>
      </c>
      <c r="B90" s="45">
        <v>0</v>
      </c>
      <c r="C90" s="10">
        <f t="shared" si="10"/>
        <v>0</v>
      </c>
      <c r="D90" s="11">
        <f t="shared" si="10"/>
        <v>0</v>
      </c>
      <c r="E90" s="11">
        <f t="shared" si="10"/>
        <v>1.0333878974902447E-19</v>
      </c>
      <c r="F90" s="12">
        <f t="shared" si="11"/>
        <v>0</v>
      </c>
      <c r="G90" s="12">
        <f t="shared" si="11"/>
        <v>0</v>
      </c>
      <c r="H90" s="12">
        <f t="shared" si="11"/>
        <v>1.2041210361570449E-18</v>
      </c>
      <c r="I90" s="13">
        <f t="shared" si="8"/>
        <v>1.2041210361570449E-18</v>
      </c>
      <c r="J90" s="13">
        <f t="shared" si="9"/>
        <v>-1.2041210361570449E-18</v>
      </c>
    </row>
    <row r="91" spans="1:10" ht="15.75" thickBot="1" x14ac:dyDescent="0.3">
      <c r="A91" s="43">
        <v>6135.9</v>
      </c>
      <c r="B91" s="45">
        <v>0</v>
      </c>
      <c r="C91" s="10">
        <f t="shared" si="10"/>
        <v>0</v>
      </c>
      <c r="D91" s="11">
        <f t="shared" si="10"/>
        <v>0</v>
      </c>
      <c r="E91" s="11">
        <f t="shared" si="10"/>
        <v>1.8190733058053971E-26</v>
      </c>
      <c r="F91" s="12">
        <f t="shared" si="11"/>
        <v>0</v>
      </c>
      <c r="G91" s="12">
        <f t="shared" si="11"/>
        <v>0</v>
      </c>
      <c r="H91" s="12">
        <f t="shared" si="11"/>
        <v>2.1196149472542989E-25</v>
      </c>
      <c r="I91" s="13">
        <f t="shared" si="8"/>
        <v>2.1196149472542989E-25</v>
      </c>
      <c r="J91" s="13">
        <f t="shared" si="9"/>
        <v>-2.1196149472542989E-25</v>
      </c>
    </row>
    <row r="92" spans="1:10" ht="15.75" thickBot="1" x14ac:dyDescent="0.3">
      <c r="A92" s="43">
        <v>6892.6</v>
      </c>
      <c r="B92" s="45">
        <v>0</v>
      </c>
      <c r="C92" s="10">
        <f t="shared" si="10"/>
        <v>0</v>
      </c>
      <c r="D92" s="11">
        <f t="shared" si="10"/>
        <v>0</v>
      </c>
      <c r="E92" s="11">
        <f t="shared" si="10"/>
        <v>2.80924966489087E-35</v>
      </c>
      <c r="F92" s="12">
        <f t="shared" si="11"/>
        <v>0</v>
      </c>
      <c r="G92" s="12">
        <f t="shared" si="11"/>
        <v>0</v>
      </c>
      <c r="H92" s="12">
        <f t="shared" si="11"/>
        <v>3.2733851688486206E-34</v>
      </c>
      <c r="I92" s="13">
        <f t="shared" si="8"/>
        <v>3.2733851688486206E-34</v>
      </c>
      <c r="J92" s="13">
        <f t="shared" si="9"/>
        <v>-3.2733851688486206E-34</v>
      </c>
    </row>
    <row r="93" spans="1:10" ht="15.75" thickBot="1" x14ac:dyDescent="0.3">
      <c r="A93" s="43">
        <v>7742.6</v>
      </c>
      <c r="B93" s="45">
        <v>0</v>
      </c>
      <c r="C93" s="10">
        <f t="shared" si="10"/>
        <v>0</v>
      </c>
      <c r="D93" s="11">
        <f t="shared" si="10"/>
        <v>0</v>
      </c>
      <c r="E93" s="11">
        <f t="shared" si="10"/>
        <v>1.0161648464117583E-46</v>
      </c>
      <c r="F93" s="12">
        <f t="shared" si="11"/>
        <v>0</v>
      </c>
      <c r="G93" s="12">
        <f t="shared" si="11"/>
        <v>0</v>
      </c>
      <c r="H93" s="12">
        <f t="shared" si="11"/>
        <v>1.1840524460750631E-45</v>
      </c>
      <c r="I93" s="13">
        <f t="shared" si="8"/>
        <v>1.1840524460750631E-45</v>
      </c>
      <c r="J93" s="13">
        <f t="shared" si="9"/>
        <v>-1.1840524460750631E-45</v>
      </c>
    </row>
    <row r="94" spans="1:10" ht="15.75" thickBot="1" x14ac:dyDescent="0.3">
      <c r="A94" s="43">
        <v>8697.5</v>
      </c>
      <c r="B94" s="45">
        <v>0</v>
      </c>
      <c r="C94" s="10">
        <f t="shared" si="10"/>
        <v>0</v>
      </c>
      <c r="D94" s="11">
        <f t="shared" si="10"/>
        <v>0</v>
      </c>
      <c r="E94" s="11">
        <f t="shared" si="10"/>
        <v>1.6026911088907889E-61</v>
      </c>
      <c r="F94" s="12">
        <f t="shared" si="11"/>
        <v>0</v>
      </c>
      <c r="G94" s="12">
        <f t="shared" si="11"/>
        <v>0</v>
      </c>
      <c r="H94" s="12">
        <f t="shared" si="11"/>
        <v>1.867482755859813E-60</v>
      </c>
      <c r="I94" s="13">
        <f t="shared" si="8"/>
        <v>1.867482755859813E-60</v>
      </c>
      <c r="J94" s="13">
        <f t="shared" si="9"/>
        <v>-1.867482755859813E-60</v>
      </c>
    </row>
    <row r="95" spans="1:10" ht="15.75" thickBot="1" x14ac:dyDescent="0.3">
      <c r="A95" s="43">
        <v>9770.1</v>
      </c>
      <c r="B95" s="45">
        <v>0</v>
      </c>
      <c r="C95" s="10">
        <f t="shared" si="10"/>
        <v>0</v>
      </c>
      <c r="D95" s="11">
        <f t="shared" si="10"/>
        <v>0</v>
      </c>
      <c r="E95" s="11">
        <f t="shared" si="10"/>
        <v>1.31733283879311E-80</v>
      </c>
      <c r="F95" s="12">
        <f t="shared" si="11"/>
        <v>0</v>
      </c>
      <c r="G95" s="12">
        <f t="shared" si="11"/>
        <v>0</v>
      </c>
      <c r="H95" s="12">
        <f t="shared" si="11"/>
        <v>1.534978478714219E-79</v>
      </c>
      <c r="I95" s="13">
        <f t="shared" si="8"/>
        <v>1.534978478714219E-79</v>
      </c>
      <c r="J95" s="13">
        <f t="shared" si="9"/>
        <v>-1.534978478714219E-79</v>
      </c>
    </row>
    <row r="96" spans="1:10" ht="15.75" thickBot="1" x14ac:dyDescent="0.3">
      <c r="A96" s="43">
        <v>10975</v>
      </c>
      <c r="B96" s="45">
        <v>0</v>
      </c>
      <c r="C96" s="10">
        <f t="shared" si="10"/>
        <v>0</v>
      </c>
      <c r="D96" s="11">
        <f t="shared" si="10"/>
        <v>0</v>
      </c>
      <c r="E96" s="11">
        <f t="shared" si="10"/>
        <v>3.7856620009346235E-105</v>
      </c>
      <c r="F96" s="12">
        <f t="shared" si="11"/>
        <v>0</v>
      </c>
      <c r="G96" s="12">
        <f t="shared" si="11"/>
        <v>0</v>
      </c>
      <c r="H96" s="12">
        <f t="shared" si="11"/>
        <v>4.4111173182660412E-104</v>
      </c>
      <c r="I96" s="13">
        <f t="shared" si="8"/>
        <v>4.4111173182660412E-104</v>
      </c>
      <c r="J96" s="13">
        <f t="shared" si="9"/>
        <v>-4.4111173182660412E-104</v>
      </c>
    </row>
    <row r="97" spans="1:10" ht="15.75" thickBot="1" x14ac:dyDescent="0.3">
      <c r="A97" s="43">
        <v>12328.5</v>
      </c>
      <c r="B97" s="45">
        <v>0</v>
      </c>
      <c r="C97" s="10">
        <f t="shared" si="10"/>
        <v>0</v>
      </c>
      <c r="D97" s="11">
        <f t="shared" si="10"/>
        <v>0</v>
      </c>
      <c r="E97" s="11">
        <f t="shared" si="10"/>
        <v>1.2448379694430544E-136</v>
      </c>
      <c r="F97" s="12">
        <f t="shared" si="11"/>
        <v>0</v>
      </c>
      <c r="G97" s="12">
        <f t="shared" si="11"/>
        <v>0</v>
      </c>
      <c r="H97" s="12">
        <f t="shared" si="11"/>
        <v>1.4505062322229807E-135</v>
      </c>
      <c r="I97" s="13">
        <f t="shared" si="8"/>
        <v>1.4505062322229807E-135</v>
      </c>
      <c r="J97" s="13">
        <f t="shared" si="9"/>
        <v>-1.4505062322229807E-135</v>
      </c>
    </row>
    <row r="98" spans="1:10" ht="15.75" thickBot="1" x14ac:dyDescent="0.3">
      <c r="A98" s="43">
        <v>13848.9</v>
      </c>
      <c r="B98" s="45">
        <v>0</v>
      </c>
      <c r="C98" s="10">
        <f t="shared" si="10"/>
        <v>0</v>
      </c>
      <c r="D98" s="11">
        <f t="shared" si="10"/>
        <v>0</v>
      </c>
      <c r="E98" s="11">
        <f t="shared" si="10"/>
        <v>6.1675758736131749E-177</v>
      </c>
      <c r="F98" s="12">
        <f t="shared" si="11"/>
        <v>0</v>
      </c>
      <c r="G98" s="12">
        <f t="shared" si="11"/>
        <v>0</v>
      </c>
      <c r="H98" s="12">
        <f t="shared" si="11"/>
        <v>7.186563602640213E-176</v>
      </c>
      <c r="I98" s="13">
        <f t="shared" si="8"/>
        <v>7.186563602640213E-176</v>
      </c>
      <c r="J98" s="13">
        <f t="shared" si="9"/>
        <v>-7.186563602640213E-176</v>
      </c>
    </row>
    <row r="99" spans="1:10" ht="15.75" thickBot="1" x14ac:dyDescent="0.3">
      <c r="A99" s="43">
        <v>15556.8</v>
      </c>
      <c r="B99" s="45">
        <v>0</v>
      </c>
      <c r="C99" s="10">
        <f t="shared" si="10"/>
        <v>0</v>
      </c>
      <c r="D99" s="11">
        <f t="shared" si="10"/>
        <v>0</v>
      </c>
      <c r="E99" s="11">
        <f t="shared" si="10"/>
        <v>1.9112539557676748E-228</v>
      </c>
      <c r="F99" s="12">
        <f t="shared" si="11"/>
        <v>0</v>
      </c>
      <c r="G99" s="12">
        <f t="shared" si="11"/>
        <v>0</v>
      </c>
      <c r="H99" s="12">
        <f t="shared" si="11"/>
        <v>2.2270253978854529E-227</v>
      </c>
      <c r="I99" s="13">
        <f t="shared" si="8"/>
        <v>2.2270253978854529E-227</v>
      </c>
      <c r="J99" s="13">
        <f t="shared" si="9"/>
        <v>-2.2270253978854529E-227</v>
      </c>
    </row>
    <row r="100" spans="1:10" ht="15.75" thickBot="1" x14ac:dyDescent="0.3">
      <c r="A100" s="43">
        <v>17475.3</v>
      </c>
      <c r="B100" s="45">
        <v>0</v>
      </c>
      <c r="C100" s="10">
        <f t="shared" si="10"/>
        <v>0</v>
      </c>
      <c r="D100" s="11">
        <f t="shared" si="10"/>
        <v>0</v>
      </c>
      <c r="E100" s="11">
        <f t="shared" si="10"/>
        <v>3.5947726370303422E-294</v>
      </c>
      <c r="F100" s="12">
        <f t="shared" si="11"/>
        <v>0</v>
      </c>
      <c r="G100" s="12">
        <f t="shared" si="11"/>
        <v>0</v>
      </c>
      <c r="H100" s="12">
        <f t="shared" si="11"/>
        <v>4.1886898065697836E-293</v>
      </c>
      <c r="I100" s="13">
        <f t="shared" si="8"/>
        <v>4.1886898065697836E-293</v>
      </c>
      <c r="J100" s="13">
        <f t="shared" si="9"/>
        <v>-4.1886898065697836E-293</v>
      </c>
    </row>
    <row r="101" spans="1:10" ht="15.75" thickBot="1" x14ac:dyDescent="0.3">
      <c r="A101" s="43">
        <v>19630.400000000001</v>
      </c>
      <c r="B101" s="45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5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5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5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5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5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5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5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5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5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5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5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5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5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5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5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5A90E-3F5D-4BEF-A6B5-2631A52A00F3}">
  <dimension ref="A1:R116"/>
  <sheetViews>
    <sheetView topLeftCell="A6" zoomScale="80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68.155079842398976</v>
      </c>
      <c r="D8" s="41">
        <v>283.13245792467114</v>
      </c>
      <c r="E8" s="41">
        <v>587.34581278025121</v>
      </c>
    </row>
    <row r="9" spans="2:8" ht="15" x14ac:dyDescent="0.25">
      <c r="B9" s="25" t="s">
        <v>5</v>
      </c>
      <c r="C9" s="41">
        <v>51.094893332754843</v>
      </c>
      <c r="D9" s="41">
        <v>234.21181342221271</v>
      </c>
      <c r="E9" s="41">
        <v>424.58176593655878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0.47315329864377942</v>
      </c>
    </row>
    <row r="12" spans="2:8" ht="15" customHeight="1" x14ac:dyDescent="0.25">
      <c r="B12" s="31" t="s">
        <v>24</v>
      </c>
      <c r="C12" s="39">
        <f>STDEV(J22:J143)/MAX(I22:I143)</f>
        <v>2.5510422136882104E-2</v>
      </c>
      <c r="D12" s="35" t="s">
        <v>21</v>
      </c>
      <c r="E12" s="38">
        <f>M24</f>
        <v>0.98774775113125068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0.87232033140705867</v>
      </c>
      <c r="D15" s="40">
        <f>N22</f>
        <v>-6.8883111265071339E-8</v>
      </c>
      <c r="E15" s="40">
        <f>M22</f>
        <v>11.636609117621111</v>
      </c>
    </row>
    <row r="16" spans="2:8" ht="15" x14ac:dyDescent="0.25">
      <c r="B16" s="5" t="s">
        <v>9</v>
      </c>
      <c r="C16" s="23">
        <f>O28</f>
        <v>0.1615763842791314</v>
      </c>
      <c r="D16" s="24">
        <f>N28</f>
        <v>-2063162.5058071099</v>
      </c>
      <c r="E16" s="24">
        <f>M28</f>
        <v>1.3085665043213113E-2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11.610203778178356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9.5874492637008698E-3</v>
      </c>
      <c r="D22" s="11">
        <f>EXP(-1*(($A22-D$8)/(0.6006*D$9))^2)</f>
        <v>1.8421513633091937E-2</v>
      </c>
      <c r="E22" s="11">
        <f>EXP(-1*(($A22-E$8)/(0.6006*E$9))^2)</f>
        <v>5.1485381502878631E-3</v>
      </c>
      <c r="F22" s="12">
        <f t="shared" ref="F22:H53" si="0">C$15*C22</f>
        <v>8.3633269190599036E-3</v>
      </c>
      <c r="G22" s="12">
        <f t="shared" si="0"/>
        <v>-1.2689311732593004E-9</v>
      </c>
      <c r="H22" s="12">
        <f t="shared" si="0"/>
        <v>5.9911525982059878E-2</v>
      </c>
      <c r="I22" s="13">
        <f t="shared" ref="I22:I85" si="1">SUM(F22:H22)</f>
        <v>6.8274851632188605E-2</v>
      </c>
      <c r="J22" s="13">
        <f t="shared" ref="J22:J85" si="2">B22-I22</f>
        <v>-6.8274851632188605E-2</v>
      </c>
      <c r="M22" s="15">
        <f t="array" ref="M22:Q26">LINEST(B22:B108,C22:E108,FALSE,TRUE)</f>
        <v>11.636609117621111</v>
      </c>
      <c r="N22" s="16">
        <v>-6.8883111265071339E-8</v>
      </c>
      <c r="O22" s="16">
        <v>0.87232033140705867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9.9992336360892175E-3</v>
      </c>
      <c r="D23" s="11">
        <f t="shared" si="3"/>
        <v>1.857913639734881E-2</v>
      </c>
      <c r="E23" s="11">
        <f t="shared" si="3"/>
        <v>5.1764132282625759E-3</v>
      </c>
      <c r="F23" s="12">
        <f t="shared" si="0"/>
        <v>8.722534799249955E-3</v>
      </c>
      <c r="G23" s="12">
        <f t="shared" si="0"/>
        <v>-1.2797887196675146E-9</v>
      </c>
      <c r="H23" s="12">
        <f t="shared" si="0"/>
        <v>6.023589736857482E-2</v>
      </c>
      <c r="I23" s="13">
        <f t="shared" si="1"/>
        <v>6.8958430888036049E-2</v>
      </c>
      <c r="J23" s="13">
        <f t="shared" si="2"/>
        <v>-6.8958430888036049E-2</v>
      </c>
      <c r="M23" s="18">
        <v>0.15227276915198956</v>
      </c>
      <c r="N23">
        <v>0.14211705244543454</v>
      </c>
      <c r="O23">
        <v>0.14094636508192618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1.028244410533362E-2</v>
      </c>
      <c r="D24" s="11">
        <f t="shared" si="3"/>
        <v>1.8684872374351104E-2</v>
      </c>
      <c r="E24" s="11">
        <f t="shared" si="3"/>
        <v>5.1950724188416075E-3</v>
      </c>
      <c r="F24" s="12">
        <f t="shared" si="0"/>
        <v>8.9695850496391803E-3</v>
      </c>
      <c r="G24" s="12">
        <f t="shared" si="0"/>
        <v>-1.2870721427360848E-9</v>
      </c>
      <c r="H24" s="12">
        <f t="shared" si="0"/>
        <v>6.0453027075794211E-2</v>
      </c>
      <c r="I24" s="13">
        <f t="shared" si="1"/>
        <v>6.9422610838361251E-2</v>
      </c>
      <c r="J24" s="13">
        <f t="shared" si="2"/>
        <v>-6.9422610838361251E-2</v>
      </c>
      <c r="M24" s="18">
        <v>0.98774775113125068</v>
      </c>
      <c r="N24">
        <v>0.31585013283237223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1.0720663001807998E-2</v>
      </c>
      <c r="D25" s="11">
        <f t="shared" si="3"/>
        <v>1.8844462848105648E-2</v>
      </c>
      <c r="E25" s="11">
        <f t="shared" si="3"/>
        <v>5.2231753443818122E-3</v>
      </c>
      <c r="F25" s="12">
        <f t="shared" si="0"/>
        <v>9.3518523026405453E-3</v>
      </c>
      <c r="G25" s="12">
        <f t="shared" si="0"/>
        <v>-1.2980652310965645E-9</v>
      </c>
      <c r="H25" s="12">
        <f t="shared" si="0"/>
        <v>6.0780049835367181E-2</v>
      </c>
      <c r="I25" s="13">
        <f t="shared" si="1"/>
        <v>7.0131900839942501E-2</v>
      </c>
      <c r="J25" s="13">
        <f t="shared" si="2"/>
        <v>-7.0131900839942501E-2</v>
      </c>
      <c r="M25" s="18">
        <v>2257.2947487393212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1.1330773727552384E-2</v>
      </c>
      <c r="D26" s="11">
        <f t="shared" si="3"/>
        <v>1.9059102817959524E-2</v>
      </c>
      <c r="E26" s="11">
        <f t="shared" si="3"/>
        <v>5.2608598823541877E-3</v>
      </c>
      <c r="F26" s="12">
        <f t="shared" si="0"/>
        <v>9.8840642931168881E-3</v>
      </c>
      <c r="G26" s="12">
        <f t="shared" si="0"/>
        <v>-1.3128503000219405E-9</v>
      </c>
      <c r="H26" s="12">
        <f t="shared" si="0"/>
        <v>6.1218570073529863E-2</v>
      </c>
      <c r="I26" s="13">
        <f t="shared" si="1"/>
        <v>7.1102633053796452E-2</v>
      </c>
      <c r="J26" s="13">
        <f t="shared" si="2"/>
        <v>-7.1102633053796452E-2</v>
      </c>
      <c r="M26" s="20">
        <v>675.57201926154073</v>
      </c>
      <c r="N26" s="21">
        <v>8.379949738459084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1.1971537100704997E-2</v>
      </c>
      <c r="D27" s="11">
        <f t="shared" si="3"/>
        <v>1.9275875824041742E-2</v>
      </c>
      <c r="E27" s="11">
        <f t="shared" si="3"/>
        <v>5.2987902338108416E-3</v>
      </c>
      <c r="F27" s="12">
        <f t="shared" si="0"/>
        <v>1.0443015211138882E-2</v>
      </c>
      <c r="G27" s="12">
        <f t="shared" si="0"/>
        <v>-1.327782299119166E-9</v>
      </c>
      <c r="H27" s="12">
        <f t="shared" si="0"/>
        <v>6.1659950747124936E-2</v>
      </c>
      <c r="I27" s="13">
        <f t="shared" si="1"/>
        <v>7.210296463048152E-2</v>
      </c>
      <c r="J27" s="13">
        <f t="shared" si="2"/>
        <v>-7.210296463048152E-2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1.2644238849870497E-2</v>
      </c>
      <c r="D28" s="11">
        <f t="shared" si="3"/>
        <v>1.9494799075832157E-2</v>
      </c>
      <c r="E28" s="11">
        <f t="shared" si="3"/>
        <v>5.3369677963878643E-3</v>
      </c>
      <c r="F28" s="12">
        <f t="shared" si="0"/>
        <v>1.1029826623909039E-2</v>
      </c>
      <c r="G28" s="12">
        <f t="shared" si="0"/>
        <v>-1.3428624138307564E-9</v>
      </c>
      <c r="H28" s="12">
        <f t="shared" si="0"/>
        <v>6.2104208119897274E-2</v>
      </c>
      <c r="I28" s="13">
        <f t="shared" si="1"/>
        <v>7.3134033400943904E-2</v>
      </c>
      <c r="J28" s="13">
        <f t="shared" si="2"/>
        <v>-7.3134033400943904E-2</v>
      </c>
      <c r="M28" s="14">
        <f>M23/M22</f>
        <v>1.3085665043213113E-2</v>
      </c>
      <c r="N28" s="14">
        <f>N23/N22</f>
        <v>-2063162.5058071099</v>
      </c>
      <c r="O28" s="14">
        <f>O23/O22</f>
        <v>0.1615763842791314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1.3532051278387913E-2</v>
      </c>
      <c r="D29" s="11">
        <f t="shared" si="3"/>
        <v>1.9771503287940712E-2</v>
      </c>
      <c r="E29" s="11">
        <f t="shared" si="3"/>
        <v>5.3850395298364389E-3</v>
      </c>
      <c r="F29" s="12">
        <f t="shared" si="0"/>
        <v>1.1804283455780657E-2</v>
      </c>
      <c r="G29" s="12">
        <f t="shared" si="0"/>
        <v>-1.3619226608609439E-9</v>
      </c>
      <c r="H29" s="12">
        <f t="shared" si="0"/>
        <v>6.2663600091644803E-2</v>
      </c>
      <c r="I29" s="13">
        <f t="shared" si="1"/>
        <v>7.4467882185502793E-2</v>
      </c>
      <c r="J29" s="13">
        <f t="shared" si="2"/>
        <v>-7.4467882185502793E-2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1.4669806886414232E-2</v>
      </c>
      <c r="D30" s="11">
        <f t="shared" si="3"/>
        <v>2.0108066785800585E-2</v>
      </c>
      <c r="E30" s="11">
        <f t="shared" si="3"/>
        <v>5.4432422615122615E-3</v>
      </c>
      <c r="F30" s="12">
        <f t="shared" si="0"/>
        <v>1.2796770804834415E-2</v>
      </c>
      <c r="G30" s="12">
        <f t="shared" si="0"/>
        <v>-1.3851062017317872E-9</v>
      </c>
      <c r="H30" s="12">
        <f t="shared" si="0"/>
        <v>6.3340882529734133E-2</v>
      </c>
      <c r="I30" s="13">
        <f t="shared" si="1"/>
        <v>7.6137651949462343E-2</v>
      </c>
      <c r="J30" s="13">
        <f t="shared" si="2"/>
        <v>-7.6137651949462343E-2</v>
      </c>
    </row>
    <row r="31" spans="1:18" ht="15.75" thickBot="1" x14ac:dyDescent="0.3">
      <c r="A31" s="43">
        <v>5.7</v>
      </c>
      <c r="B31" s="43">
        <v>0</v>
      </c>
      <c r="C31" s="10">
        <f t="shared" si="3"/>
        <v>1.5891069177019875E-2</v>
      </c>
      <c r="D31" s="11">
        <f t="shared" si="3"/>
        <v>2.0449615378026038E-2</v>
      </c>
      <c r="E31" s="11">
        <f t="shared" si="3"/>
        <v>5.5020131410837402E-3</v>
      </c>
      <c r="F31" s="12">
        <f t="shared" si="0"/>
        <v>1.3862102730910472E-2</v>
      </c>
      <c r="G31" s="12">
        <f t="shared" si="0"/>
        <v>-1.4086331314124814E-9</v>
      </c>
      <c r="H31" s="12">
        <f t="shared" si="0"/>
        <v>6.4024776282806214E-2</v>
      </c>
      <c r="I31" s="13">
        <f t="shared" si="1"/>
        <v>7.788687760508356E-2</v>
      </c>
      <c r="J31" s="13">
        <f t="shared" si="2"/>
        <v>-7.788687760508356E-2</v>
      </c>
      <c r="M31" s="28" t="e">
        <f>#REF!-M22</f>
        <v>#REF!</v>
      </c>
      <c r="N31" s="28" t="e">
        <f>#REF!-N22</f>
        <v>#REF!</v>
      </c>
      <c r="O31" s="28">
        <f>E15-O22</f>
        <v>10.764288786214053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0</v>
      </c>
      <c r="C32" s="10">
        <f t="shared" si="3"/>
        <v>1.7428110204532991E-2</v>
      </c>
      <c r="D32" s="11">
        <f t="shared" si="3"/>
        <v>2.0854468890606739E-2</v>
      </c>
      <c r="E32" s="11">
        <f t="shared" si="3"/>
        <v>5.5713036830601515E-3</v>
      </c>
      <c r="F32" s="12">
        <f t="shared" si="0"/>
        <v>1.520289486941696E-2</v>
      </c>
      <c r="G32" s="12">
        <f t="shared" si="0"/>
        <v>-1.4365207009656328E-9</v>
      </c>
      <c r="H32" s="12">
        <f t="shared" si="0"/>
        <v>6.4831083235333833E-2</v>
      </c>
      <c r="I32" s="13">
        <f t="shared" si="1"/>
        <v>8.0033976668230089E-2</v>
      </c>
      <c r="J32" s="13">
        <f t="shared" si="2"/>
        <v>-8.0033976668230089E-2</v>
      </c>
    </row>
    <row r="33" spans="1:10" ht="15.75" thickBot="1" x14ac:dyDescent="0.3">
      <c r="A33" s="43">
        <v>7.2</v>
      </c>
      <c r="B33" s="43">
        <v>0</v>
      </c>
      <c r="C33" s="10">
        <f t="shared" si="3"/>
        <v>1.9342929291051546E-2</v>
      </c>
      <c r="D33" s="11">
        <f t="shared" si="3"/>
        <v>2.1325688950501836E-2</v>
      </c>
      <c r="E33" s="11">
        <f t="shared" si="3"/>
        <v>5.6514577376869414E-3</v>
      </c>
      <c r="F33" s="12">
        <f t="shared" si="0"/>
        <v>1.6873230489553387E-2</v>
      </c>
      <c r="G33" s="12">
        <f t="shared" si="0"/>
        <v>-1.4689798047817204E-9</v>
      </c>
      <c r="H33" s="12">
        <f t="shared" si="0"/>
        <v>6.5763804638218237E-2</v>
      </c>
      <c r="I33" s="13">
        <f t="shared" si="1"/>
        <v>8.2637033658791825E-2</v>
      </c>
      <c r="J33" s="13">
        <f t="shared" si="2"/>
        <v>-8.2637033658791825E-2</v>
      </c>
    </row>
    <row r="34" spans="1:10" ht="15.75" thickBot="1" x14ac:dyDescent="0.3">
      <c r="A34" s="43">
        <v>8.1</v>
      </c>
      <c r="B34" s="43">
        <v>0</v>
      </c>
      <c r="C34" s="10">
        <f t="shared" si="3"/>
        <v>2.1714388221474198E-2</v>
      </c>
      <c r="D34" s="11">
        <f t="shared" si="3"/>
        <v>2.1866859698488016E-2</v>
      </c>
      <c r="E34" s="11">
        <f t="shared" si="3"/>
        <v>5.7428751499533498E-3</v>
      </c>
      <c r="F34" s="12">
        <f t="shared" si="0"/>
        <v>1.8941902329657905E-2</v>
      </c>
      <c r="G34" s="12">
        <f t="shared" si="0"/>
        <v>-1.5062573296286542E-9</v>
      </c>
      <c r="H34" s="12">
        <f t="shared" si="0"/>
        <v>6.6827593331306862E-2</v>
      </c>
      <c r="I34" s="13">
        <f t="shared" si="1"/>
        <v>8.5769494154707443E-2</v>
      </c>
      <c r="J34" s="13">
        <f t="shared" si="2"/>
        <v>-8.5769494154707443E-2</v>
      </c>
    </row>
    <row r="35" spans="1:10" ht="15.75" thickBot="1" x14ac:dyDescent="0.3">
      <c r="A35" s="43">
        <v>9.1</v>
      </c>
      <c r="B35" s="43">
        <v>0</v>
      </c>
      <c r="C35" s="10">
        <f t="shared" si="3"/>
        <v>2.4642078042884132E-2</v>
      </c>
      <c r="D35" s="11">
        <f t="shared" si="3"/>
        <v>2.2482123337865683E-2</v>
      </c>
      <c r="E35" s="11">
        <f t="shared" si="3"/>
        <v>5.8460146194454551E-3</v>
      </c>
      <c r="F35" s="12">
        <f t="shared" si="0"/>
        <v>2.1495785684927288E-2</v>
      </c>
      <c r="G35" s="12">
        <f t="shared" si="0"/>
        <v>-1.5486386033572588E-9</v>
      </c>
      <c r="H35" s="12">
        <f t="shared" si="0"/>
        <v>6.8027787022385294E-2</v>
      </c>
      <c r="I35" s="13">
        <f t="shared" si="1"/>
        <v>8.9523571158673987E-2</v>
      </c>
      <c r="J35" s="13">
        <f t="shared" si="2"/>
        <v>-8.9523571158673987E-2</v>
      </c>
    </row>
    <row r="36" spans="1:10" ht="15.75" thickBot="1" x14ac:dyDescent="0.3">
      <c r="A36" s="43">
        <v>10.199999999999999</v>
      </c>
      <c r="B36" s="43">
        <v>1E-3</v>
      </c>
      <c r="C36" s="10">
        <f t="shared" si="3"/>
        <v>2.8251059215977283E-2</v>
      </c>
      <c r="D36" s="11">
        <f t="shared" si="3"/>
        <v>2.3176221047699938E-2</v>
      </c>
      <c r="E36" s="11">
        <f t="shared" si="3"/>
        <v>5.9613969879266171E-3</v>
      </c>
      <c r="F36" s="12">
        <f t="shared" si="0"/>
        <v>2.4643973337881743E-2</v>
      </c>
      <c r="G36" s="12">
        <f t="shared" si="0"/>
        <v>-1.596450213132603E-9</v>
      </c>
      <c r="H36" s="12">
        <f t="shared" si="0"/>
        <v>6.93704465434659E-2</v>
      </c>
      <c r="I36" s="13">
        <f t="shared" si="1"/>
        <v>9.4014418284897427E-2</v>
      </c>
      <c r="J36" s="13">
        <f t="shared" si="2"/>
        <v>-9.3014418284897427E-2</v>
      </c>
    </row>
    <row r="37" spans="1:10" ht="15.75" thickBot="1" x14ac:dyDescent="0.3">
      <c r="A37" s="43">
        <v>11.5</v>
      </c>
      <c r="B37" s="43">
        <v>1E-3</v>
      </c>
      <c r="C37" s="10">
        <f t="shared" si="3"/>
        <v>3.309371751668868E-2</v>
      </c>
      <c r="D37" s="11">
        <f t="shared" si="3"/>
        <v>2.4020409563119863E-2</v>
      </c>
      <c r="E37" s="11">
        <f t="shared" si="3"/>
        <v>6.1004047763777922E-3</v>
      </c>
      <c r="F37" s="12">
        <f t="shared" si="0"/>
        <v>2.8868322631649453E-2</v>
      </c>
      <c r="G37" s="12">
        <f t="shared" si="0"/>
        <v>-1.6546005445689691E-9</v>
      </c>
      <c r="H37" s="12">
        <f t="shared" si="0"/>
        <v>7.0988025841977193E-2</v>
      </c>
      <c r="I37" s="13">
        <f t="shared" si="1"/>
        <v>9.9856346819026109E-2</v>
      </c>
      <c r="J37" s="13">
        <f t="shared" si="2"/>
        <v>-9.8856346819026109E-2</v>
      </c>
    </row>
    <row r="38" spans="1:10" ht="15.75" thickBot="1" x14ac:dyDescent="0.3">
      <c r="A38" s="43">
        <v>12.9</v>
      </c>
      <c r="B38" s="43">
        <v>1E-3</v>
      </c>
      <c r="C38" s="10">
        <f t="shared" si="3"/>
        <v>3.9083964508092789E-2</v>
      </c>
      <c r="D38" s="11">
        <f t="shared" si="3"/>
        <v>2.4959187428600489E-2</v>
      </c>
      <c r="E38" s="11">
        <f t="shared" si="3"/>
        <v>6.2533690876512898E-3</v>
      </c>
      <c r="F38" s="12">
        <f t="shared" si="0"/>
        <v>3.409373687240122E-2</v>
      </c>
      <c r="G38" s="12">
        <f t="shared" si="0"/>
        <v>-1.7192664847300572E-9</v>
      </c>
      <c r="H38" s="12">
        <f t="shared" si="0"/>
        <v>7.2768011741213001E-2</v>
      </c>
      <c r="I38" s="13">
        <f t="shared" si="1"/>
        <v>0.10686174689434774</v>
      </c>
      <c r="J38" s="13">
        <f t="shared" si="2"/>
        <v>-0.10586174689434774</v>
      </c>
    </row>
    <row r="39" spans="1:10" ht="15.75" thickBot="1" x14ac:dyDescent="0.3">
      <c r="A39" s="43">
        <v>14.5</v>
      </c>
      <c r="B39" s="43">
        <v>8.0000000000000002E-3</v>
      </c>
      <c r="C39" s="10">
        <f t="shared" ref="C39:E54" si="4">EXP(-1*(($A39-C$8)/(0.6006*C$9))^2)</f>
        <v>4.702836996676972E-2</v>
      </c>
      <c r="D39" s="11">
        <f t="shared" si="4"/>
        <v>2.6070760633914048E-2</v>
      </c>
      <c r="E39" s="11">
        <f t="shared" si="4"/>
        <v>6.4324127178344822E-3</v>
      </c>
      <c r="F39" s="12">
        <f t="shared" si="0"/>
        <v>4.1023803274946327E-2</v>
      </c>
      <c r="G39" s="12">
        <f t="shared" si="0"/>
        <v>-1.7958351055109431E-9</v>
      </c>
      <c r="H39" s="12">
        <f t="shared" si="0"/>
        <v>7.4851472480654727E-2</v>
      </c>
      <c r="I39" s="13">
        <f t="shared" si="1"/>
        <v>0.11587527395976595</v>
      </c>
      <c r="J39" s="13">
        <f t="shared" si="2"/>
        <v>-0.10787527395976595</v>
      </c>
    </row>
    <row r="40" spans="1:10" ht="15.75" thickBot="1" x14ac:dyDescent="0.3">
      <c r="A40" s="43">
        <v>16.3</v>
      </c>
      <c r="B40" s="43">
        <v>1.4999999999999999E-2</v>
      </c>
      <c r="C40" s="10">
        <f t="shared" si="4"/>
        <v>5.7536582365952861E-2</v>
      </c>
      <c r="D40" s="11">
        <f t="shared" si="4"/>
        <v>2.7372095557360428E-2</v>
      </c>
      <c r="E40" s="11">
        <f t="shared" si="4"/>
        <v>6.6393467018813239E-3</v>
      </c>
      <c r="F40" s="12">
        <f t="shared" si="0"/>
        <v>5.0190330597497529E-2</v>
      </c>
      <c r="G40" s="12">
        <f t="shared" si="0"/>
        <v>-1.8854751038358231E-9</v>
      </c>
      <c r="H40" s="12">
        <f t="shared" si="0"/>
        <v>7.7259482366159871E-2</v>
      </c>
      <c r="I40" s="13">
        <f t="shared" si="1"/>
        <v>0.12744981107818229</v>
      </c>
      <c r="J40" s="13">
        <f t="shared" si="2"/>
        <v>-0.11244981107818229</v>
      </c>
    </row>
    <row r="41" spans="1:10" ht="15.75" thickBot="1" x14ac:dyDescent="0.3">
      <c r="A41" s="43">
        <v>18.3</v>
      </c>
      <c r="B41" s="43">
        <v>0.02</v>
      </c>
      <c r="C41" s="10">
        <f t="shared" si="4"/>
        <v>7.1409319559958009E-2</v>
      </c>
      <c r="D41" s="11">
        <f t="shared" si="4"/>
        <v>2.8883250730681445E-2</v>
      </c>
      <c r="E41" s="11">
        <f t="shared" si="4"/>
        <v>6.8762866712320731E-3</v>
      </c>
      <c r="F41" s="12">
        <f t="shared" si="0"/>
        <v>6.2291801304095125E-2</v>
      </c>
      <c r="G41" s="12">
        <f t="shared" si="0"/>
        <v>-1.989568173778483E-9</v>
      </c>
      <c r="H41" s="12">
        <f t="shared" si="0"/>
        <v>8.0016660173835658E-2</v>
      </c>
      <c r="I41" s="13">
        <f t="shared" si="1"/>
        <v>0.1423084594883626</v>
      </c>
      <c r="J41" s="13">
        <f t="shared" si="2"/>
        <v>-0.12230845948836259</v>
      </c>
    </row>
    <row r="42" spans="1:10" ht="15.75" thickBot="1" x14ac:dyDescent="0.3">
      <c r="A42" s="43">
        <v>20.6</v>
      </c>
      <c r="B42" s="43">
        <v>5.2999999999999999E-2</v>
      </c>
      <c r="C42" s="10">
        <f t="shared" si="4"/>
        <v>9.0589196345996145E-2</v>
      </c>
      <c r="D42" s="11">
        <f t="shared" si="4"/>
        <v>3.0709145370578655E-2</v>
      </c>
      <c r="E42" s="11">
        <f t="shared" si="4"/>
        <v>7.1581507783668331E-3</v>
      </c>
      <c r="F42" s="12">
        <f t="shared" si="0"/>
        <v>7.9022797778438472E-2</v>
      </c>
      <c r="G42" s="12">
        <f t="shared" si="0"/>
        <v>-2.1153414774168198E-9</v>
      </c>
      <c r="H42" s="12">
        <f t="shared" si="0"/>
        <v>8.3296602612850143E-2</v>
      </c>
      <c r="I42" s="13">
        <f t="shared" si="1"/>
        <v>0.16231939827594716</v>
      </c>
      <c r="J42" s="13">
        <f t="shared" si="2"/>
        <v>-0.10931939827594717</v>
      </c>
    </row>
    <row r="43" spans="1:10" ht="15.75" thickBot="1" x14ac:dyDescent="0.3">
      <c r="A43" s="43">
        <v>23.1</v>
      </c>
      <c r="B43" s="43">
        <v>7.1999999999999995E-2</v>
      </c>
      <c r="C43" s="10">
        <f t="shared" si="4"/>
        <v>0.11583728998111369</v>
      </c>
      <c r="D43" s="11">
        <f t="shared" si="4"/>
        <v>3.2805067865685537E-2</v>
      </c>
      <c r="E43" s="11">
        <f t="shared" si="4"/>
        <v>7.4762649665691102E-3</v>
      </c>
      <c r="F43" s="12">
        <f t="shared" si="0"/>
        <v>0.10104722318562065</v>
      </c>
      <c r="G43" s="12">
        <f t="shared" si="0"/>
        <v>-2.2597151398502332E-9</v>
      </c>
      <c r="H43" s="12">
        <f t="shared" si="0"/>
        <v>8.6998373075729399E-2</v>
      </c>
      <c r="I43" s="13">
        <f t="shared" si="1"/>
        <v>0.1880455940016349</v>
      </c>
      <c r="J43" s="13">
        <f t="shared" si="2"/>
        <v>-0.1160455940016349</v>
      </c>
    </row>
    <row r="44" spans="1:10" ht="15.75" thickBot="1" x14ac:dyDescent="0.3">
      <c r="A44" s="43">
        <v>26</v>
      </c>
      <c r="B44" s="43">
        <v>0.184</v>
      </c>
      <c r="C44" s="10">
        <f t="shared" si="4"/>
        <v>0.15152420181485798</v>
      </c>
      <c r="D44" s="11">
        <f t="shared" si="4"/>
        <v>3.5388174317974537E-2</v>
      </c>
      <c r="E44" s="11">
        <f t="shared" si="4"/>
        <v>7.8611368044394381E-3</v>
      </c>
      <c r="F44" s="12">
        <f t="shared" si="0"/>
        <v>0.13217764194332696</v>
      </c>
      <c r="G44" s="12">
        <f t="shared" si="0"/>
        <v>-2.43764754901278E-9</v>
      </c>
      <c r="H44" s="12">
        <f t="shared" si="0"/>
        <v>9.1476976213406849E-2</v>
      </c>
      <c r="I44" s="13">
        <f t="shared" si="1"/>
        <v>0.22365461571908624</v>
      </c>
      <c r="J44" s="13">
        <f t="shared" si="2"/>
        <v>-3.9654615719086239E-2</v>
      </c>
    </row>
    <row r="45" spans="1:10" ht="15.75" thickBot="1" x14ac:dyDescent="0.3">
      <c r="A45" s="43">
        <v>29.2</v>
      </c>
      <c r="B45" s="43">
        <v>0.27700000000000002</v>
      </c>
      <c r="C45" s="10">
        <f t="shared" si="4"/>
        <v>0.19960856792266787</v>
      </c>
      <c r="D45" s="11">
        <f t="shared" si="4"/>
        <v>3.8437238505555769E-2</v>
      </c>
      <c r="E45" s="11">
        <f t="shared" si="4"/>
        <v>8.3063628246195214E-3</v>
      </c>
      <c r="F45" s="12">
        <f t="shared" si="0"/>
        <v>0.17412261212199001</v>
      </c>
      <c r="G45" s="12">
        <f t="shared" si="0"/>
        <v>-2.6476765767002824E-9</v>
      </c>
      <c r="H45" s="12">
        <f t="shared" si="0"/>
        <v>9.6657897379236565E-2</v>
      </c>
      <c r="I45" s="13">
        <f t="shared" si="1"/>
        <v>0.27078050685354998</v>
      </c>
      <c r="J45" s="13">
        <f t="shared" si="2"/>
        <v>6.2194931464500391E-3</v>
      </c>
    </row>
    <row r="46" spans="1:10" ht="15.75" thickBot="1" x14ac:dyDescent="0.3">
      <c r="A46" s="43">
        <v>32.700000000000003</v>
      </c>
      <c r="B46" s="43">
        <v>0.41099999999999998</v>
      </c>
      <c r="C46" s="10">
        <f t="shared" si="4"/>
        <v>0.26319860657046135</v>
      </c>
      <c r="D46" s="11">
        <f t="shared" si="4"/>
        <v>4.2023922003885578E-2</v>
      </c>
      <c r="E46" s="11">
        <f t="shared" si="4"/>
        <v>8.8190711199496175E-3</v>
      </c>
      <c r="F46" s="12">
        <f t="shared" si="0"/>
        <v>0.22959349570942089</v>
      </c>
      <c r="G46" s="12">
        <f t="shared" si="0"/>
        <v>-2.8947384951883299E-9</v>
      </c>
      <c r="H46" s="12">
        <f t="shared" si="0"/>
        <v>0.10262408340335474</v>
      </c>
      <c r="I46" s="13">
        <f t="shared" si="1"/>
        <v>0.33221757621803716</v>
      </c>
      <c r="J46" s="13">
        <f t="shared" si="2"/>
        <v>7.8782423781962818E-2</v>
      </c>
    </row>
    <row r="47" spans="1:10" ht="15.75" thickBot="1" x14ac:dyDescent="0.3">
      <c r="A47" s="43">
        <v>36.799999999999997</v>
      </c>
      <c r="B47" s="43">
        <v>0.66800000000000004</v>
      </c>
      <c r="C47" s="10">
        <f t="shared" si="4"/>
        <v>0.35205242583616958</v>
      </c>
      <c r="D47" s="11">
        <f t="shared" si="4"/>
        <v>4.6579946051184325E-2</v>
      </c>
      <c r="E47" s="11">
        <f t="shared" si="4"/>
        <v>9.4555299744249355E-3</v>
      </c>
      <c r="F47" s="12">
        <f t="shared" si="0"/>
        <v>0.3071024887780664</v>
      </c>
      <c r="G47" s="12">
        <f t="shared" si="0"/>
        <v>-3.2085716065647501E-9</v>
      </c>
      <c r="H47" s="12">
        <f t="shared" si="0"/>
        <v>0.11003030631233292</v>
      </c>
      <c r="I47" s="13">
        <f t="shared" si="1"/>
        <v>0.41713279188182767</v>
      </c>
      <c r="J47" s="13">
        <f t="shared" si="2"/>
        <v>0.25086720811817237</v>
      </c>
    </row>
    <row r="48" spans="1:10" ht="15.75" thickBot="1" x14ac:dyDescent="0.3">
      <c r="A48" s="43">
        <v>41.3</v>
      </c>
      <c r="B48" s="43">
        <v>0.753</v>
      </c>
      <c r="C48" s="10">
        <f t="shared" si="4"/>
        <v>0.4649520689341462</v>
      </c>
      <c r="D48" s="11">
        <f t="shared" si="4"/>
        <v>5.2049097149408641E-2</v>
      </c>
      <c r="E48" s="11">
        <f t="shared" si="4"/>
        <v>1.0201004336247715E-2</v>
      </c>
      <c r="F48" s="12">
        <f t="shared" si="0"/>
        <v>0.40558714286103198</v>
      </c>
      <c r="G48" s="12">
        <f t="shared" si="0"/>
        <v>-3.5853037501892229E-9</v>
      </c>
      <c r="H48" s="12">
        <f t="shared" si="0"/>
        <v>0.11870510006807265</v>
      </c>
      <c r="I48" s="13">
        <f t="shared" si="1"/>
        <v>0.52429223934380087</v>
      </c>
      <c r="J48" s="13">
        <f t="shared" si="2"/>
        <v>0.22870776065619913</v>
      </c>
    </row>
    <row r="49" spans="1:10" ht="15.75" thickBot="1" x14ac:dyDescent="0.3">
      <c r="A49" s="43">
        <v>46.4</v>
      </c>
      <c r="B49" s="43">
        <v>0.84</v>
      </c>
      <c r="C49" s="10">
        <f t="shared" si="4"/>
        <v>0.60497447020085604</v>
      </c>
      <c r="D49" s="11">
        <f t="shared" si="4"/>
        <v>5.8881844460594072E-2</v>
      </c>
      <c r="E49" s="11">
        <f t="shared" si="4"/>
        <v>1.1108803235854309E-2</v>
      </c>
      <c r="F49" s="12">
        <f t="shared" si="0"/>
        <v>0.52773153033842046</v>
      </c>
      <c r="G49" s="12">
        <f t="shared" si="0"/>
        <v>-4.0559646434717264E-9</v>
      </c>
      <c r="H49" s="12">
        <f t="shared" si="0"/>
        <v>0.12926880102020116</v>
      </c>
      <c r="I49" s="13">
        <f t="shared" si="1"/>
        <v>0.65700032730265701</v>
      </c>
      <c r="J49" s="13">
        <f t="shared" si="2"/>
        <v>0.18299967269734296</v>
      </c>
    </row>
    <row r="50" spans="1:10" ht="15.75" thickBot="1" x14ac:dyDescent="0.3">
      <c r="A50" s="43">
        <v>52.1</v>
      </c>
      <c r="B50" s="43">
        <v>0.84799999999999998</v>
      </c>
      <c r="C50" s="10">
        <f t="shared" si="4"/>
        <v>0.76054846914919549</v>
      </c>
      <c r="D50" s="11">
        <f t="shared" si="4"/>
        <v>6.737528733061364E-2</v>
      </c>
      <c r="E50" s="11">
        <f t="shared" si="4"/>
        <v>1.2207768408537151E-2</v>
      </c>
      <c r="F50" s="12">
        <f t="shared" si="0"/>
        <v>0.66344189265935738</v>
      </c>
      <c r="G50" s="12">
        <f t="shared" si="0"/>
        <v>-4.641019413710811E-9</v>
      </c>
      <c r="H50" s="12">
        <f t="shared" si="0"/>
        <v>0.14205702916859037</v>
      </c>
      <c r="I50" s="13">
        <f t="shared" si="1"/>
        <v>0.80549891718692823</v>
      </c>
      <c r="J50" s="13">
        <f t="shared" si="2"/>
        <v>4.2501082813071744E-2</v>
      </c>
    </row>
    <row r="51" spans="1:10" ht="15.75" thickBot="1" x14ac:dyDescent="0.3">
      <c r="A51" s="43">
        <v>58.6</v>
      </c>
      <c r="B51" s="43">
        <v>0.96799999999999997</v>
      </c>
      <c r="C51" s="10">
        <f t="shared" si="4"/>
        <v>0.907602362057773</v>
      </c>
      <c r="D51" s="11">
        <f t="shared" si="4"/>
        <v>7.8251486894861708E-2</v>
      </c>
      <c r="E51" s="11">
        <f t="shared" si="4"/>
        <v>1.3577684268142494E-2</v>
      </c>
      <c r="F51" s="12">
        <f t="shared" si="0"/>
        <v>0.79171999325606579</v>
      </c>
      <c r="G51" s="12">
        <f t="shared" si="0"/>
        <v>-5.390205878436031E-9</v>
      </c>
      <c r="H51" s="12">
        <f t="shared" si="0"/>
        <v>0.15799820455084768</v>
      </c>
      <c r="I51" s="13">
        <f t="shared" si="1"/>
        <v>0.94971819241670763</v>
      </c>
      <c r="J51" s="13">
        <f t="shared" si="2"/>
        <v>1.8281807583292342E-2</v>
      </c>
    </row>
    <row r="52" spans="1:10" ht="15.75" thickBot="1" x14ac:dyDescent="0.3">
      <c r="A52" s="43">
        <v>63</v>
      </c>
      <c r="B52" s="43">
        <v>0.60499999999999998</v>
      </c>
      <c r="C52" s="10">
        <f t="shared" si="4"/>
        <v>0.97217521451002598</v>
      </c>
      <c r="D52" s="11">
        <f t="shared" si="4"/>
        <v>8.6384243213952411E-2</v>
      </c>
      <c r="E52" s="11">
        <f t="shared" si="4"/>
        <v>1.4580488764635026E-2</v>
      </c>
      <c r="F52" s="12">
        <f t="shared" si="0"/>
        <v>0.84804820530711422</v>
      </c>
      <c r="G52" s="12">
        <f t="shared" si="0"/>
        <v>-5.9504154368556679E-9</v>
      </c>
      <c r="H52" s="12">
        <f t="shared" si="0"/>
        <v>0.16966744849792412</v>
      </c>
      <c r="I52" s="13">
        <f t="shared" si="1"/>
        <v>1.017715647854623</v>
      </c>
      <c r="J52" s="13">
        <f t="shared" si="2"/>
        <v>-0.412715647854623</v>
      </c>
    </row>
    <row r="53" spans="1:10" ht="15.75" thickBot="1" x14ac:dyDescent="0.3">
      <c r="A53" s="43">
        <v>73.900000000000006</v>
      </c>
      <c r="B53" s="43">
        <v>1.202</v>
      </c>
      <c r="C53" s="10">
        <f t="shared" si="4"/>
        <v>0.96556069644539433</v>
      </c>
      <c r="D53" s="11">
        <f t="shared" si="4"/>
        <v>0.10943421787340618</v>
      </c>
      <c r="E53" s="11">
        <f t="shared" si="4"/>
        <v>1.7350855549535096E-2</v>
      </c>
      <c r="F53" s="12">
        <f t="shared" si="0"/>
        <v>0.8422782267168768</v>
      </c>
      <c r="G53" s="12">
        <f t="shared" si="0"/>
        <v>-7.5381694059798959E-9</v>
      </c>
      <c r="H53" s="12">
        <f t="shared" si="0"/>
        <v>0.20190512388624696</v>
      </c>
      <c r="I53" s="13">
        <f t="shared" si="1"/>
        <v>1.0441833430649543</v>
      </c>
      <c r="J53" s="13">
        <f t="shared" si="2"/>
        <v>0.15781665693504565</v>
      </c>
    </row>
    <row r="54" spans="1:10" ht="15.75" thickBot="1" x14ac:dyDescent="0.3">
      <c r="A54" s="43">
        <v>83</v>
      </c>
      <c r="B54" s="43">
        <v>0.77700000000000002</v>
      </c>
      <c r="C54" s="10">
        <f t="shared" si="4"/>
        <v>0.79135575025274618</v>
      </c>
      <c r="D54" s="11">
        <f t="shared" si="4"/>
        <v>0.1321035511029543</v>
      </c>
      <c r="E54" s="11">
        <f t="shared" si="4"/>
        <v>2.000682781783443E-2</v>
      </c>
      <c r="F54" s="12">
        <f t="shared" ref="F54:H87" si="5">C$15*C54</f>
        <v>0.69031571032135708</v>
      </c>
      <c r="G54" s="12">
        <f t="shared" si="5"/>
        <v>-9.0997036091358379E-9</v>
      </c>
      <c r="H54" s="12">
        <f t="shared" si="5"/>
        <v>0.23281163499968779</v>
      </c>
      <c r="I54" s="13">
        <f t="shared" si="1"/>
        <v>0.92312733622134124</v>
      </c>
      <c r="J54" s="13">
        <f t="shared" si="2"/>
        <v>-0.14612733622134122</v>
      </c>
    </row>
    <row r="55" spans="1:10" ht="15.75" thickBot="1" x14ac:dyDescent="0.3">
      <c r="A55" s="43">
        <v>93.3</v>
      </c>
      <c r="B55" s="43">
        <v>0.72799999999999998</v>
      </c>
      <c r="C55" s="10">
        <f t="shared" ref="C55:E86" si="6">EXP(-1*(($A55-C$8)/(0.6006*C$9))^2)</f>
        <v>0.51099779372134602</v>
      </c>
      <c r="D55" s="11">
        <f t="shared" si="6"/>
        <v>0.1618347951065276</v>
      </c>
      <c r="E55" s="11">
        <f t="shared" si="6"/>
        <v>2.3434627351392019E-2</v>
      </c>
      <c r="F55" s="12">
        <f t="shared" si="5"/>
        <v>0.44575376476728035</v>
      </c>
      <c r="G55" s="12">
        <f t="shared" si="5"/>
        <v>-1.1147684197882964E-8</v>
      </c>
      <c r="H55" s="12">
        <f t="shared" si="5"/>
        <v>0.27269959830526141</v>
      </c>
      <c r="I55" s="13">
        <f t="shared" si="1"/>
        <v>0.71845335192485749</v>
      </c>
      <c r="J55" s="13">
        <f t="shared" si="2"/>
        <v>9.5466480751424942E-3</v>
      </c>
    </row>
    <row r="56" spans="1:10" ht="15.75" thickBot="1" x14ac:dyDescent="0.3">
      <c r="A56" s="43">
        <v>104.8</v>
      </c>
      <c r="B56" s="43">
        <v>0.66500000000000004</v>
      </c>
      <c r="C56" s="10">
        <f t="shared" si="6"/>
        <v>0.2402819721343315</v>
      </c>
      <c r="D56" s="11">
        <f t="shared" si="6"/>
        <v>0.20044614166508176</v>
      </c>
      <c r="E56" s="11">
        <f t="shared" si="6"/>
        <v>2.7852555932208076E-2</v>
      </c>
      <c r="F56" s="12">
        <f t="shared" si="5"/>
        <v>0.2096028495633617</v>
      </c>
      <c r="G56" s="12">
        <f t="shared" si="5"/>
        <v>-1.3807353878970079E-8</v>
      </c>
      <c r="H56" s="12">
        <f t="shared" si="5"/>
        <v>0.32410930630978446</v>
      </c>
      <c r="I56" s="13">
        <f t="shared" si="1"/>
        <v>0.53371214206579232</v>
      </c>
      <c r="J56" s="13">
        <f t="shared" si="2"/>
        <v>0.13128785793420772</v>
      </c>
    </row>
    <row r="57" spans="1:10" ht="15.75" thickBot="1" x14ac:dyDescent="0.3">
      <c r="A57" s="43">
        <v>117.7</v>
      </c>
      <c r="B57" s="43">
        <v>0.82299999999999995</v>
      </c>
      <c r="C57" s="10">
        <f>EXP(-1*(($A57-C$8)/(0.6006*C$9))^2)</f>
        <v>7.3785772602661934E-2</v>
      </c>
      <c r="D57" s="11">
        <f t="shared" si="6"/>
        <v>0.25080017521769704</v>
      </c>
      <c r="E57" s="11">
        <f t="shared" si="6"/>
        <v>3.3643499419910267E-2</v>
      </c>
      <c r="F57" s="12">
        <f t="shared" si="5"/>
        <v>6.4364829609879923E-2</v>
      </c>
      <c r="G57" s="12">
        <f t="shared" si="5"/>
        <v>-1.7275896374820012E-8</v>
      </c>
      <c r="H57" s="12">
        <f t="shared" si="5"/>
        <v>0.39149625209840838</v>
      </c>
      <c r="I57" s="13">
        <f t="shared" si="1"/>
        <v>0.45586106443239194</v>
      </c>
      <c r="J57" s="13">
        <f t="shared" si="2"/>
        <v>0.36713893556760802</v>
      </c>
    </row>
    <row r="58" spans="1:10" ht="15.75" thickBot="1" x14ac:dyDescent="0.3">
      <c r="A58" s="43">
        <v>125</v>
      </c>
      <c r="B58" s="43">
        <v>0.44400000000000001</v>
      </c>
      <c r="C58" s="10">
        <f t="shared" si="6"/>
        <v>3.2345125264573428E-2</v>
      </c>
      <c r="D58" s="11">
        <f t="shared" si="6"/>
        <v>0.28259838031012463</v>
      </c>
      <c r="E58" s="11">
        <f t="shared" si="6"/>
        <v>3.7354235912035683E-2</v>
      </c>
      <c r="F58" s="12">
        <f t="shared" si="5"/>
        <v>2.8215310390195519E-2</v>
      </c>
      <c r="G58" s="12">
        <f t="shared" si="5"/>
        <v>-1.946625567423126E-8</v>
      </c>
      <c r="H58" s="12">
        <f t="shared" si="5"/>
        <v>0.43467664219576435</v>
      </c>
      <c r="I58" s="13">
        <f t="shared" si="1"/>
        <v>0.46289193311970422</v>
      </c>
      <c r="J58" s="13">
        <f t="shared" si="2"/>
        <v>-1.8891933119704218E-2</v>
      </c>
    </row>
    <row r="59" spans="1:10" ht="15.75" thickBot="1" x14ac:dyDescent="0.3">
      <c r="A59" s="43">
        <v>148.5</v>
      </c>
      <c r="B59" s="43">
        <v>1.373</v>
      </c>
      <c r="C59" s="10">
        <f t="shared" si="6"/>
        <v>1.0544422451311147E-3</v>
      </c>
      <c r="D59" s="11">
        <f t="shared" si="6"/>
        <v>0.40010295354463238</v>
      </c>
      <c r="E59" s="11">
        <f t="shared" si="6"/>
        <v>5.1734597562688632E-2</v>
      </c>
      <c r="F59" s="12">
        <f t="shared" si="5"/>
        <v>9.1981140872237699E-4</v>
      </c>
      <c r="G59" s="12">
        <f t="shared" si="5"/>
        <v>-2.7560336266498583E-8</v>
      </c>
      <c r="H59" s="12">
        <f t="shared" si="5"/>
        <v>0.6020152896944414</v>
      </c>
      <c r="I59" s="13">
        <f t="shared" ref="I59:I80" si="7">SUM(F59:H59)</f>
        <v>0.60293507354282749</v>
      </c>
      <c r="J59" s="13">
        <f t="shared" si="2"/>
        <v>0.77006492645717251</v>
      </c>
    </row>
    <row r="60" spans="1:10" ht="15.75" thickBot="1" x14ac:dyDescent="0.3">
      <c r="A60" s="43">
        <v>166.8</v>
      </c>
      <c r="B60" s="43">
        <v>1.052</v>
      </c>
      <c r="C60" s="10">
        <f t="shared" si="6"/>
        <v>3.2543350879953764E-5</v>
      </c>
      <c r="D60" s="11">
        <f t="shared" si="6"/>
        <v>0.50462838081022987</v>
      </c>
      <c r="E60" s="11">
        <f t="shared" si="6"/>
        <v>6.5889447861342945E-2</v>
      </c>
      <c r="F60" s="12">
        <f t="shared" si="5"/>
        <v>2.8388226624697463E-5</v>
      </c>
      <c r="G60" s="12">
        <f t="shared" si="5"/>
        <v>-3.4760372902863854E-8</v>
      </c>
      <c r="H60" s="12">
        <f t="shared" si="5"/>
        <v>0.76672974973832408</v>
      </c>
      <c r="I60" s="13">
        <f t="shared" si="7"/>
        <v>0.76675810320457582</v>
      </c>
      <c r="J60" s="13">
        <f t="shared" si="2"/>
        <v>0.28524189679542422</v>
      </c>
    </row>
    <row r="61" spans="1:10" ht="15.75" thickBot="1" x14ac:dyDescent="0.3">
      <c r="A61" s="43">
        <v>187.4</v>
      </c>
      <c r="B61" s="43">
        <v>1.22</v>
      </c>
      <c r="C61" s="10">
        <f t="shared" si="6"/>
        <v>2.7701158557907428E-7</v>
      </c>
      <c r="D61" s="11">
        <f t="shared" si="6"/>
        <v>0.6292925251649103</v>
      </c>
      <c r="E61" s="11">
        <f t="shared" si="6"/>
        <v>8.5447597831980027E-2</v>
      </c>
      <c r="F61" s="12">
        <f t="shared" si="5"/>
        <v>2.4164283813593286E-7</v>
      </c>
      <c r="G61" s="12">
        <f t="shared" si="5"/>
        <v>-4.3347627029212223E-8</v>
      </c>
      <c r="H61" s="12">
        <f t="shared" si="5"/>
        <v>0.9943202960104407</v>
      </c>
      <c r="I61" s="13">
        <f t="shared" si="7"/>
        <v>0.99432049430565184</v>
      </c>
      <c r="J61" s="13">
        <f t="shared" si="2"/>
        <v>0.22567950569434814</v>
      </c>
    </row>
    <row r="62" spans="1:10" ht="15.75" thickBot="1" x14ac:dyDescent="0.3">
      <c r="A62" s="43">
        <v>210.5</v>
      </c>
      <c r="B62" s="43">
        <v>1.4630000000000001</v>
      </c>
      <c r="C62" s="10">
        <f t="shared" si="6"/>
        <v>4.526782321688198E-10</v>
      </c>
      <c r="D62" s="11">
        <f t="shared" si="6"/>
        <v>0.76597324767516628</v>
      </c>
      <c r="E62" s="11">
        <f t="shared" si="6"/>
        <v>0.11260078770441302</v>
      </c>
      <c r="F62" s="12">
        <f t="shared" si="5"/>
        <v>3.9488042550626635E-10</v>
      </c>
      <c r="G62" s="12">
        <f t="shared" si="5"/>
        <v>-5.2762620445676522E-8</v>
      </c>
      <c r="H62" s="12">
        <f t="shared" si="5"/>
        <v>1.3102913528524918</v>
      </c>
      <c r="I62" s="13">
        <f t="shared" si="7"/>
        <v>1.3102913004847518</v>
      </c>
      <c r="J62" s="13">
        <f t="shared" si="2"/>
        <v>0.15270869951524824</v>
      </c>
    </row>
    <row r="63" spans="1:10" ht="15.75" thickBot="1" x14ac:dyDescent="0.3">
      <c r="A63" s="43">
        <v>236.4</v>
      </c>
      <c r="B63" s="43">
        <v>1.83</v>
      </c>
      <c r="C63" s="10">
        <f t="shared" si="6"/>
        <v>8.831425927893473E-14</v>
      </c>
      <c r="D63" s="11">
        <f t="shared" si="6"/>
        <v>0.89550320324094057</v>
      </c>
      <c r="E63" s="11">
        <f t="shared" si="6"/>
        <v>0.15046425212017783</v>
      </c>
      <c r="F63" s="12">
        <f t="shared" si="5"/>
        <v>7.7038323922169246E-14</v>
      </c>
      <c r="G63" s="12">
        <f t="shared" si="5"/>
        <v>-6.1685046787073504E-8</v>
      </c>
      <c r="H63" s="12">
        <f t="shared" si="5"/>
        <v>1.7508936880977028</v>
      </c>
      <c r="I63" s="13">
        <f t="shared" si="7"/>
        <v>1.7508936264127331</v>
      </c>
      <c r="J63" s="13">
        <f t="shared" si="2"/>
        <v>7.910637358726702E-2</v>
      </c>
    </row>
    <row r="64" spans="1:10" ht="15.75" thickBot="1" x14ac:dyDescent="0.3">
      <c r="A64" s="43">
        <v>265.60000000000002</v>
      </c>
      <c r="B64" s="43">
        <v>2.2930000000000001</v>
      </c>
      <c r="C64" s="10">
        <f t="shared" si="6"/>
        <v>1.0510382515117449E-18</v>
      </c>
      <c r="D64" s="11">
        <f t="shared" si="6"/>
        <v>0.98458553507262214</v>
      </c>
      <c r="E64" s="11">
        <f t="shared" si="6"/>
        <v>0.2035260686045387</v>
      </c>
      <c r="F64" s="12">
        <f t="shared" si="5"/>
        <v>9.1684203588022077E-19</v>
      </c>
      <c r="G64" s="12">
        <f t="shared" si="5"/>
        <v>-6.7821314962387224E-8</v>
      </c>
      <c r="H64" s="12">
        <f t="shared" si="5"/>
        <v>2.3683533055971546</v>
      </c>
      <c r="I64" s="13">
        <f t="shared" si="7"/>
        <v>2.3683532377758398</v>
      </c>
      <c r="J64" s="13">
        <f t="shared" si="2"/>
        <v>-7.5353237775839688E-2</v>
      </c>
    </row>
    <row r="65" spans="1:10" ht="15.75" thickBot="1" x14ac:dyDescent="0.3">
      <c r="A65" s="43">
        <v>298.39999999999998</v>
      </c>
      <c r="B65" s="43">
        <v>3.004</v>
      </c>
      <c r="C65" s="10">
        <f t="shared" si="6"/>
        <v>3.5666190752491905E-25</v>
      </c>
      <c r="D65" s="11">
        <f t="shared" si="6"/>
        <v>0.98828898625104722</v>
      </c>
      <c r="E65" s="11">
        <f t="shared" si="6"/>
        <v>0.27694828905456592</v>
      </c>
      <c r="F65" s="12">
        <f t="shared" si="5"/>
        <v>3.1112343337241108E-25</v>
      </c>
      <c r="G65" s="12">
        <f t="shared" si="5"/>
        <v>-6.8076420201975438E-8</v>
      </c>
      <c r="H65" s="12">
        <f t="shared" si="5"/>
        <v>3.2227389855219286</v>
      </c>
      <c r="I65" s="13">
        <f t="shared" si="7"/>
        <v>3.2227389174455086</v>
      </c>
      <c r="J65" s="13">
        <f t="shared" si="2"/>
        <v>-0.21873891744550855</v>
      </c>
    </row>
    <row r="66" spans="1:10" ht="15.75" thickBot="1" x14ac:dyDescent="0.3">
      <c r="A66" s="43">
        <v>335.2</v>
      </c>
      <c r="B66" s="43">
        <v>3.91</v>
      </c>
      <c r="C66" s="10">
        <f t="shared" si="6"/>
        <v>1.2964905790048744E-33</v>
      </c>
      <c r="D66" s="11">
        <f t="shared" si="6"/>
        <v>0.87196325658285401</v>
      </c>
      <c r="E66" s="11">
        <f t="shared" si="6"/>
        <v>0.37617143597467995</v>
      </c>
      <c r="F66" s="12">
        <f t="shared" si="5"/>
        <v>1.1309550915436613E-33</v>
      </c>
      <c r="G66" s="12">
        <f t="shared" si="5"/>
        <v>-6.0063542022250676E-8</v>
      </c>
      <c r="H66" s="12">
        <f t="shared" si="5"/>
        <v>4.377359961651587</v>
      </c>
      <c r="I66" s="13">
        <f t="shared" si="7"/>
        <v>4.3773599015880453</v>
      </c>
      <c r="J66" s="13">
        <f t="shared" si="2"/>
        <v>-0.46735990158804519</v>
      </c>
    </row>
    <row r="67" spans="1:10" ht="15.75" thickBot="1" x14ac:dyDescent="0.3">
      <c r="A67" s="43">
        <v>376.5</v>
      </c>
      <c r="B67" s="43">
        <v>5.4630000000000001</v>
      </c>
      <c r="C67" s="10">
        <f t="shared" si="6"/>
        <v>1.4248527140632159E-44</v>
      </c>
      <c r="D67" s="11">
        <f t="shared" si="6"/>
        <v>0.64367681530123955</v>
      </c>
      <c r="E67" s="11">
        <f t="shared" si="6"/>
        <v>0.50476897855367575</v>
      </c>
      <c r="F67" s="12">
        <f t="shared" si="5"/>
        <v>1.2429279917378715E-44</v>
      </c>
      <c r="G67" s="12">
        <f t="shared" si="5"/>
        <v>-4.4338461687142059E-8</v>
      </c>
      <c r="H67" s="12">
        <f t="shared" si="5"/>
        <v>5.873799298129998</v>
      </c>
      <c r="I67" s="13">
        <f t="shared" si="7"/>
        <v>5.8737992537915362</v>
      </c>
      <c r="J67" s="13">
        <f t="shared" si="2"/>
        <v>-0.41079925379153615</v>
      </c>
    </row>
    <row r="68" spans="1:10" ht="15.75" thickBot="1" x14ac:dyDescent="0.3">
      <c r="A68" s="43">
        <v>422.9</v>
      </c>
      <c r="B68" s="43">
        <v>7.6779999999999999</v>
      </c>
      <c r="C68" s="10">
        <f t="shared" si="6"/>
        <v>9.2227524806691674E-59</v>
      </c>
      <c r="D68" s="11">
        <f t="shared" si="6"/>
        <v>0.37260225054011226</v>
      </c>
      <c r="E68" s="11">
        <f t="shared" si="6"/>
        <v>0.6597693745762564</v>
      </c>
      <c r="F68" s="12">
        <f t="shared" si="5"/>
        <v>8.0451945004226006E-59</v>
      </c>
      <c r="G68" s="12">
        <f t="shared" si="5"/>
        <v>-2.566600228157054E-8</v>
      </c>
      <c r="H68" s="12">
        <f t="shared" si="5"/>
        <v>7.6774783197212431</v>
      </c>
      <c r="I68" s="13">
        <f t="shared" si="7"/>
        <v>7.6774782940552404</v>
      </c>
      <c r="J68" s="13">
        <f t="shared" si="2"/>
        <v>5.217059447595318E-4</v>
      </c>
    </row>
    <row r="69" spans="1:10" ht="15.75" thickBot="1" x14ac:dyDescent="0.3">
      <c r="A69" s="43">
        <v>475.1</v>
      </c>
      <c r="B69" s="43">
        <v>10.141</v>
      </c>
      <c r="C69" s="10">
        <f t="shared" si="6"/>
        <v>4.2534898299772313E-77</v>
      </c>
      <c r="D69" s="11">
        <f t="shared" si="6"/>
        <v>0.15530319586304209</v>
      </c>
      <c r="E69" s="11">
        <f t="shared" si="6"/>
        <v>0.82386191371482187</v>
      </c>
      <c r="F69" s="12">
        <f t="shared" si="5"/>
        <v>3.7104056581222924E-77</v>
      </c>
      <c r="G69" s="12">
        <f t="shared" si="5"/>
        <v>-1.0697767320455094E-8</v>
      </c>
      <c r="H69" s="12">
        <f t="shared" si="5"/>
        <v>9.5869590567946741</v>
      </c>
      <c r="I69" s="13">
        <f t="shared" si="7"/>
        <v>9.5869590460969061</v>
      </c>
      <c r="J69" s="13">
        <f t="shared" si="2"/>
        <v>0.55404095390309394</v>
      </c>
    </row>
    <row r="70" spans="1:10" ht="15.75" thickBot="1" x14ac:dyDescent="0.3">
      <c r="A70" s="43">
        <v>533.70000000000005</v>
      </c>
      <c r="B70" s="43">
        <v>11.598000000000001</v>
      </c>
      <c r="C70" s="10">
        <f t="shared" si="6"/>
        <v>1.1225847869278314E-100</v>
      </c>
      <c r="D70" s="11">
        <f t="shared" si="6"/>
        <v>4.1880436517034415E-2</v>
      </c>
      <c r="E70" s="11">
        <f t="shared" si="6"/>
        <v>0.95670840738129193</v>
      </c>
      <c r="F70" s="12">
        <f t="shared" si="5"/>
        <v>9.7925353336540828E-101</v>
      </c>
      <c r="G70" s="12">
        <f t="shared" si="5"/>
        <v>-2.8848547684326383E-9</v>
      </c>
      <c r="H70" s="12">
        <f t="shared" si="5"/>
        <v>11.132841776237914</v>
      </c>
      <c r="I70" s="13">
        <f t="shared" si="7"/>
        <v>11.132841773353059</v>
      </c>
      <c r="J70" s="13">
        <f t="shared" si="2"/>
        <v>0.46515822664694184</v>
      </c>
    </row>
    <row r="71" spans="1:10" ht="15.75" thickBot="1" x14ac:dyDescent="0.3">
      <c r="A71" s="43">
        <v>599.5</v>
      </c>
      <c r="B71" s="43">
        <v>11.984</v>
      </c>
      <c r="C71" s="10">
        <f t="shared" si="6"/>
        <v>6.306335866193347E-131</v>
      </c>
      <c r="D71" s="11">
        <f t="shared" si="6"/>
        <v>6.3570218333369984E-3</v>
      </c>
      <c r="E71" s="11">
        <f t="shared" si="6"/>
        <v>0.99773083904959226</v>
      </c>
      <c r="F71" s="12">
        <f t="shared" si="5"/>
        <v>5.501144992762001E-131</v>
      </c>
      <c r="G71" s="12">
        <f t="shared" si="5"/>
        <v>-4.3789144226024024E-10</v>
      </c>
      <c r="H71" s="12">
        <f t="shared" si="5"/>
        <v>11.610203778616247</v>
      </c>
      <c r="I71" s="13">
        <f t="shared" si="7"/>
        <v>11.610203778178356</v>
      </c>
      <c r="J71" s="13">
        <f t="shared" si="2"/>
        <v>0.37379622182164418</v>
      </c>
    </row>
    <row r="72" spans="1:10" ht="15.75" thickBot="1" x14ac:dyDescent="0.3">
      <c r="A72" s="43">
        <v>673.4</v>
      </c>
      <c r="B72" s="43">
        <v>9.577</v>
      </c>
      <c r="C72" s="10">
        <f t="shared" si="6"/>
        <v>1.1600638808786034E-169</v>
      </c>
      <c r="D72" s="11">
        <f t="shared" si="6"/>
        <v>4.540659224197947E-4</v>
      </c>
      <c r="E72" s="11">
        <f t="shared" si="6"/>
        <v>0.89236427937175955</v>
      </c>
      <c r="F72" s="12">
        <f t="shared" si="5"/>
        <v>1.0119473090213819E-169</v>
      </c>
      <c r="G72" s="12">
        <f t="shared" si="5"/>
        <v>-3.1277473455719968E-11</v>
      </c>
      <c r="H72" s="12">
        <f t="shared" si="5"/>
        <v>10.38409430957681</v>
      </c>
      <c r="I72" s="13">
        <f t="shared" si="7"/>
        <v>10.384094309545532</v>
      </c>
      <c r="J72" s="13">
        <f t="shared" si="2"/>
        <v>-0.80709430954553163</v>
      </c>
    </row>
    <row r="73" spans="1:10" ht="15.75" thickBot="1" x14ac:dyDescent="0.3">
      <c r="A73" s="43">
        <v>756.5</v>
      </c>
      <c r="B73" s="43">
        <v>6.6120000000000001</v>
      </c>
      <c r="C73" s="10">
        <f t="shared" si="6"/>
        <v>3.0918410926430094E-219</v>
      </c>
      <c r="D73" s="11">
        <f t="shared" si="6"/>
        <v>1.2076724529020893E-5</v>
      </c>
      <c r="E73" s="11">
        <f t="shared" si="6"/>
        <v>0.64402370039192736</v>
      </c>
      <c r="F73" s="12">
        <f t="shared" si="5"/>
        <v>2.6970758465923124E-219</v>
      </c>
      <c r="G73" s="12">
        <f t="shared" si="5"/>
        <v>-8.318823594501624E-13</v>
      </c>
      <c r="H73" s="12">
        <f t="shared" si="5"/>
        <v>7.4942520639447885</v>
      </c>
      <c r="I73" s="13">
        <f t="shared" si="7"/>
        <v>7.4942520639439563</v>
      </c>
      <c r="J73" s="13">
        <f t="shared" si="2"/>
        <v>-0.88225206394395617</v>
      </c>
    </row>
    <row r="74" spans="1:10" ht="15.75" thickBot="1" x14ac:dyDescent="0.3">
      <c r="A74" s="43">
        <v>849.8</v>
      </c>
      <c r="B74" s="43">
        <v>4.4109999999999996</v>
      </c>
      <c r="C74" s="10">
        <f t="shared" si="6"/>
        <v>1.7421081829669964E-282</v>
      </c>
      <c r="D74" s="11">
        <f t="shared" si="6"/>
        <v>8.9580510696210177E-8</v>
      </c>
      <c r="E74" s="11">
        <f t="shared" si="6"/>
        <v>0.34670289132098592</v>
      </c>
      <c r="F74" s="12">
        <f t="shared" si="5"/>
        <v>1.519676387512719E-282</v>
      </c>
      <c r="G74" s="12">
        <f t="shared" si="5"/>
        <v>-6.1705842854689591E-15</v>
      </c>
      <c r="H74" s="12">
        <f t="shared" si="5"/>
        <v>4.0344460262513859</v>
      </c>
      <c r="I74" s="13">
        <f t="shared" si="7"/>
        <v>4.0344460262513797</v>
      </c>
      <c r="J74" s="13">
        <f t="shared" si="2"/>
        <v>0.37655397374861987</v>
      </c>
    </row>
    <row r="75" spans="1:10" ht="15.75" thickBot="1" x14ac:dyDescent="0.3">
      <c r="A75" s="43">
        <v>954.5</v>
      </c>
      <c r="B75" s="43">
        <v>3.0659999999999998</v>
      </c>
      <c r="C75" s="10">
        <f t="shared" si="6"/>
        <v>0</v>
      </c>
      <c r="D75" s="11">
        <f t="shared" si="6"/>
        <v>1.2801374523203374E-10</v>
      </c>
      <c r="E75" s="11">
        <f t="shared" si="6"/>
        <v>0.12580518836997304</v>
      </c>
      <c r="F75" s="12">
        <f t="shared" si="5"/>
        <v>0</v>
      </c>
      <c r="G75" s="12">
        <f t="shared" si="5"/>
        <v>-8.817985056276676E-18</v>
      </c>
      <c r="H75" s="12">
        <f t="shared" si="5"/>
        <v>1.4639458020300695</v>
      </c>
      <c r="I75" s="13">
        <f t="shared" si="7"/>
        <v>1.4639458020300695</v>
      </c>
      <c r="J75" s="13">
        <f t="shared" si="2"/>
        <v>1.6020541979699303</v>
      </c>
    </row>
    <row r="76" spans="1:10" ht="15.75" thickBot="1" x14ac:dyDescent="0.3">
      <c r="A76" s="43">
        <v>1072.3</v>
      </c>
      <c r="B76" s="43">
        <v>1.29</v>
      </c>
      <c r="C76" s="10">
        <f t="shared" si="6"/>
        <v>0</v>
      </c>
      <c r="D76" s="11">
        <f t="shared" si="6"/>
        <v>2.143240345608854E-14</v>
      </c>
      <c r="E76" s="11">
        <f t="shared" si="6"/>
        <v>2.6872188379843353E-2</v>
      </c>
      <c r="F76" s="12">
        <f t="shared" si="5"/>
        <v>0</v>
      </c>
      <c r="G76" s="12">
        <f t="shared" si="5"/>
        <v>-1.4763306319436465E-21</v>
      </c>
      <c r="H76" s="12">
        <f t="shared" si="5"/>
        <v>0.31270115231131723</v>
      </c>
      <c r="I76" s="13">
        <f t="shared" si="7"/>
        <v>0.31270115231131723</v>
      </c>
      <c r="J76" s="13">
        <f t="shared" si="2"/>
        <v>0.9772988476886828</v>
      </c>
    </row>
    <row r="77" spans="1:10" ht="15.75" thickBot="1" x14ac:dyDescent="0.3">
      <c r="A77" s="43">
        <v>1204.5</v>
      </c>
      <c r="B77" s="43">
        <v>0.57799999999999996</v>
      </c>
      <c r="C77" s="10">
        <f t="shared" si="6"/>
        <v>0</v>
      </c>
      <c r="D77" s="11">
        <f t="shared" si="6"/>
        <v>2.3329038879087118E-19</v>
      </c>
      <c r="E77" s="11">
        <f t="shared" si="6"/>
        <v>2.8590851774637884E-3</v>
      </c>
      <c r="F77" s="12">
        <f t="shared" si="5"/>
        <v>0</v>
      </c>
      <c r="G77" s="12">
        <f t="shared" si="5"/>
        <v>-1.606976780815333E-26</v>
      </c>
      <c r="H77" s="12">
        <f t="shared" si="5"/>
        <v>3.3270056644130491E-2</v>
      </c>
      <c r="I77" s="13">
        <f t="shared" si="7"/>
        <v>3.3270056644130491E-2</v>
      </c>
      <c r="J77" s="13">
        <f t="shared" si="2"/>
        <v>0.54472994335586944</v>
      </c>
    </row>
    <row r="78" spans="1:10" ht="15.75" thickBot="1" x14ac:dyDescent="0.3">
      <c r="A78" s="43">
        <v>1353</v>
      </c>
      <c r="B78" s="43">
        <v>0.30499999999999999</v>
      </c>
      <c r="C78" s="10">
        <f t="shared" si="6"/>
        <v>0</v>
      </c>
      <c r="D78" s="11">
        <f t="shared" si="6"/>
        <v>7.5490368739589386E-26</v>
      </c>
      <c r="E78" s="11">
        <f t="shared" si="6"/>
        <v>1.2155667730052479E-4</v>
      </c>
      <c r="F78" s="12">
        <f t="shared" si="5"/>
        <v>0</v>
      </c>
      <c r="G78" s="12">
        <f t="shared" si="5"/>
        <v>-5.2000114693303987E-33</v>
      </c>
      <c r="H78" s="12">
        <f t="shared" si="5"/>
        <v>1.4145075393830139E-3</v>
      </c>
      <c r="I78" s="13">
        <f t="shared" si="7"/>
        <v>1.4145075393830139E-3</v>
      </c>
      <c r="J78" s="13">
        <f t="shared" si="2"/>
        <v>0.303585492460617</v>
      </c>
    </row>
    <row r="79" spans="1:10" ht="15.75" thickBot="1" x14ac:dyDescent="0.3">
      <c r="A79" s="43">
        <v>1519.9</v>
      </c>
      <c r="B79" s="43">
        <v>0.50900000000000001</v>
      </c>
      <c r="C79" s="10">
        <f t="shared" si="6"/>
        <v>0</v>
      </c>
      <c r="D79" s="11">
        <f t="shared" si="6"/>
        <v>2.6815509960488031E-34</v>
      </c>
      <c r="E79" s="11">
        <f t="shared" si="6"/>
        <v>1.5553657339990943E-6</v>
      </c>
      <c r="F79" s="12">
        <f t="shared" si="5"/>
        <v>0</v>
      </c>
      <c r="G79" s="12">
        <f t="shared" si="5"/>
        <v>-1.8471357562379259E-41</v>
      </c>
      <c r="H79" s="12">
        <f t="shared" si="5"/>
        <v>1.8099183081489311E-5</v>
      </c>
      <c r="I79" s="13">
        <f t="shared" si="7"/>
        <v>1.8099183081489311E-5</v>
      </c>
      <c r="J79" s="13">
        <f t="shared" si="2"/>
        <v>0.50898190081691852</v>
      </c>
    </row>
    <row r="80" spans="1:10" ht="15.75" thickBot="1" x14ac:dyDescent="0.3">
      <c r="A80" s="43">
        <v>1707.4</v>
      </c>
      <c r="B80" s="43">
        <v>0</v>
      </c>
      <c r="C80" s="10">
        <f t="shared" si="6"/>
        <v>0</v>
      </c>
      <c r="D80" s="11">
        <f t="shared" si="6"/>
        <v>3.0028485209635198E-45</v>
      </c>
      <c r="E80" s="11">
        <f t="shared" si="6"/>
        <v>4.1826019285276128E-9</v>
      </c>
      <c r="F80" s="12">
        <f t="shared" si="5"/>
        <v>0</v>
      </c>
      <c r="G80" s="12">
        <f t="shared" si="5"/>
        <v>-2.0684554878168505E-52</v>
      </c>
      <c r="H80" s="12">
        <f t="shared" si="5"/>
        <v>4.8671303736884062E-8</v>
      </c>
      <c r="I80" s="13">
        <f t="shared" si="7"/>
        <v>4.8671303736884062E-8</v>
      </c>
      <c r="J80" s="13">
        <f t="shared" si="2"/>
        <v>-4.8671303736884062E-8</v>
      </c>
    </row>
    <row r="81" spans="1:10" ht="15.75" thickBot="1" x14ac:dyDescent="0.3">
      <c r="A81" s="43">
        <v>1917.9</v>
      </c>
      <c r="B81" s="43">
        <v>0.27800000000000002</v>
      </c>
      <c r="C81" s="10">
        <f t="shared" si="6"/>
        <v>0</v>
      </c>
      <c r="D81" s="11">
        <f t="shared" si="6"/>
        <v>2.2110064239981975E-59</v>
      </c>
      <c r="E81" s="11">
        <f t="shared" si="6"/>
        <v>1.5004664371853859E-12</v>
      </c>
      <c r="F81" s="12">
        <f t="shared" si="5"/>
        <v>0</v>
      </c>
      <c r="G81" s="12">
        <f t="shared" si="5"/>
        <v>-1.5230100151205534E-66</v>
      </c>
      <c r="H81" s="12">
        <f t="shared" si="5"/>
        <v>1.7460341423635927E-11</v>
      </c>
      <c r="I81" s="13">
        <f t="shared" si="1"/>
        <v>1.7460341423635927E-11</v>
      </c>
      <c r="J81" s="13">
        <f t="shared" si="2"/>
        <v>0.27799999998253966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1.3988145443272349E-77</v>
      </c>
      <c r="E82" s="11">
        <f t="shared" si="6"/>
        <v>3.9758280455519797E-17</v>
      </c>
      <c r="F82" s="12">
        <f t="shared" si="5"/>
        <v>0</v>
      </c>
      <c r="G82" s="12">
        <f t="shared" si="5"/>
        <v>-9.635469789609298E-85</v>
      </c>
      <c r="H82" s="12">
        <f t="shared" si="5"/>
        <v>4.626515688496389E-16</v>
      </c>
      <c r="I82" s="13">
        <f t="shared" si="1"/>
        <v>4.626515688496389E-16</v>
      </c>
      <c r="J82" s="13">
        <f t="shared" si="2"/>
        <v>-4.626515688496389E-16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5.9066655372498725E-101</v>
      </c>
      <c r="E83" s="11">
        <f t="shared" si="6"/>
        <v>3.6844862978425977E-23</v>
      </c>
      <c r="F83" s="12">
        <f t="shared" si="5"/>
        <v>0</v>
      </c>
      <c r="G83" s="12">
        <f t="shared" si="5"/>
        <v>-4.0686949940794536E-108</v>
      </c>
      <c r="H83" s="12">
        <f t="shared" si="5"/>
        <v>4.2874926847225221E-22</v>
      </c>
      <c r="I83" s="13">
        <f t="shared" si="1"/>
        <v>4.2874926847225221E-22</v>
      </c>
      <c r="J83" s="13">
        <f t="shared" si="2"/>
        <v>-4.2874926847225221E-22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6.5321764750679577E-131</v>
      </c>
      <c r="E84" s="11">
        <f t="shared" si="6"/>
        <v>4.610830951608291E-31</v>
      </c>
      <c r="F84" s="12">
        <f t="shared" si="5"/>
        <v>0</v>
      </c>
      <c r="G84" s="12">
        <f t="shared" si="5"/>
        <v>-4.4995663893518761E-138</v>
      </c>
      <c r="H84" s="12">
        <f t="shared" si="5"/>
        <v>5.3654437491294664E-30</v>
      </c>
      <c r="I84" s="13">
        <f t="shared" si="1"/>
        <v>5.3654437491294664E-30</v>
      </c>
      <c r="J84" s="13">
        <f t="shared" si="2"/>
        <v>-5.3654437491294664E-30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3.1726344558146677E-169</v>
      </c>
      <c r="E85" s="11">
        <f t="shared" si="6"/>
        <v>2.3313982776751371E-41</v>
      </c>
      <c r="F85" s="12">
        <f t="shared" si="5"/>
        <v>0</v>
      </c>
      <c r="G85" s="12">
        <f t="shared" si="5"/>
        <v>-2.1854093222328083E-176</v>
      </c>
      <c r="H85" s="12">
        <f t="shared" si="5"/>
        <v>2.7129570454800655E-40</v>
      </c>
      <c r="I85" s="13">
        <f t="shared" si="1"/>
        <v>2.7129570454800655E-40</v>
      </c>
      <c r="J85" s="13">
        <f t="shared" si="2"/>
        <v>-2.7129570454800655E-40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3.8393540188200716E-218</v>
      </c>
      <c r="E86" s="11">
        <f t="shared" si="6"/>
        <v>1.0296172932684489E-54</v>
      </c>
      <c r="F86" s="12">
        <f t="shared" si="5"/>
        <v>0</v>
      </c>
      <c r="G86" s="12">
        <f t="shared" si="5"/>
        <v>-2.6446665006438179E-225</v>
      </c>
      <c r="H86" s="12">
        <f t="shared" si="5"/>
        <v>1.1981253982508002E-53</v>
      </c>
      <c r="I86" s="13">
        <f t="shared" ref="I86:I116" si="8">SUM(F86:H86)</f>
        <v>1.1981253982508002E-53</v>
      </c>
      <c r="J86" s="13">
        <f t="shared" ref="J86:J116" si="9">B86-I86</f>
        <v>-1.1981253982508002E-53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1.646718133508174E-280</v>
      </c>
      <c r="E87" s="11">
        <f t="shared" si="10"/>
        <v>5.6671839405971164E-72</v>
      </c>
      <c r="F87" s="12">
        <f t="shared" si="5"/>
        <v>0</v>
      </c>
      <c r="G87" s="12">
        <f t="shared" si="5"/>
        <v>-1.1343106841265415E-287</v>
      </c>
      <c r="H87" s="12">
        <f t="shared" si="5"/>
        <v>6.5946804314388344E-71</v>
      </c>
      <c r="I87" s="13">
        <f t="shared" si="8"/>
        <v>6.5946804314388344E-71</v>
      </c>
      <c r="J87" s="13">
        <f t="shared" si="9"/>
        <v>-6.5946804314388344E-71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3.2252375648836651E-94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3.7530828854019368E-93</v>
      </c>
      <c r="I88" s="13">
        <f t="shared" si="8"/>
        <v>3.7530828854019368E-93</v>
      </c>
      <c r="J88" s="13">
        <f t="shared" si="9"/>
        <v>-3.7530828854019368E-93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8.4788595097375778E-123</v>
      </c>
      <c r="F89" s="12">
        <f t="shared" si="11"/>
        <v>0</v>
      </c>
      <c r="G89" s="12">
        <f t="shared" si="11"/>
        <v>0</v>
      </c>
      <c r="H89" s="12">
        <f t="shared" si="11"/>
        <v>9.8665173878040771E-122</v>
      </c>
      <c r="I89" s="13">
        <f t="shared" si="8"/>
        <v>9.8665173878040771E-122</v>
      </c>
      <c r="J89" s="13">
        <f t="shared" si="9"/>
        <v>-9.8665173878040771E-122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1.9048192009295951E-159</v>
      </c>
      <c r="F90" s="12">
        <f t="shared" si="11"/>
        <v>0</v>
      </c>
      <c r="G90" s="12">
        <f t="shared" si="11"/>
        <v>0</v>
      </c>
      <c r="H90" s="12">
        <f t="shared" si="11"/>
        <v>2.2165636480957086E-158</v>
      </c>
      <c r="I90" s="13">
        <f t="shared" si="8"/>
        <v>2.2165636480957086E-158</v>
      </c>
      <c r="J90" s="13">
        <f t="shared" si="9"/>
        <v>-2.2165636480957086E-158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2.4376215965673053E-206</v>
      </c>
      <c r="F91" s="12">
        <f t="shared" si="11"/>
        <v>0</v>
      </c>
      <c r="G91" s="12">
        <f t="shared" si="11"/>
        <v>0</v>
      </c>
      <c r="H91" s="12">
        <f t="shared" si="11"/>
        <v>2.8365649695925233E-205</v>
      </c>
      <c r="I91" s="13">
        <f t="shared" si="8"/>
        <v>2.8365649695925233E-205</v>
      </c>
      <c r="J91" s="13">
        <f t="shared" si="9"/>
        <v>-2.8365649695925233E-205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3.0244763551660122E-266</v>
      </c>
      <c r="F92" s="12">
        <f t="shared" si="11"/>
        <v>0</v>
      </c>
      <c r="G92" s="12">
        <f t="shared" si="11"/>
        <v>0</v>
      </c>
      <c r="H92" s="12">
        <f t="shared" si="11"/>
        <v>3.5194649130554286E-265</v>
      </c>
      <c r="I92" s="13">
        <f t="shared" si="8"/>
        <v>3.5194649130554286E-265</v>
      </c>
      <c r="J92" s="13">
        <f t="shared" si="9"/>
        <v>-3.5194649130554286E-265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0</v>
      </c>
      <c r="F93" s="12">
        <f t="shared" si="11"/>
        <v>0</v>
      </c>
      <c r="G93" s="12">
        <f t="shared" si="11"/>
        <v>0</v>
      </c>
      <c r="H93" s="12">
        <f t="shared" si="11"/>
        <v>0</v>
      </c>
      <c r="I93" s="13">
        <f t="shared" si="8"/>
        <v>0</v>
      </c>
      <c r="J93" s="13">
        <f t="shared" si="9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0</v>
      </c>
      <c r="F94" s="12">
        <f t="shared" si="11"/>
        <v>0</v>
      </c>
      <c r="G94" s="12">
        <f t="shared" si="11"/>
        <v>0</v>
      </c>
      <c r="H94" s="12">
        <f t="shared" si="11"/>
        <v>0</v>
      </c>
      <c r="I94" s="13">
        <f t="shared" si="8"/>
        <v>0</v>
      </c>
      <c r="J94" s="13">
        <f t="shared" si="9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20195-5E2E-401A-A740-F405CAB1D6C6}">
  <dimension ref="A1:R116"/>
  <sheetViews>
    <sheetView topLeftCell="B7" zoomScale="80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57.135034324028091</v>
      </c>
      <c r="D8" s="41">
        <v>341.40232987369467</v>
      </c>
      <c r="E8" s="41">
        <v>649.5445130875238</v>
      </c>
    </row>
    <row r="9" spans="2:8" ht="15" x14ac:dyDescent="0.25">
      <c r="B9" s="25" t="s">
        <v>5</v>
      </c>
      <c r="C9" s="41">
        <v>44.56382108103945</v>
      </c>
      <c r="D9" s="41">
        <v>221.39957469165816</v>
      </c>
      <c r="E9" s="41">
        <v>436.96403403024772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0.49968768211308434</v>
      </c>
    </row>
    <row r="12" spans="2:8" ht="15" customHeight="1" x14ac:dyDescent="0.25">
      <c r="B12" s="31" t="s">
        <v>24</v>
      </c>
      <c r="C12" s="39">
        <f>STDEV(J22:J143)/MAX(I22:I143)</f>
        <v>2.3689257741980309E-2</v>
      </c>
      <c r="D12" s="35" t="s">
        <v>21</v>
      </c>
      <c r="E12" s="38">
        <f>M24</f>
        <v>0.98836482981658336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0.88895427589484421</v>
      </c>
      <c r="D15" s="40">
        <f>N22</f>
        <v>1.2022668286961305E-6</v>
      </c>
      <c r="E15" s="40">
        <f>M22</f>
        <v>12.503462141690237</v>
      </c>
    </row>
    <row r="16" spans="2:8" ht="15" x14ac:dyDescent="0.25">
      <c r="B16" s="5" t="s">
        <v>9</v>
      </c>
      <c r="C16" s="23">
        <f>O28</f>
        <v>0.15236157148016768</v>
      </c>
      <c r="D16" s="24">
        <f>N28</f>
        <v>134708.27813042596</v>
      </c>
      <c r="E16" s="24">
        <f>M28</f>
        <v>1.2689645474978738E-2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12.400577192429077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1.4357871733570218E-2</v>
      </c>
      <c r="D22" s="11">
        <f>EXP(-1*(($A22-D$8)/(0.6006*D$9))^2)</f>
        <v>1.4812559106953263E-3</v>
      </c>
      <c r="E22" s="11">
        <f>EXP(-1*(($A22-E$8)/(0.6006*E$9))^2)</f>
        <v>2.2698624366579547E-3</v>
      </c>
      <c r="F22" s="12">
        <f t="shared" ref="F22:H53" si="0">C$15*C22</f>
        <v>1.2763491470306965E-2</v>
      </c>
      <c r="G22" s="12">
        <f t="shared" si="0"/>
        <v>1.7808648462390688E-9</v>
      </c>
      <c r="H22" s="12">
        <f t="shared" si="0"/>
        <v>2.838113904359749E-2</v>
      </c>
      <c r="I22" s="13">
        <f t="shared" ref="I22:I85" si="1">SUM(F22:H22)</f>
        <v>4.11446322947693E-2</v>
      </c>
      <c r="J22" s="13">
        <f t="shared" ref="J22:J85" si="2">B22-I22</f>
        <v>-4.11446322947693E-2</v>
      </c>
      <c r="M22" s="15">
        <f t="array" ref="M22:Q26">LINEST(B22:B108,C22:E108,FALSE,TRUE)</f>
        <v>12.503462141690237</v>
      </c>
      <c r="N22" s="16">
        <v>1.2022668286961305E-6</v>
      </c>
      <c r="O22" s="16">
        <v>0.88895427589484421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1.5034560604988877E-2</v>
      </c>
      <c r="D23" s="11">
        <f t="shared" si="3"/>
        <v>1.498406622818752E-3</v>
      </c>
      <c r="E23" s="11">
        <f t="shared" si="3"/>
        <v>2.2827000115304115E-3</v>
      </c>
      <c r="F23" s="12">
        <f t="shared" si="0"/>
        <v>1.3365036936005038E-2</v>
      </c>
      <c r="G23" s="12">
        <f t="shared" si="0"/>
        <v>1.8014845785135798E-9</v>
      </c>
      <c r="H23" s="12">
        <f t="shared" si="0"/>
        <v>2.8541653175006367E-2</v>
      </c>
      <c r="I23" s="13">
        <f t="shared" si="1"/>
        <v>4.1906691912495984E-2</v>
      </c>
      <c r="J23" s="13">
        <f t="shared" si="2"/>
        <v>-4.1906691912495984E-2</v>
      </c>
      <c r="M23" s="18">
        <v>0.15866450178786748</v>
      </c>
      <c r="N23">
        <v>0.16195529434698352</v>
      </c>
      <c r="O23">
        <v>0.13544247044935301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1.5501149187178773E-2</v>
      </c>
      <c r="D24" s="11">
        <f t="shared" si="3"/>
        <v>1.5099420718164575E-3</v>
      </c>
      <c r="E24" s="11">
        <f t="shared" si="3"/>
        <v>2.2912953788379927E-3</v>
      </c>
      <c r="F24" s="12">
        <f t="shared" si="0"/>
        <v>1.377981285122646E-2</v>
      </c>
      <c r="G24" s="12">
        <f t="shared" si="0"/>
        <v>1.8153532661976373E-9</v>
      </c>
      <c r="H24" s="12">
        <f t="shared" si="0"/>
        <v>2.8649125024730632E-2</v>
      </c>
      <c r="I24" s="13">
        <f t="shared" si="1"/>
        <v>4.2428939691310355E-2</v>
      </c>
      <c r="J24" s="13">
        <f t="shared" si="2"/>
        <v>-4.2428939691310355E-2</v>
      </c>
      <c r="M24" s="18">
        <v>0.98836482981658336</v>
      </c>
      <c r="N24">
        <v>0.31729398825812877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1.6224924820054391E-2</v>
      </c>
      <c r="D25" s="11">
        <f t="shared" si="3"/>
        <v>1.5273990113536524E-3</v>
      </c>
      <c r="E25" s="11">
        <f t="shared" si="3"/>
        <v>2.3042441345414123E-3</v>
      </c>
      <c r="F25" s="12">
        <f t="shared" si="0"/>
        <v>1.4423216294859736E-2</v>
      </c>
      <c r="G25" s="12">
        <f t="shared" si="0"/>
        <v>1.8363411655337606E-9</v>
      </c>
      <c r="H25" s="12">
        <f t="shared" si="0"/>
        <v>2.8811029301450335E-2</v>
      </c>
      <c r="I25" s="13">
        <f t="shared" si="1"/>
        <v>4.3234247432651238E-2</v>
      </c>
      <c r="J25" s="13">
        <f t="shared" si="2"/>
        <v>-4.3234247432651238E-2</v>
      </c>
      <c r="M25" s="18">
        <v>2378.4968159991313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1.7236060389453103E-2</v>
      </c>
      <c r="D26" s="11">
        <f t="shared" si="3"/>
        <v>1.5509647233498014E-3</v>
      </c>
      <c r="E26" s="11">
        <f t="shared" si="3"/>
        <v>2.3216136063991979E-3</v>
      </c>
      <c r="F26" s="12">
        <f t="shared" si="0"/>
        <v>1.5322069582786089E-2</v>
      </c>
      <c r="G26" s="12">
        <f t="shared" si="0"/>
        <v>1.8646734393613371E-9</v>
      </c>
      <c r="H26" s="12">
        <f t="shared" si="0"/>
        <v>2.9028207835245311E-2</v>
      </c>
      <c r="I26" s="13">
        <f t="shared" si="1"/>
        <v>4.4350279282704838E-2</v>
      </c>
      <c r="J26" s="13">
        <f t="shared" si="2"/>
        <v>-4.4350279282704838E-2</v>
      </c>
      <c r="M26" s="20">
        <v>718.36889010128107</v>
      </c>
      <c r="N26" s="21">
        <v>8.456739898718963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1.8302032502326412E-2</v>
      </c>
      <c r="D27" s="11">
        <f t="shared" si="3"/>
        <v>1.5748655207226485E-3</v>
      </c>
      <c r="E27" s="11">
        <f t="shared" si="3"/>
        <v>2.3391031422186795E-3</v>
      </c>
      <c r="F27" s="12">
        <f t="shared" si="0"/>
        <v>1.6269670050509479E-2</v>
      </c>
      <c r="G27" s="12">
        <f t="shared" si="0"/>
        <v>1.8934085752220988E-9</v>
      </c>
      <c r="H27" s="12">
        <f t="shared" si="0"/>
        <v>2.9246887584239933E-2</v>
      </c>
      <c r="I27" s="13">
        <f t="shared" si="1"/>
        <v>4.5516559528157988E-2</v>
      </c>
      <c r="J27" s="13">
        <f t="shared" si="2"/>
        <v>-4.5516559528157988E-2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1.9425250984180804E-2</v>
      </c>
      <c r="D28" s="11">
        <f t="shared" si="3"/>
        <v>1.599105695469445E-3</v>
      </c>
      <c r="E28" s="11">
        <f t="shared" si="3"/>
        <v>2.3567134833563331E-3</v>
      </c>
      <c r="F28" s="12">
        <f t="shared" si="0"/>
        <v>1.7268159922718056E-2</v>
      </c>
      <c r="G28" s="12">
        <f t="shared" si="0"/>
        <v>1.92255173324197E-9</v>
      </c>
      <c r="H28" s="12">
        <f t="shared" si="0"/>
        <v>2.9467077817956835E-2</v>
      </c>
      <c r="I28" s="13">
        <f t="shared" si="1"/>
        <v>4.6735239663226624E-2</v>
      </c>
      <c r="J28" s="13">
        <f t="shared" si="2"/>
        <v>-4.6735239663226624E-2</v>
      </c>
      <c r="M28" s="14">
        <f>M23/M22</f>
        <v>1.2689645474978738E-2</v>
      </c>
      <c r="N28" s="14">
        <f>N23/N22</f>
        <v>134708.27813042596</v>
      </c>
      <c r="O28" s="14">
        <f>O23/O22</f>
        <v>0.15236157148016768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2.091356034557355E-2</v>
      </c>
      <c r="D29" s="11">
        <f t="shared" si="3"/>
        <v>1.6298897788990048E-3</v>
      </c>
      <c r="E29" s="11">
        <f t="shared" si="3"/>
        <v>2.3788974279699694E-3</v>
      </c>
      <c r="F29" s="12">
        <f t="shared" si="0"/>
        <v>1.8591198893382462E-2</v>
      </c>
      <c r="G29" s="12">
        <f t="shared" si="0"/>
        <v>1.9595624156011439E-9</v>
      </c>
      <c r="H29" s="12">
        <f t="shared" si="0"/>
        <v>2.974445392958679E-2</v>
      </c>
      <c r="I29" s="13">
        <f t="shared" si="1"/>
        <v>4.833565478253167E-2</v>
      </c>
      <c r="J29" s="13">
        <f t="shared" si="2"/>
        <v>-4.833565478253167E-2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2.282976565774884E-2</v>
      </c>
      <c r="D30" s="11">
        <f t="shared" si="3"/>
        <v>1.6675516902971857E-3</v>
      </c>
      <c r="E30" s="11">
        <f t="shared" si="3"/>
        <v>2.4057709221381742E-3</v>
      </c>
      <c r="F30" s="12">
        <f t="shared" si="0"/>
        <v>2.0294617799133101E-2</v>
      </c>
      <c r="G30" s="12">
        <f t="shared" si="0"/>
        <v>2.0048420823804695E-9</v>
      </c>
      <c r="H30" s="12">
        <f t="shared" si="0"/>
        <v>3.0080465646533872E-2</v>
      </c>
      <c r="I30" s="13">
        <f t="shared" si="1"/>
        <v>5.0375085450509061E-2</v>
      </c>
      <c r="J30" s="13">
        <f t="shared" si="2"/>
        <v>-5.0375085450509061E-2</v>
      </c>
    </row>
    <row r="31" spans="1:18" ht="15.75" thickBot="1" x14ac:dyDescent="0.3">
      <c r="A31" s="43">
        <v>5.7</v>
      </c>
      <c r="B31" s="43">
        <v>0</v>
      </c>
      <c r="C31" s="10">
        <f t="shared" si="3"/>
        <v>2.4896507961428439E-2</v>
      </c>
      <c r="D31" s="11">
        <f t="shared" si="3"/>
        <v>1.7060143861962881E-3</v>
      </c>
      <c r="E31" s="11">
        <f t="shared" si="3"/>
        <v>2.4329225626888709E-3</v>
      </c>
      <c r="F31" s="12">
        <f t="shared" si="0"/>
        <v>2.2131857207161841E-2</v>
      </c>
      <c r="G31" s="12">
        <f t="shared" si="0"/>
        <v>2.051084505802187E-9</v>
      </c>
      <c r="H31" s="12">
        <f t="shared" si="0"/>
        <v>3.041995515624429E-2</v>
      </c>
      <c r="I31" s="13">
        <f t="shared" si="1"/>
        <v>5.2551814414490639E-2</v>
      </c>
      <c r="J31" s="13">
        <f t="shared" si="2"/>
        <v>-5.2551814414490639E-2</v>
      </c>
      <c r="M31" s="28" t="e">
        <f>#REF!-M22</f>
        <v>#REF!</v>
      </c>
      <c r="N31" s="28" t="e">
        <f>#REF!-N22</f>
        <v>#REF!</v>
      </c>
      <c r="O31" s="28">
        <f>E15-O22</f>
        <v>11.614507865795392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0</v>
      </c>
      <c r="C32" s="10">
        <f t="shared" si="3"/>
        <v>2.7510378500349892E-2</v>
      </c>
      <c r="D32" s="11">
        <f t="shared" si="3"/>
        <v>1.7519200623841069E-3</v>
      </c>
      <c r="E32" s="11">
        <f t="shared" si="3"/>
        <v>2.4649544502881779E-3</v>
      </c>
      <c r="F32" s="12">
        <f t="shared" si="0"/>
        <v>2.445546859937163E-2</v>
      </c>
      <c r="G32" s="12">
        <f t="shared" si="0"/>
        <v>2.1062753775316674E-9</v>
      </c>
      <c r="H32" s="12">
        <f t="shared" si="0"/>
        <v>3.0820464650169101E-2</v>
      </c>
      <c r="I32" s="13">
        <f t="shared" si="1"/>
        <v>5.5275935355816111E-2</v>
      </c>
      <c r="J32" s="13">
        <f t="shared" si="2"/>
        <v>-5.5275935355816111E-2</v>
      </c>
    </row>
    <row r="33" spans="1:10" ht="15.75" thickBot="1" x14ac:dyDescent="0.3">
      <c r="A33" s="43">
        <v>7.2</v>
      </c>
      <c r="B33" s="43">
        <v>0</v>
      </c>
      <c r="C33" s="10">
        <f t="shared" si="3"/>
        <v>3.0783728384030273E-2</v>
      </c>
      <c r="D33" s="11">
        <f t="shared" si="3"/>
        <v>1.805775597441257E-3</v>
      </c>
      <c r="E33" s="11">
        <f t="shared" si="3"/>
        <v>2.5020354585097784E-3</v>
      </c>
      <c r="F33" s="12">
        <f t="shared" si="0"/>
        <v>2.7365326974969195E-2</v>
      </c>
      <c r="G33" s="12">
        <f t="shared" si="0"/>
        <v>2.1710241008725604E-9</v>
      </c>
      <c r="H33" s="12">
        <f t="shared" si="0"/>
        <v>3.128410563264359E-2</v>
      </c>
      <c r="I33" s="13">
        <f t="shared" si="1"/>
        <v>5.8649434778636884E-2</v>
      </c>
      <c r="J33" s="13">
        <f t="shared" si="2"/>
        <v>-5.8649434778636884E-2</v>
      </c>
    </row>
    <row r="34" spans="1:10" ht="15.75" thickBot="1" x14ac:dyDescent="0.3">
      <c r="A34" s="43">
        <v>8.1</v>
      </c>
      <c r="B34" s="43">
        <v>0</v>
      </c>
      <c r="C34" s="10">
        <f t="shared" si="3"/>
        <v>3.4859519504329042E-2</v>
      </c>
      <c r="D34" s="11">
        <f t="shared" si="3"/>
        <v>1.8681828495221145E-3</v>
      </c>
      <c r="E34" s="11">
        <f t="shared" si="3"/>
        <v>2.5443622572466403E-3</v>
      </c>
      <c r="F34" s="12">
        <f t="shared" si="0"/>
        <v>3.0988518919013022E-2</v>
      </c>
      <c r="G34" s="12">
        <f t="shared" si="0"/>
        <v>2.2460542699194528E-9</v>
      </c>
      <c r="H34" s="12">
        <f t="shared" si="0"/>
        <v>3.1813337158228885E-2</v>
      </c>
      <c r="I34" s="13">
        <f t="shared" si="1"/>
        <v>6.2801858323296184E-2</v>
      </c>
      <c r="J34" s="13">
        <f t="shared" si="2"/>
        <v>-6.2801858323296184E-2</v>
      </c>
    </row>
    <row r="35" spans="1:10" ht="15.75" thickBot="1" x14ac:dyDescent="0.3">
      <c r="A35" s="43">
        <v>9.1</v>
      </c>
      <c r="B35" s="43">
        <v>1E-3</v>
      </c>
      <c r="C35" s="10">
        <f t="shared" si="3"/>
        <v>3.9918087642888594E-2</v>
      </c>
      <c r="D35" s="11">
        <f t="shared" si="3"/>
        <v>1.9398485547073129E-3</v>
      </c>
      <c r="E35" s="11">
        <f t="shared" si="3"/>
        <v>2.5921608492315176E-3</v>
      </c>
      <c r="F35" s="12">
        <f t="shared" si="0"/>
        <v>3.548535469569096E-2</v>
      </c>
      <c r="G35" s="12">
        <f t="shared" si="0"/>
        <v>2.3322155700187335E-9</v>
      </c>
      <c r="H35" s="12">
        <f t="shared" si="0"/>
        <v>3.2410985043537892E-2</v>
      </c>
      <c r="I35" s="13">
        <f t="shared" si="1"/>
        <v>6.7896342071444432E-2</v>
      </c>
      <c r="J35" s="13">
        <f t="shared" si="2"/>
        <v>-6.6896342071444431E-2</v>
      </c>
    </row>
    <row r="36" spans="1:10" ht="15.75" thickBot="1" x14ac:dyDescent="0.3">
      <c r="A36" s="43">
        <v>10.199999999999999</v>
      </c>
      <c r="B36" s="43">
        <v>1E-3</v>
      </c>
      <c r="C36" s="10">
        <f t="shared" si="3"/>
        <v>4.6185161134631593E-2</v>
      </c>
      <c r="D36" s="11">
        <f t="shared" si="3"/>
        <v>2.0215960349100927E-3</v>
      </c>
      <c r="E36" s="11">
        <f t="shared" si="3"/>
        <v>2.6456883420676895E-3</v>
      </c>
      <c r="F36" s="12">
        <f t="shared" si="0"/>
        <v>4.1056496473523128E-2</v>
      </c>
      <c r="G36" s="12">
        <f t="shared" si="0"/>
        <v>2.430497853796029E-9</v>
      </c>
      <c r="H36" s="12">
        <f t="shared" si="0"/>
        <v>3.3080264023754566E-2</v>
      </c>
      <c r="I36" s="13">
        <f t="shared" si="1"/>
        <v>7.4136762927775546E-2</v>
      </c>
      <c r="J36" s="13">
        <f t="shared" si="2"/>
        <v>-7.3136762927775545E-2</v>
      </c>
    </row>
    <row r="37" spans="1:10" ht="15.75" thickBot="1" x14ac:dyDescent="0.3">
      <c r="A37" s="43">
        <v>11.5</v>
      </c>
      <c r="B37" s="43">
        <v>2E-3</v>
      </c>
      <c r="C37" s="10">
        <f t="shared" si="3"/>
        <v>5.4633466151213304E-2</v>
      </c>
      <c r="D37" s="11">
        <f t="shared" si="3"/>
        <v>2.122284825397816E-3</v>
      </c>
      <c r="E37" s="11">
        <f t="shared" si="3"/>
        <v>2.7102521599238509E-3</v>
      </c>
      <c r="F37" s="12">
        <f t="shared" si="0"/>
        <v>4.8566653342077305E-2</v>
      </c>
      <c r="G37" s="12">
        <f t="shared" si="0"/>
        <v>2.5515526466209531E-9</v>
      </c>
      <c r="H37" s="12">
        <f t="shared" si="0"/>
        <v>3.3887535276042061E-2</v>
      </c>
      <c r="I37" s="13">
        <f t="shared" si="1"/>
        <v>8.2454191169672009E-2</v>
      </c>
      <c r="J37" s="13">
        <f t="shared" si="2"/>
        <v>-8.0454191169672007E-2</v>
      </c>
    </row>
    <row r="38" spans="1:10" ht="15.75" thickBot="1" x14ac:dyDescent="0.3">
      <c r="A38" s="43">
        <v>12.9</v>
      </c>
      <c r="B38" s="43">
        <v>7.0000000000000001E-3</v>
      </c>
      <c r="C38" s="10">
        <f t="shared" si="3"/>
        <v>6.5123158983426341E-2</v>
      </c>
      <c r="D38" s="11">
        <f t="shared" si="3"/>
        <v>2.23585640767215E-3</v>
      </c>
      <c r="E38" s="11">
        <f t="shared" si="3"/>
        <v>2.7813929053639688E-3</v>
      </c>
      <c r="F38" s="12">
        <f t="shared" si="0"/>
        <v>5.7891510638096583E-2</v>
      </c>
      <c r="G38" s="12">
        <f t="shared" si="0"/>
        <v>2.6880959926719183E-9</v>
      </c>
      <c r="H38" s="12">
        <f t="shared" si="0"/>
        <v>3.4777040893384202E-2</v>
      </c>
      <c r="I38" s="13">
        <f t="shared" si="1"/>
        <v>9.2668554219576788E-2</v>
      </c>
      <c r="J38" s="13">
        <f t="shared" si="2"/>
        <v>-8.5668554219576781E-2</v>
      </c>
    </row>
    <row r="39" spans="1:10" ht="15.75" thickBot="1" x14ac:dyDescent="0.3">
      <c r="A39" s="43">
        <v>14.5</v>
      </c>
      <c r="B39" s="43">
        <v>8.0000000000000002E-3</v>
      </c>
      <c r="C39" s="10">
        <f t="shared" ref="C39:E54" si="4">EXP(-1*(($A39-C$8)/(0.6006*C$9))^2)</f>
        <v>7.906765438833481E-2</v>
      </c>
      <c r="D39" s="11">
        <f t="shared" si="4"/>
        <v>2.3724691386808566E-3</v>
      </c>
      <c r="E39" s="11">
        <f t="shared" si="4"/>
        <v>2.8647863570275527E-3</v>
      </c>
      <c r="F39" s="12">
        <f t="shared" si="0"/>
        <v>7.0287529453485972E-2</v>
      </c>
      <c r="G39" s="12">
        <f t="shared" si="0"/>
        <v>2.8523409475412739E-9</v>
      </c>
      <c r="H39" s="12">
        <f t="shared" si="0"/>
        <v>3.58197477591247E-2</v>
      </c>
      <c r="I39" s="13">
        <f t="shared" si="1"/>
        <v>0.10610728006495163</v>
      </c>
      <c r="J39" s="13">
        <f t="shared" si="2"/>
        <v>-9.8107280064951619E-2</v>
      </c>
    </row>
    <row r="40" spans="1:10" ht="15.75" thickBot="1" x14ac:dyDescent="0.3">
      <c r="A40" s="43">
        <v>16.3</v>
      </c>
      <c r="B40" s="43">
        <v>3.5999999999999997E-2</v>
      </c>
      <c r="C40" s="10">
        <f t="shared" si="4"/>
        <v>9.7518037126075027E-2</v>
      </c>
      <c r="D40" s="11">
        <f t="shared" si="4"/>
        <v>2.5352833230381706E-3</v>
      </c>
      <c r="E40" s="11">
        <f t="shared" si="4"/>
        <v>2.9613332589198331E-3</v>
      </c>
      <c r="F40" s="12">
        <f t="shared" si="0"/>
        <v>8.6689076080096558E-2</v>
      </c>
      <c r="G40" s="12">
        <f t="shared" si="0"/>
        <v>3.0480870406352888E-9</v>
      </c>
      <c r="H40" s="12">
        <f t="shared" si="0"/>
        <v>3.7026918291832307E-2</v>
      </c>
      <c r="I40" s="13">
        <f t="shared" si="1"/>
        <v>0.12371599742001591</v>
      </c>
      <c r="J40" s="13">
        <f t="shared" si="2"/>
        <v>-8.7715997420015901E-2</v>
      </c>
    </row>
    <row r="41" spans="1:10" ht="15.75" thickBot="1" x14ac:dyDescent="0.3">
      <c r="A41" s="43">
        <v>18.3</v>
      </c>
      <c r="B41" s="43">
        <v>4.5999999999999999E-2</v>
      </c>
      <c r="C41" s="10">
        <f t="shared" si="4"/>
        <v>0.12181036804680866</v>
      </c>
      <c r="D41" s="11">
        <f t="shared" si="4"/>
        <v>2.7281524726943071E-3</v>
      </c>
      <c r="E41" s="11">
        <f t="shared" si="4"/>
        <v>3.0720894437110415E-3</v>
      </c>
      <c r="F41" s="12">
        <f t="shared" si="0"/>
        <v>0.10828384752353526</v>
      </c>
      <c r="G41" s="12">
        <f t="shared" si="0"/>
        <v>3.2799672215456914E-9</v>
      </c>
      <c r="H41" s="12">
        <f t="shared" si="0"/>
        <v>3.8411754055327228E-2</v>
      </c>
      <c r="I41" s="13">
        <f t="shared" si="1"/>
        <v>0.14669560485882971</v>
      </c>
      <c r="J41" s="13">
        <f t="shared" si="2"/>
        <v>-0.10069560485882971</v>
      </c>
    </row>
    <row r="42" spans="1:10" ht="15.75" thickBot="1" x14ac:dyDescent="0.3">
      <c r="A42" s="43">
        <v>20.6</v>
      </c>
      <c r="B42" s="43">
        <v>0.107</v>
      </c>
      <c r="C42" s="10">
        <f t="shared" si="4"/>
        <v>0.15515925421620638</v>
      </c>
      <c r="D42" s="11">
        <f t="shared" si="4"/>
        <v>2.9664988384492117E-3</v>
      </c>
      <c r="E42" s="11">
        <f t="shared" si="4"/>
        <v>3.2041294355693705E-3</v>
      </c>
      <c r="F42" s="12">
        <f t="shared" si="0"/>
        <v>0.1379294824801518</v>
      </c>
      <c r="G42" s="12">
        <f t="shared" si="0"/>
        <v>3.5665231508330883E-9</v>
      </c>
      <c r="H42" s="12">
        <f t="shared" si="0"/>
        <v>4.006271109471693E-2</v>
      </c>
      <c r="I42" s="13">
        <f t="shared" si="1"/>
        <v>0.17799219714139189</v>
      </c>
      <c r="J42" s="13">
        <f t="shared" si="2"/>
        <v>-7.0992197141391891E-2</v>
      </c>
    </row>
    <row r="43" spans="1:10" ht="15.75" thickBot="1" x14ac:dyDescent="0.3">
      <c r="A43" s="43">
        <v>23.1</v>
      </c>
      <c r="B43" s="43">
        <v>0.151</v>
      </c>
      <c r="C43" s="10">
        <f t="shared" si="4"/>
        <v>0.19848821206806525</v>
      </c>
      <c r="D43" s="11">
        <f t="shared" si="4"/>
        <v>3.2470432672891711E-3</v>
      </c>
      <c r="E43" s="11">
        <f t="shared" si="4"/>
        <v>3.3535116191181738E-3</v>
      </c>
      <c r="F43" s="12">
        <f t="shared" si="0"/>
        <v>0.17644694483262921</v>
      </c>
      <c r="G43" s="12">
        <f t="shared" si="0"/>
        <v>3.9038124116028735E-9</v>
      </c>
      <c r="H43" s="12">
        <f t="shared" si="0"/>
        <v>4.1930505571362416E-2</v>
      </c>
      <c r="I43" s="13">
        <f t="shared" si="1"/>
        <v>0.21837745430780403</v>
      </c>
      <c r="J43" s="13">
        <f t="shared" si="2"/>
        <v>-6.7377454307804036E-2</v>
      </c>
    </row>
    <row r="44" spans="1:10" ht="15.75" thickBot="1" x14ac:dyDescent="0.3">
      <c r="A44" s="43">
        <v>26</v>
      </c>
      <c r="B44" s="43">
        <v>0.27300000000000002</v>
      </c>
      <c r="C44" s="10">
        <f t="shared" si="4"/>
        <v>0.25841104425430395</v>
      </c>
      <c r="D44" s="11">
        <f t="shared" si="4"/>
        <v>3.6026855195211618E-3</v>
      </c>
      <c r="E44" s="11">
        <f t="shared" si="4"/>
        <v>3.5347377373607771E-3</v>
      </c>
      <c r="F44" s="12">
        <f t="shared" si="0"/>
        <v>0.22971560272831532</v>
      </c>
      <c r="G44" s="12">
        <f t="shared" si="0"/>
        <v>4.3313892943441783E-9</v>
      </c>
      <c r="H44" s="12">
        <f t="shared" si="0"/>
        <v>4.4196459479894284E-2</v>
      </c>
      <c r="I44" s="13">
        <f t="shared" si="1"/>
        <v>0.27391206653959888</v>
      </c>
      <c r="J44" s="13">
        <f t="shared" si="2"/>
        <v>-9.1206653959885475E-4</v>
      </c>
    </row>
    <row r="45" spans="1:10" ht="15.75" thickBot="1" x14ac:dyDescent="0.3">
      <c r="A45" s="43">
        <v>29.2</v>
      </c>
      <c r="B45" s="43">
        <v>0.439</v>
      </c>
      <c r="C45" s="10">
        <f t="shared" si="4"/>
        <v>0.33643891871321974</v>
      </c>
      <c r="D45" s="11">
        <f t="shared" si="4"/>
        <v>4.0360325775702453E-3</v>
      </c>
      <c r="E45" s="11">
        <f t="shared" si="4"/>
        <v>3.7450364598867838E-3</v>
      </c>
      <c r="F45" s="12">
        <f t="shared" si="0"/>
        <v>0.2990788153675546</v>
      </c>
      <c r="G45" s="12">
        <f t="shared" si="0"/>
        <v>4.8523880875496478E-9</v>
      </c>
      <c r="H45" s="12">
        <f t="shared" si="0"/>
        <v>4.6825921595444027E-2</v>
      </c>
      <c r="I45" s="13">
        <f t="shared" si="1"/>
        <v>0.34590474181538672</v>
      </c>
      <c r="J45" s="13">
        <f t="shared" si="2"/>
        <v>9.3095258184613283E-2</v>
      </c>
    </row>
    <row r="46" spans="1:10" ht="15.75" thickBot="1" x14ac:dyDescent="0.3">
      <c r="A46" s="43">
        <v>32.700000000000003</v>
      </c>
      <c r="B46" s="43">
        <v>0.65100000000000002</v>
      </c>
      <c r="C46" s="10">
        <f t="shared" si="4"/>
        <v>0.43453845481709918</v>
      </c>
      <c r="D46" s="11">
        <f t="shared" si="4"/>
        <v>4.56385173434055E-3</v>
      </c>
      <c r="E46" s="11">
        <f t="shared" si="4"/>
        <v>3.9880450575236369E-3</v>
      </c>
      <c r="F46" s="12">
        <f t="shared" si="0"/>
        <v>0.38628481745039889</v>
      </c>
      <c r="G46" s="12">
        <f t="shared" si="0"/>
        <v>5.4869675512849483E-9</v>
      </c>
      <c r="H46" s="12">
        <f t="shared" si="0"/>
        <v>4.9864370396101657E-2</v>
      </c>
      <c r="I46" s="13">
        <f t="shared" si="1"/>
        <v>0.43614919333346808</v>
      </c>
      <c r="J46" s="13">
        <f t="shared" si="2"/>
        <v>0.21485080666653195</v>
      </c>
    </row>
    <row r="47" spans="1:10" ht="15.75" thickBot="1" x14ac:dyDescent="0.3">
      <c r="A47" s="43">
        <v>36.799999999999997</v>
      </c>
      <c r="B47" s="43">
        <v>0.754</v>
      </c>
      <c r="C47" s="10">
        <f t="shared" si="4"/>
        <v>0.56144738615972078</v>
      </c>
      <c r="D47" s="11">
        <f t="shared" si="4"/>
        <v>5.2613036231422394E-3</v>
      </c>
      <c r="E47" s="11">
        <f t="shared" si="4"/>
        <v>4.29089876940542E-3</v>
      </c>
      <c r="F47" s="12">
        <f t="shared" si="0"/>
        <v>0.49910105461666759</v>
      </c>
      <c r="G47" s="12">
        <f t="shared" si="0"/>
        <v>6.3254908218026815E-9</v>
      </c>
      <c r="H47" s="12">
        <f t="shared" si="0"/>
        <v>5.3651090317085898E-2</v>
      </c>
      <c r="I47" s="13">
        <f t="shared" si="1"/>
        <v>0.55275215125924426</v>
      </c>
      <c r="J47" s="13">
        <f t="shared" si="2"/>
        <v>0.20124784874075574</v>
      </c>
    </row>
    <row r="48" spans="1:10" ht="15.75" thickBot="1" x14ac:dyDescent="0.3">
      <c r="A48" s="43">
        <v>41.3</v>
      </c>
      <c r="B48" s="43">
        <v>0.94899999999999995</v>
      </c>
      <c r="C48" s="10">
        <f t="shared" si="4"/>
        <v>0.70466851088254345</v>
      </c>
      <c r="D48" s="11">
        <f t="shared" si="4"/>
        <v>6.136633786978667E-3</v>
      </c>
      <c r="E48" s="11">
        <f t="shared" si="4"/>
        <v>4.6472254929228012E-3</v>
      </c>
      <c r="F48" s="12">
        <f t="shared" si="0"/>
        <v>0.62641808583748959</v>
      </c>
      <c r="G48" s="12">
        <f t="shared" si="0"/>
        <v>7.3778712419403676E-9</v>
      </c>
      <c r="H48" s="12">
        <f t="shared" si="0"/>
        <v>5.8106408014657995E-2</v>
      </c>
      <c r="I48" s="13">
        <f t="shared" si="1"/>
        <v>0.68452450123001873</v>
      </c>
      <c r="J48" s="13">
        <f t="shared" si="2"/>
        <v>0.26447549876998122</v>
      </c>
    </row>
    <row r="49" spans="1:10" ht="15.75" thickBot="1" x14ac:dyDescent="0.3">
      <c r="A49" s="43">
        <v>46.4</v>
      </c>
      <c r="B49" s="43">
        <v>0.88</v>
      </c>
      <c r="C49" s="10">
        <f t="shared" si="4"/>
        <v>0.85140390892750206</v>
      </c>
      <c r="D49" s="11">
        <f t="shared" si="4"/>
        <v>7.2857804840416917E-3</v>
      </c>
      <c r="E49" s="11">
        <f t="shared" si="4"/>
        <v>5.083348685852365E-3</v>
      </c>
      <c r="F49" s="12">
        <f t="shared" si="0"/>
        <v>0.75685914535468746</v>
      </c>
      <c r="G49" s="12">
        <f t="shared" si="0"/>
        <v>8.7594521971249628E-9</v>
      </c>
      <c r="H49" s="12">
        <f t="shared" si="0"/>
        <v>6.3559457846565859E-2</v>
      </c>
      <c r="I49" s="13">
        <f t="shared" si="1"/>
        <v>0.82041861196070553</v>
      </c>
      <c r="J49" s="13">
        <f t="shared" si="2"/>
        <v>5.9581388039294469E-2</v>
      </c>
    </row>
    <row r="50" spans="1:10" ht="15.75" thickBot="1" x14ac:dyDescent="0.3">
      <c r="A50" s="43">
        <v>52.1</v>
      </c>
      <c r="B50" s="43">
        <v>0.96</v>
      </c>
      <c r="C50" s="10">
        <f t="shared" si="4"/>
        <v>0.96522978380256952</v>
      </c>
      <c r="D50" s="11">
        <f t="shared" si="4"/>
        <v>8.7958949965193552E-3</v>
      </c>
      <c r="E50" s="11">
        <f t="shared" si="4"/>
        <v>5.6143691351650399E-3</v>
      </c>
      <c r="F50" s="12">
        <f t="shared" si="0"/>
        <v>0.85804514353235017</v>
      </c>
      <c r="G50" s="12">
        <f t="shared" si="0"/>
        <v>1.0575012783009486E-8</v>
      </c>
      <c r="H50" s="12">
        <f t="shared" si="0"/>
        <v>7.019905193101024E-2</v>
      </c>
      <c r="I50" s="13">
        <f t="shared" si="1"/>
        <v>0.92824420603837321</v>
      </c>
      <c r="J50" s="13">
        <f t="shared" si="2"/>
        <v>3.1755793961626755E-2</v>
      </c>
    </row>
    <row r="51" spans="1:10" ht="15.75" thickBot="1" x14ac:dyDescent="0.3">
      <c r="A51" s="43">
        <v>58.6</v>
      </c>
      <c r="B51" s="43">
        <v>0.72299999999999998</v>
      </c>
      <c r="C51" s="10">
        <f t="shared" si="4"/>
        <v>0.99700863765883929</v>
      </c>
      <c r="D51" s="11">
        <f t="shared" si="4"/>
        <v>1.0854691795535529E-2</v>
      </c>
      <c r="E51" s="11">
        <f t="shared" si="4"/>
        <v>6.2807034224313637E-3</v>
      </c>
      <c r="F51" s="12">
        <f t="shared" si="0"/>
        <v>0.88629509155091857</v>
      </c>
      <c r="G51" s="12">
        <f t="shared" si="0"/>
        <v>1.3050235881492408E-8</v>
      </c>
      <c r="H51" s="12">
        <f t="shared" si="0"/>
        <v>7.8530537465554856E-2</v>
      </c>
      <c r="I51" s="13">
        <f t="shared" si="1"/>
        <v>0.96482564206670929</v>
      </c>
      <c r="J51" s="13">
        <f t="shared" si="2"/>
        <v>-0.24182564206670931</v>
      </c>
    </row>
    <row r="52" spans="1:10" ht="15.75" thickBot="1" x14ac:dyDescent="0.3">
      <c r="A52" s="43">
        <v>63</v>
      </c>
      <c r="B52" s="43">
        <v>0.49199999999999999</v>
      </c>
      <c r="C52" s="10">
        <f t="shared" si="4"/>
        <v>0.95311753891506346</v>
      </c>
      <c r="D52" s="11">
        <f t="shared" si="4"/>
        <v>1.2481533535355162E-2</v>
      </c>
      <c r="E52" s="11">
        <f t="shared" si="4"/>
        <v>6.7713768363194737E-3</v>
      </c>
      <c r="F52" s="12">
        <f t="shared" si="0"/>
        <v>0.84727791164891619</v>
      </c>
      <c r="G52" s="12">
        <f t="shared" si="0"/>
        <v>1.5006133740815854E-8</v>
      </c>
      <c r="H52" s="12">
        <f t="shared" si="0"/>
        <v>8.4665653920038747E-2</v>
      </c>
      <c r="I52" s="13">
        <f t="shared" si="1"/>
        <v>0.93194358057508875</v>
      </c>
      <c r="J52" s="13">
        <f t="shared" si="2"/>
        <v>-0.43994358057508876</v>
      </c>
    </row>
    <row r="53" spans="1:10" ht="15.75" thickBot="1" x14ac:dyDescent="0.3">
      <c r="A53" s="43">
        <v>73.900000000000006</v>
      </c>
      <c r="B53" s="43">
        <v>0.94599999999999995</v>
      </c>
      <c r="C53" s="10">
        <f t="shared" si="4"/>
        <v>0.67546998954443105</v>
      </c>
      <c r="D53" s="11">
        <f t="shared" si="4"/>
        <v>1.7475092613539238E-2</v>
      </c>
      <c r="E53" s="11">
        <f t="shared" si="4"/>
        <v>8.1386932740472959E-3</v>
      </c>
      <c r="F53" s="12">
        <f t="shared" si="0"/>
        <v>0.6004619354441677</v>
      </c>
      <c r="G53" s="12">
        <f t="shared" si="0"/>
        <v>2.1009724177650995E-8</v>
      </c>
      <c r="H53" s="12">
        <f t="shared" si="0"/>
        <v>0.10176184323487933</v>
      </c>
      <c r="I53" s="13">
        <f t="shared" si="1"/>
        <v>0.70222379968877124</v>
      </c>
      <c r="J53" s="13">
        <f t="shared" si="2"/>
        <v>0.24377620031122871</v>
      </c>
    </row>
    <row r="54" spans="1:10" ht="15.75" thickBot="1" x14ac:dyDescent="0.3">
      <c r="A54" s="43">
        <v>83</v>
      </c>
      <c r="B54" s="43">
        <v>0.50900000000000001</v>
      </c>
      <c r="C54" s="10">
        <f t="shared" si="4"/>
        <v>0.3930281417569873</v>
      </c>
      <c r="D54" s="11">
        <f t="shared" si="4"/>
        <v>2.2906865258693433E-2</v>
      </c>
      <c r="E54" s="11">
        <f t="shared" si="4"/>
        <v>9.4644189943321327E-3</v>
      </c>
      <c r="F54" s="12">
        <f t="shared" ref="F54:H87" si="5">C$15*C54</f>
        <v>0.34938404716187882</v>
      </c>
      <c r="G54" s="12">
        <f t="shared" si="5"/>
        <v>2.7540164249938922E-8</v>
      </c>
      <c r="H54" s="12">
        <f t="shared" si="5"/>
        <v>0.11833800458872581</v>
      </c>
      <c r="I54" s="13">
        <f t="shared" si="1"/>
        <v>0.46772207929076892</v>
      </c>
      <c r="J54" s="13">
        <f t="shared" si="2"/>
        <v>4.1277920709231086E-2</v>
      </c>
    </row>
    <row r="55" spans="1:10" ht="15.75" thickBot="1" x14ac:dyDescent="0.3">
      <c r="A55" s="43">
        <v>93.3</v>
      </c>
      <c r="B55" s="43">
        <v>0.51300000000000001</v>
      </c>
      <c r="C55" s="10">
        <f t="shared" ref="C55:E86" si="6">EXP(-1*(($A55-C$8)/(0.6006*C$9))^2)</f>
        <v>0.161097246490464</v>
      </c>
      <c r="D55" s="11">
        <f t="shared" si="6"/>
        <v>3.076837026571231E-2</v>
      </c>
      <c r="E55" s="11">
        <f t="shared" si="6"/>
        <v>1.1194786222571406E-2</v>
      </c>
      <c r="F55" s="12">
        <f t="shared" si="5"/>
        <v>0.14320808610258365</v>
      </c>
      <c r="G55" s="12">
        <f t="shared" si="5"/>
        <v>3.6991790943506258E-8</v>
      </c>
      <c r="H55" s="12">
        <f t="shared" si="5"/>
        <v>0.13997358571823704</v>
      </c>
      <c r="I55" s="13">
        <f t="shared" si="1"/>
        <v>0.28318170881261162</v>
      </c>
      <c r="J55" s="13">
        <f t="shared" si="2"/>
        <v>0.22981829118738839</v>
      </c>
    </row>
    <row r="56" spans="1:10" ht="15.75" thickBot="1" x14ac:dyDescent="0.3">
      <c r="A56" s="43">
        <v>104.8</v>
      </c>
      <c r="B56" s="43">
        <v>0.625</v>
      </c>
      <c r="C56" s="10">
        <f t="shared" si="6"/>
        <v>4.1941143888849369E-2</v>
      </c>
      <c r="D56" s="11">
        <f t="shared" si="6"/>
        <v>4.2171056293167287E-2</v>
      </c>
      <c r="E56" s="11">
        <f t="shared" si="6"/>
        <v>1.3454036483984246E-2</v>
      </c>
      <c r="F56" s="12">
        <f t="shared" si="5"/>
        <v>3.7283759195913563E-2</v>
      </c>
      <c r="G56" s="12">
        <f t="shared" si="5"/>
        <v>5.0700862112352231E-8</v>
      </c>
      <c r="H56" s="12">
        <f t="shared" si="5"/>
        <v>0.16822203583041626</v>
      </c>
      <c r="I56" s="13">
        <f t="shared" si="1"/>
        <v>0.20550584572719194</v>
      </c>
      <c r="J56" s="13">
        <f t="shared" si="2"/>
        <v>0.41949415427280806</v>
      </c>
    </row>
    <row r="57" spans="1:10" ht="15.75" thickBot="1" x14ac:dyDescent="0.3">
      <c r="A57" s="43">
        <v>117.7</v>
      </c>
      <c r="B57" s="43">
        <v>0.64500000000000002</v>
      </c>
      <c r="C57" s="10">
        <f>EXP(-1*(($A57-C$8)/(0.6006*C$9))^2)</f>
        <v>5.9733820683840659E-3</v>
      </c>
      <c r="D57" s="11">
        <f t="shared" si="6"/>
        <v>5.90011800223516E-2</v>
      </c>
      <c r="E57" s="11">
        <f t="shared" si="6"/>
        <v>1.645977627623188E-2</v>
      </c>
      <c r="F57" s="12">
        <f t="shared" si="5"/>
        <v>5.3100635312436041E-3</v>
      </c>
      <c r="G57" s="12">
        <f t="shared" si="5"/>
        <v>7.0935161594802147E-8</v>
      </c>
      <c r="H57" s="12">
        <f t="shared" si="5"/>
        <v>0.20580418953055643</v>
      </c>
      <c r="I57" s="13">
        <f t="shared" si="1"/>
        <v>0.21111432399696162</v>
      </c>
      <c r="J57" s="13">
        <f t="shared" si="2"/>
        <v>0.4338856760030384</v>
      </c>
    </row>
    <row r="58" spans="1:10" ht="15.75" thickBot="1" x14ac:dyDescent="0.3">
      <c r="A58" s="43">
        <v>125</v>
      </c>
      <c r="B58" s="43">
        <v>0.35099999999999998</v>
      </c>
      <c r="C58" s="10">
        <f t="shared" si="6"/>
        <v>1.613769215329986E-3</v>
      </c>
      <c r="D58" s="11">
        <f t="shared" si="6"/>
        <v>7.0757413107699049E-2</v>
      </c>
      <c r="E58" s="11">
        <f t="shared" si="6"/>
        <v>1.8409838563045334E-2</v>
      </c>
      <c r="F58" s="12">
        <f t="shared" si="5"/>
        <v>1.4345670442750585E-3</v>
      </c>
      <c r="G58" s="12">
        <f t="shared" si="5"/>
        <v>8.5069290663735347E-8</v>
      </c>
      <c r="H58" s="12">
        <f t="shared" si="5"/>
        <v>0.23018671950766634</v>
      </c>
      <c r="I58" s="13">
        <f t="shared" si="1"/>
        <v>0.23162137162123206</v>
      </c>
      <c r="J58" s="13">
        <f t="shared" si="2"/>
        <v>0.11937862837876792</v>
      </c>
    </row>
    <row r="59" spans="1:10" ht="15.75" thickBot="1" x14ac:dyDescent="0.3">
      <c r="A59" s="43">
        <v>148.5</v>
      </c>
      <c r="B59" s="43">
        <v>1.087</v>
      </c>
      <c r="C59" s="10">
        <f t="shared" si="6"/>
        <v>8.6961666649334185E-6</v>
      </c>
      <c r="D59" s="11">
        <f t="shared" si="6"/>
        <v>0.12190555148591113</v>
      </c>
      <c r="E59" s="11">
        <f t="shared" si="6"/>
        <v>2.6122933934164309E-2</v>
      </c>
      <c r="F59" s="12">
        <f t="shared" si="5"/>
        <v>7.7304945406867701E-6</v>
      </c>
      <c r="G59" s="12">
        <f t="shared" si="5"/>
        <v>1.4656300078541923E-7</v>
      </c>
      <c r="H59" s="12">
        <f t="shared" si="5"/>
        <v>0.32662711547569867</v>
      </c>
      <c r="I59" s="13">
        <f t="shared" ref="I59:I80" si="7">SUM(F59:H59)</f>
        <v>0.32663499253324013</v>
      </c>
      <c r="J59" s="13">
        <f t="shared" si="2"/>
        <v>0.76036500746675983</v>
      </c>
    </row>
    <row r="60" spans="1:10" ht="15.75" thickBot="1" x14ac:dyDescent="0.3">
      <c r="A60" s="43">
        <v>166.8</v>
      </c>
      <c r="B60" s="43">
        <v>0.82699999999999996</v>
      </c>
      <c r="C60" s="10">
        <f t="shared" si="6"/>
        <v>5.1173074155617232E-8</v>
      </c>
      <c r="D60" s="11">
        <f t="shared" si="6"/>
        <v>0.17832399517337019</v>
      </c>
      <c r="E60" s="11">
        <f t="shared" si="6"/>
        <v>3.3926786342354805E-2</v>
      </c>
      <c r="F60" s="12">
        <f t="shared" si="5"/>
        <v>4.5490523081319885E-8</v>
      </c>
      <c r="G60" s="12">
        <f t="shared" si="5"/>
        <v>2.1439302415751185E-7</v>
      </c>
      <c r="H60" s="12">
        <f t="shared" si="5"/>
        <v>0.42420228862084669</v>
      </c>
      <c r="I60" s="13">
        <f t="shared" si="7"/>
        <v>0.42420254850439393</v>
      </c>
      <c r="J60" s="13">
        <f t="shared" si="2"/>
        <v>0.40279745149560603</v>
      </c>
    </row>
    <row r="61" spans="1:10" ht="15.75" thickBot="1" x14ac:dyDescent="0.3">
      <c r="A61" s="43">
        <v>187.4</v>
      </c>
      <c r="B61" s="43">
        <v>0.96499999999999997</v>
      </c>
      <c r="C61" s="10">
        <f t="shared" si="6"/>
        <v>5.1598474368888748E-11</v>
      </c>
      <c r="D61" s="11">
        <f t="shared" si="6"/>
        <v>0.26150190631371939</v>
      </c>
      <c r="E61" s="11">
        <f t="shared" si="6"/>
        <v>4.5006812089347099E-2</v>
      </c>
      <c r="F61" s="12">
        <f t="shared" si="5"/>
        <v>4.5868684419874173E-11</v>
      </c>
      <c r="G61" s="12">
        <f t="shared" si="5"/>
        <v>3.1439506760178801E-7</v>
      </c>
      <c r="H61" s="12">
        <f t="shared" si="5"/>
        <v>0.56274097107731791</v>
      </c>
      <c r="I61" s="13">
        <f t="shared" si="7"/>
        <v>0.5627412855182542</v>
      </c>
      <c r="J61" s="13">
        <f t="shared" si="2"/>
        <v>0.40225871448174577</v>
      </c>
    </row>
    <row r="62" spans="1:10" ht="15.75" thickBot="1" x14ac:dyDescent="0.3">
      <c r="A62" s="43">
        <v>210.5</v>
      </c>
      <c r="B62" s="43">
        <v>1.1279999999999999</v>
      </c>
      <c r="C62" s="10">
        <f t="shared" si="6"/>
        <v>5.5030546905728165E-15</v>
      </c>
      <c r="D62" s="11">
        <f t="shared" si="6"/>
        <v>0.37942272469285088</v>
      </c>
      <c r="E62" s="11">
        <f t="shared" si="6"/>
        <v>6.0889669356179801E-2</v>
      </c>
      <c r="F62" s="12">
        <f t="shared" si="5"/>
        <v>4.8919639976678842E-15</v>
      </c>
      <c r="G62" s="12">
        <f t="shared" si="5"/>
        <v>4.5616735595171884E-7</v>
      </c>
      <c r="H62" s="12">
        <f t="shared" si="5"/>
        <v>0.76133167561503035</v>
      </c>
      <c r="I62" s="13">
        <f t="shared" si="7"/>
        <v>0.76133213178239123</v>
      </c>
      <c r="J62" s="13">
        <f t="shared" si="2"/>
        <v>0.36666786821760866</v>
      </c>
    </row>
    <row r="63" spans="1:10" ht="15.75" thickBot="1" x14ac:dyDescent="0.3">
      <c r="A63" s="43">
        <v>236.4</v>
      </c>
      <c r="B63" s="43">
        <v>1.3089999999999999</v>
      </c>
      <c r="C63" s="10">
        <f t="shared" si="6"/>
        <v>3.2940150639361441E-20</v>
      </c>
      <c r="D63" s="11">
        <f t="shared" si="6"/>
        <v>0.53603629847729084</v>
      </c>
      <c r="E63" s="11">
        <f t="shared" si="6"/>
        <v>8.389142507983316E-2</v>
      </c>
      <c r="F63" s="12">
        <f t="shared" si="5"/>
        <v>2.9282287759480639E-20</v>
      </c>
      <c r="G63" s="12">
        <f t="shared" si="5"/>
        <v>6.4445866063630491E-7</v>
      </c>
      <c r="H63" s="12">
        <f t="shared" si="5"/>
        <v>1.0489332574981367</v>
      </c>
      <c r="I63" s="13">
        <f t="shared" si="7"/>
        <v>1.0489339019567974</v>
      </c>
      <c r="J63" s="13">
        <f t="shared" si="2"/>
        <v>0.26006609804320258</v>
      </c>
    </row>
    <row r="64" spans="1:10" ht="15.75" thickBot="1" x14ac:dyDescent="0.3">
      <c r="A64" s="43">
        <v>265.60000000000002</v>
      </c>
      <c r="B64" s="43">
        <v>1.599</v>
      </c>
      <c r="C64" s="10">
        <f t="shared" si="6"/>
        <v>4.5079898964863728E-27</v>
      </c>
      <c r="D64" s="11">
        <f t="shared" si="6"/>
        <v>0.72255031758121047</v>
      </c>
      <c r="E64" s="11">
        <f t="shared" si="6"/>
        <v>0.11761941308728621</v>
      </c>
      <c r="F64" s="12">
        <f t="shared" si="5"/>
        <v>4.0073968941723174E-27</v>
      </c>
      <c r="G64" s="12">
        <f t="shared" si="5"/>
        <v>8.6869827889174384E-7</v>
      </c>
      <c r="H64" s="12">
        <f t="shared" si="5"/>
        <v>1.4706498786647084</v>
      </c>
      <c r="I64" s="13">
        <f t="shared" si="7"/>
        <v>1.4706507473629873</v>
      </c>
      <c r="J64" s="13">
        <f t="shared" si="2"/>
        <v>0.12834925263701269</v>
      </c>
    </row>
    <row r="65" spans="1:10" ht="15.75" thickBot="1" x14ac:dyDescent="0.3">
      <c r="A65" s="43">
        <v>298.39999999999998</v>
      </c>
      <c r="B65" s="43">
        <v>2.0990000000000002</v>
      </c>
      <c r="C65" s="10">
        <f t="shared" si="6"/>
        <v>5.14237549878891E-36</v>
      </c>
      <c r="D65" s="11">
        <f t="shared" si="6"/>
        <v>0.90070032751353002</v>
      </c>
      <c r="E65" s="11">
        <f t="shared" si="6"/>
        <v>0.16692115225704648</v>
      </c>
      <c r="F65" s="12">
        <f t="shared" si="5"/>
        <v>4.5713366879052841E-36</v>
      </c>
      <c r="G65" s="12">
        <f t="shared" si="5"/>
        <v>1.0828821263652578E-6</v>
      </c>
      <c r="H65" s="12">
        <f t="shared" si="5"/>
        <v>2.0870923078932928</v>
      </c>
      <c r="I65" s="13">
        <f t="shared" si="7"/>
        <v>2.087093390775419</v>
      </c>
      <c r="J65" s="13">
        <f t="shared" si="2"/>
        <v>1.1906609224581199E-2</v>
      </c>
    </row>
    <row r="66" spans="1:10" ht="15.75" thickBot="1" x14ac:dyDescent="0.3">
      <c r="A66" s="43">
        <v>335.2</v>
      </c>
      <c r="B66" s="43">
        <v>2.8370000000000002</v>
      </c>
      <c r="C66" s="10">
        <f t="shared" si="6"/>
        <v>1.3334951727284047E-47</v>
      </c>
      <c r="D66" s="11">
        <f t="shared" si="6"/>
        <v>0.99782673265638799</v>
      </c>
      <c r="E66" s="11">
        <f t="shared" si="6"/>
        <v>0.23819575610643803</v>
      </c>
      <c r="F66" s="12">
        <f t="shared" si="5"/>
        <v>1.1854162356820492E-47</v>
      </c>
      <c r="G66" s="12">
        <f t="shared" si="5"/>
        <v>1.1996539814590173E-6</v>
      </c>
      <c r="H66" s="12">
        <f t="shared" si="5"/>
        <v>2.9782716187881291</v>
      </c>
      <c r="I66" s="13">
        <f t="shared" si="7"/>
        <v>2.9782728184421106</v>
      </c>
      <c r="J66" s="13">
        <f t="shared" si="2"/>
        <v>-0.14127281844211037</v>
      </c>
    </row>
    <row r="67" spans="1:10" ht="15.75" thickBot="1" x14ac:dyDescent="0.3">
      <c r="A67" s="43">
        <v>376.5</v>
      </c>
      <c r="B67" s="43">
        <v>3.9940000000000002</v>
      </c>
      <c r="C67" s="10">
        <f t="shared" si="6"/>
        <v>1.4674638323257044E-62</v>
      </c>
      <c r="D67" s="11">
        <f t="shared" si="6"/>
        <v>0.93270357383371505</v>
      </c>
      <c r="E67" s="11">
        <f t="shared" si="6"/>
        <v>0.33876704906350419</v>
      </c>
      <c r="F67" s="12">
        <f t="shared" si="5"/>
        <v>1.3045082484669697E-62</v>
      </c>
      <c r="G67" s="12">
        <f t="shared" si="5"/>
        <v>1.1213585678266077E-6</v>
      </c>
      <c r="H67" s="12">
        <f t="shared" si="5"/>
        <v>4.2357609728176433</v>
      </c>
      <c r="I67" s="13">
        <f t="shared" si="7"/>
        <v>4.2357620941762111</v>
      </c>
      <c r="J67" s="13">
        <f t="shared" si="2"/>
        <v>-0.24176209417621086</v>
      </c>
    </row>
    <row r="68" spans="1:10" ht="15.75" thickBot="1" x14ac:dyDescent="0.3">
      <c r="A68" s="43">
        <v>422.9</v>
      </c>
      <c r="B68" s="43">
        <v>5.6</v>
      </c>
      <c r="C68" s="10">
        <f t="shared" si="6"/>
        <v>7.834168341940828E-82</v>
      </c>
      <c r="D68" s="11">
        <f t="shared" si="6"/>
        <v>0.68685292028385603</v>
      </c>
      <c r="E68" s="11">
        <f t="shared" si="6"/>
        <v>0.4743497768545239</v>
      </c>
      <c r="F68" s="12">
        <f t="shared" si="5"/>
        <v>6.9642174456483215E-82</v>
      </c>
      <c r="G68" s="12">
        <f t="shared" si="5"/>
        <v>8.2578048225034771E-7</v>
      </c>
      <c r="H68" s="12">
        <f t="shared" si="5"/>
        <v>5.931014476819751</v>
      </c>
      <c r="I68" s="13">
        <f t="shared" si="7"/>
        <v>5.9310153026002332</v>
      </c>
      <c r="J68" s="13">
        <f t="shared" si="2"/>
        <v>-0.3310153026002336</v>
      </c>
    </row>
    <row r="69" spans="1:10" ht="15.75" thickBot="1" x14ac:dyDescent="0.3">
      <c r="A69" s="43">
        <v>475.1</v>
      </c>
      <c r="B69" s="43">
        <v>7.4740000000000002</v>
      </c>
      <c r="C69" s="10">
        <f t="shared" si="6"/>
        <v>1.2360824823815928E-106</v>
      </c>
      <c r="D69" s="11">
        <f t="shared" si="6"/>
        <v>0.36387840314746955</v>
      </c>
      <c r="E69" s="11">
        <f t="shared" si="6"/>
        <v>0.64286062129757171</v>
      </c>
      <c r="F69" s="12">
        <f t="shared" si="5"/>
        <v>1.0988208080718304E-106</v>
      </c>
      <c r="G69" s="12">
        <f t="shared" si="5"/>
        <v>4.3747893378312031E-7</v>
      </c>
      <c r="H69" s="12">
        <f t="shared" si="5"/>
        <v>8.0379834407776531</v>
      </c>
      <c r="I69" s="13">
        <f t="shared" si="7"/>
        <v>8.0379838782565862</v>
      </c>
      <c r="J69" s="13">
        <f t="shared" si="2"/>
        <v>-0.56398387825658602</v>
      </c>
    </row>
    <row r="70" spans="1:10" ht="15.75" thickBot="1" x14ac:dyDescent="0.3">
      <c r="A70" s="43">
        <v>533.70000000000005</v>
      </c>
      <c r="B70" s="43">
        <v>10.859</v>
      </c>
      <c r="C70" s="10">
        <f t="shared" si="6"/>
        <v>2.0557419612491118E-138</v>
      </c>
      <c r="D70" s="11">
        <f t="shared" si="6"/>
        <v>0.12352199355325691</v>
      </c>
      <c r="E70" s="11">
        <f t="shared" si="6"/>
        <v>0.82296234348104869</v>
      </c>
      <c r="F70" s="12">
        <f t="shared" si="5"/>
        <v>1.8274606065888509E-138</v>
      </c>
      <c r="G70" s="12">
        <f t="shared" si="5"/>
        <v>1.4850639546349807E-7</v>
      </c>
      <c r="H70" s="12">
        <f t="shared" si="5"/>
        <v>10.28987850575197</v>
      </c>
      <c r="I70" s="13">
        <f t="shared" si="7"/>
        <v>10.289878654258365</v>
      </c>
      <c r="J70" s="13">
        <f t="shared" si="2"/>
        <v>0.56912134574163531</v>
      </c>
    </row>
    <row r="71" spans="1:10" ht="15.75" thickBot="1" x14ac:dyDescent="0.3">
      <c r="A71" s="43">
        <v>599.5</v>
      </c>
      <c r="B71" s="43">
        <v>12.904</v>
      </c>
      <c r="C71" s="10">
        <f t="shared" si="6"/>
        <v>4.6436034273798391E-179</v>
      </c>
      <c r="D71" s="11">
        <f t="shared" si="6"/>
        <v>2.3111632632247692E-2</v>
      </c>
      <c r="E71" s="11">
        <f t="shared" si="6"/>
        <v>0.96429090389681904</v>
      </c>
      <c r="F71" s="12">
        <f t="shared" si="5"/>
        <v>4.1279511223292616E-179</v>
      </c>
      <c r="G71" s="12">
        <f t="shared" si="5"/>
        <v>2.7786349270762436E-8</v>
      </c>
      <c r="H71" s="12">
        <f t="shared" si="5"/>
        <v>12.056974810450136</v>
      </c>
      <c r="I71" s="13">
        <f t="shared" si="7"/>
        <v>12.056974838236485</v>
      </c>
      <c r="J71" s="13">
        <f t="shared" si="2"/>
        <v>0.84702516176351494</v>
      </c>
    </row>
    <row r="72" spans="1:10" ht="15.75" thickBot="1" x14ac:dyDescent="0.3">
      <c r="A72" s="43">
        <v>673.4</v>
      </c>
      <c r="B72" s="43">
        <v>12.25</v>
      </c>
      <c r="C72" s="10">
        <f t="shared" si="6"/>
        <v>5.7334120135324894E-231</v>
      </c>
      <c r="D72" s="11">
        <f t="shared" si="6"/>
        <v>1.9621796888985529E-3</v>
      </c>
      <c r="E72" s="11">
        <f t="shared" si="6"/>
        <v>0.99177148293374073</v>
      </c>
      <c r="F72" s="12">
        <f t="shared" si="5"/>
        <v>5.0967411248965749E-231</v>
      </c>
      <c r="G72" s="12">
        <f t="shared" si="5"/>
        <v>2.3590635519040232E-9</v>
      </c>
      <c r="H72" s="12">
        <f t="shared" si="5"/>
        <v>12.400577190070013</v>
      </c>
      <c r="I72" s="13">
        <f t="shared" si="7"/>
        <v>12.400577192429077</v>
      </c>
      <c r="J72" s="13">
        <f t="shared" si="2"/>
        <v>-0.1505771924290773</v>
      </c>
    </row>
    <row r="73" spans="1:10" ht="15.75" thickBot="1" x14ac:dyDescent="0.3">
      <c r="A73" s="43">
        <v>756.5</v>
      </c>
      <c r="B73" s="43">
        <v>9.7539999999999996</v>
      </c>
      <c r="C73" s="10">
        <f t="shared" si="6"/>
        <v>3.0077944300934365E-297</v>
      </c>
      <c r="D73" s="11">
        <f t="shared" si="6"/>
        <v>5.8594061144520675E-5</v>
      </c>
      <c r="E73" s="11">
        <f t="shared" si="6"/>
        <v>0.84696980485837026</v>
      </c>
      <c r="F73" s="12">
        <f t="shared" si="5"/>
        <v>2.6737917196442565E-297</v>
      </c>
      <c r="G73" s="12">
        <f t="shared" si="5"/>
        <v>7.0445696072650029E-11</v>
      </c>
      <c r="H73" s="12">
        <f t="shared" si="5"/>
        <v>10.590054890201401</v>
      </c>
      <c r="I73" s="13">
        <f t="shared" si="7"/>
        <v>10.590054890271846</v>
      </c>
      <c r="J73" s="13">
        <f t="shared" si="2"/>
        <v>-0.83605489027184632</v>
      </c>
    </row>
    <row r="74" spans="1:10" ht="15.75" thickBot="1" x14ac:dyDescent="0.3">
      <c r="A74" s="43">
        <v>849.8</v>
      </c>
      <c r="B74" s="43">
        <v>6.718</v>
      </c>
      <c r="C74" s="10">
        <f t="shared" si="6"/>
        <v>0</v>
      </c>
      <c r="D74" s="11">
        <f t="shared" si="6"/>
        <v>4.4828834032956439E-7</v>
      </c>
      <c r="E74" s="11">
        <f t="shared" si="6"/>
        <v>0.55864202501788318</v>
      </c>
      <c r="F74" s="12">
        <f t="shared" si="5"/>
        <v>0</v>
      </c>
      <c r="G74" s="12">
        <f t="shared" si="5"/>
        <v>5.3896220126947699E-13</v>
      </c>
      <c r="H74" s="12">
        <f t="shared" si="5"/>
        <v>6.9849594105682726</v>
      </c>
      <c r="I74" s="13">
        <f t="shared" si="7"/>
        <v>6.9849594105688118</v>
      </c>
      <c r="J74" s="13">
        <f t="shared" si="2"/>
        <v>-0.26695941056881178</v>
      </c>
    </row>
    <row r="75" spans="1:10" ht="15.75" thickBot="1" x14ac:dyDescent="0.3">
      <c r="A75" s="43">
        <v>954.5</v>
      </c>
      <c r="B75" s="43">
        <v>3.8279999999999998</v>
      </c>
      <c r="C75" s="10">
        <f t="shared" si="6"/>
        <v>0</v>
      </c>
      <c r="D75" s="11">
        <f t="shared" si="6"/>
        <v>5.8546069280232934E-10</v>
      </c>
      <c r="E75" s="11">
        <f t="shared" si="6"/>
        <v>0.2591781359016509</v>
      </c>
      <c r="F75" s="12">
        <f t="shared" si="5"/>
        <v>0</v>
      </c>
      <c r="G75" s="12">
        <f t="shared" si="5"/>
        <v>7.0387997046169595E-16</v>
      </c>
      <c r="H75" s="12">
        <f t="shared" si="5"/>
        <v>3.2406240102001393</v>
      </c>
      <c r="I75" s="13">
        <f t="shared" si="7"/>
        <v>3.2406240102001402</v>
      </c>
      <c r="J75" s="13">
        <f t="shared" si="2"/>
        <v>0.58737598979985961</v>
      </c>
    </row>
    <row r="76" spans="1:10" ht="15.75" thickBot="1" x14ac:dyDescent="0.3">
      <c r="A76" s="43">
        <v>1072.3</v>
      </c>
      <c r="B76" s="43">
        <v>1.732</v>
      </c>
      <c r="C76" s="10">
        <f t="shared" si="6"/>
        <v>0</v>
      </c>
      <c r="D76" s="11">
        <f t="shared" si="6"/>
        <v>7.565007158498593E-14</v>
      </c>
      <c r="E76" s="11">
        <f t="shared" si="6"/>
        <v>7.4655196716646485E-2</v>
      </c>
      <c r="F76" s="12">
        <f t="shared" si="5"/>
        <v>0</v>
      </c>
      <c r="G76" s="12">
        <f t="shared" si="5"/>
        <v>9.0951571655116286E-20</v>
      </c>
      <c r="H76" s="12">
        <f t="shared" si="5"/>
        <v>0.93344842582702658</v>
      </c>
      <c r="I76" s="13">
        <f t="shared" si="7"/>
        <v>0.93344842582702658</v>
      </c>
      <c r="J76" s="13">
        <f t="shared" si="2"/>
        <v>0.7985515741729734</v>
      </c>
    </row>
    <row r="77" spans="1:10" ht="15.75" thickBot="1" x14ac:dyDescent="0.3">
      <c r="A77" s="43">
        <v>1204.5</v>
      </c>
      <c r="B77" s="43">
        <v>1.5049999999999999</v>
      </c>
      <c r="C77" s="10">
        <f t="shared" si="6"/>
        <v>0</v>
      </c>
      <c r="D77" s="11">
        <f t="shared" si="6"/>
        <v>5.0465681831024078E-19</v>
      </c>
      <c r="E77" s="11">
        <f t="shared" si="6"/>
        <v>1.143003722345586E-2</v>
      </c>
      <c r="F77" s="12">
        <f t="shared" si="5"/>
        <v>0</v>
      </c>
      <c r="G77" s="12">
        <f t="shared" si="5"/>
        <v>6.0673215252973254E-25</v>
      </c>
      <c r="H77" s="12">
        <f t="shared" si="5"/>
        <v>0.14291503770159053</v>
      </c>
      <c r="I77" s="13">
        <f t="shared" si="7"/>
        <v>0.14291503770159053</v>
      </c>
      <c r="J77" s="13">
        <f t="shared" si="2"/>
        <v>1.3620849622984093</v>
      </c>
    </row>
    <row r="78" spans="1:10" ht="15.75" thickBot="1" x14ac:dyDescent="0.3">
      <c r="A78" s="43">
        <v>1353</v>
      </c>
      <c r="B78" s="43">
        <v>0.95299999999999996</v>
      </c>
      <c r="C78" s="10">
        <f t="shared" si="6"/>
        <v>0</v>
      </c>
      <c r="D78" s="11">
        <f t="shared" si="6"/>
        <v>7.3313297061541713E-26</v>
      </c>
      <c r="E78" s="11">
        <f t="shared" si="6"/>
        <v>7.5806424596114297E-4</v>
      </c>
      <c r="F78" s="12">
        <f t="shared" si="5"/>
        <v>0</v>
      </c>
      <c r="G78" s="12">
        <f t="shared" si="5"/>
        <v>8.81421451594371E-32</v>
      </c>
      <c r="H78" s="12">
        <f t="shared" si="5"/>
        <v>9.4784276003441071E-3</v>
      </c>
      <c r="I78" s="13">
        <f t="shared" si="7"/>
        <v>9.4784276003441071E-3</v>
      </c>
      <c r="J78" s="13">
        <f t="shared" si="2"/>
        <v>0.94352157239965584</v>
      </c>
    </row>
    <row r="79" spans="1:10" ht="15.75" thickBot="1" x14ac:dyDescent="0.3">
      <c r="A79" s="43">
        <v>1519.9</v>
      </c>
      <c r="B79" s="43">
        <v>0.51100000000000001</v>
      </c>
      <c r="C79" s="10">
        <f t="shared" si="6"/>
        <v>0</v>
      </c>
      <c r="D79" s="11">
        <f t="shared" si="6"/>
        <v>7.7123352014575043E-35</v>
      </c>
      <c r="E79" s="11">
        <f t="shared" si="6"/>
        <v>1.6727685526343571E-5</v>
      </c>
      <c r="F79" s="12">
        <f t="shared" si="5"/>
        <v>0</v>
      </c>
      <c r="G79" s="12">
        <f t="shared" si="5"/>
        <v>9.2722847844978459E-41</v>
      </c>
      <c r="H79" s="12">
        <f t="shared" si="5"/>
        <v>2.0915398269673657E-4</v>
      </c>
      <c r="I79" s="13">
        <f t="shared" si="7"/>
        <v>2.0915398269673657E-4</v>
      </c>
      <c r="J79" s="13">
        <f t="shared" si="2"/>
        <v>0.51079084601730329</v>
      </c>
    </row>
    <row r="80" spans="1:10" ht="15.75" thickBot="1" x14ac:dyDescent="0.3">
      <c r="A80" s="43">
        <v>1707.4</v>
      </c>
      <c r="B80" s="43">
        <v>0</v>
      </c>
      <c r="C80" s="10">
        <f t="shared" si="6"/>
        <v>0</v>
      </c>
      <c r="D80" s="11">
        <f t="shared" si="6"/>
        <v>1.4754645416118284E-46</v>
      </c>
      <c r="E80" s="11">
        <f t="shared" si="6"/>
        <v>8.7848385859545358E-8</v>
      </c>
      <c r="F80" s="12">
        <f t="shared" si="5"/>
        <v>0</v>
      </c>
      <c r="G80" s="12">
        <f t="shared" si="5"/>
        <v>1.7739020752972426E-52</v>
      </c>
      <c r="H80" s="12">
        <f t="shared" si="5"/>
        <v>1.0984089668034214E-6</v>
      </c>
      <c r="I80" s="13">
        <f t="shared" si="7"/>
        <v>1.0984089668034214E-6</v>
      </c>
      <c r="J80" s="13">
        <f t="shared" si="2"/>
        <v>-1.0984089668034214E-6</v>
      </c>
    </row>
    <row r="81" spans="1:10" ht="15.75" thickBot="1" x14ac:dyDescent="0.3">
      <c r="A81" s="43">
        <v>1917.9</v>
      </c>
      <c r="B81" s="43">
        <v>0</v>
      </c>
      <c r="C81" s="10">
        <f t="shared" si="6"/>
        <v>0</v>
      </c>
      <c r="D81" s="11">
        <f t="shared" si="6"/>
        <v>9.0254641782050808E-62</v>
      </c>
      <c r="E81" s="11">
        <f t="shared" si="6"/>
        <v>7.179867741086903E-11</v>
      </c>
      <c r="F81" s="12">
        <f t="shared" si="5"/>
        <v>0</v>
      </c>
      <c r="G81" s="12">
        <f t="shared" si="5"/>
        <v>1.0851016195041149E-67</v>
      </c>
      <c r="H81" s="12">
        <f t="shared" si="5"/>
        <v>8.9773204483023097E-10</v>
      </c>
      <c r="I81" s="13">
        <f t="shared" si="1"/>
        <v>8.9773204483023097E-10</v>
      </c>
      <c r="J81" s="13">
        <f t="shared" si="2"/>
        <v>-8.9773204483023097E-10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1.8465065076612469E-81</v>
      </c>
      <c r="E82" s="11">
        <f t="shared" si="6"/>
        <v>5.2545726023625824E-15</v>
      </c>
      <c r="F82" s="12">
        <f t="shared" si="5"/>
        <v>0</v>
      </c>
      <c r="G82" s="12">
        <f t="shared" si="5"/>
        <v>2.2199935231326543E-87</v>
      </c>
      <c r="H82" s="12">
        <f t="shared" si="5"/>
        <v>6.5700349604403296E-14</v>
      </c>
      <c r="I82" s="13">
        <f t="shared" si="1"/>
        <v>6.5700349604403296E-14</v>
      </c>
      <c r="J82" s="13">
        <f t="shared" si="2"/>
        <v>-6.5700349604403296E-14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7.3940000554528106E-107</v>
      </c>
      <c r="E83" s="11">
        <f t="shared" si="6"/>
        <v>1.709909228004646E-20</v>
      </c>
      <c r="F83" s="12">
        <f t="shared" si="5"/>
        <v>0</v>
      </c>
      <c r="G83" s="12">
        <f t="shared" si="5"/>
        <v>8.8895609980482642E-113</v>
      </c>
      <c r="H83" s="12">
        <f t="shared" si="5"/>
        <v>2.1379785298082872E-19</v>
      </c>
      <c r="I83" s="13">
        <f t="shared" si="1"/>
        <v>2.1379785298082872E-19</v>
      </c>
      <c r="J83" s="13">
        <f t="shared" si="2"/>
        <v>-2.1379785298082872E-19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1.5834746344972963E-139</v>
      </c>
      <c r="E84" s="11">
        <f t="shared" si="6"/>
        <v>1.0140125816643563E-27</v>
      </c>
      <c r="F84" s="12">
        <f t="shared" si="5"/>
        <v>0</v>
      </c>
      <c r="G84" s="12">
        <f t="shared" si="5"/>
        <v>1.9037590271378289E-145</v>
      </c>
      <c r="H84" s="12">
        <f t="shared" si="5"/>
        <v>1.2678667926037859E-26</v>
      </c>
      <c r="I84" s="13">
        <f t="shared" si="1"/>
        <v>1.2678667926037859E-26</v>
      </c>
      <c r="J84" s="13">
        <f t="shared" si="2"/>
        <v>-1.2678667926037859E-26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1.9189808371745703E-181</v>
      </c>
      <c r="E85" s="11">
        <f t="shared" si="6"/>
        <v>3.5330143409790652E-37</v>
      </c>
      <c r="F85" s="12">
        <f t="shared" si="5"/>
        <v>0</v>
      </c>
      <c r="G85" s="12">
        <f t="shared" si="5"/>
        <v>2.3071270054385165E-187</v>
      </c>
      <c r="H85" s="12">
        <f t="shared" si="5"/>
        <v>4.4174911058480426E-36</v>
      </c>
      <c r="I85" s="13">
        <f t="shared" si="1"/>
        <v>4.4174911058480426E-36</v>
      </c>
      <c r="J85" s="13">
        <f t="shared" si="2"/>
        <v>-4.4174911058480426E-36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4.1541061758685223E-235</v>
      </c>
      <c r="E86" s="11">
        <f t="shared" si="6"/>
        <v>1.716968141549552E-49</v>
      </c>
      <c r="F86" s="12">
        <f t="shared" si="5"/>
        <v>0</v>
      </c>
      <c r="G86" s="12">
        <f t="shared" si="5"/>
        <v>4.9943440581284582E-241</v>
      </c>
      <c r="H86" s="12">
        <f t="shared" si="5"/>
        <v>2.1468046156353069E-48</v>
      </c>
      <c r="I86" s="13">
        <f t="shared" ref="I86:I116" si="8">SUM(F86:H86)</f>
        <v>2.1468046156353069E-48</v>
      </c>
      <c r="J86" s="13">
        <f t="shared" ref="J86:J116" si="9">B86-I86</f>
        <v>-2.1468046156353069E-48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1.0825324755489577E-303</v>
      </c>
      <c r="E87" s="11">
        <f t="shared" si="10"/>
        <v>1.8687376353851375E-65</v>
      </c>
      <c r="F87" s="12">
        <f t="shared" si="5"/>
        <v>0</v>
      </c>
      <c r="G87" s="12">
        <f t="shared" si="5"/>
        <v>0</v>
      </c>
      <c r="H87" s="12">
        <f t="shared" si="5"/>
        <v>2.3365690276789801E-64</v>
      </c>
      <c r="I87" s="13">
        <f t="shared" si="8"/>
        <v>2.3365690276789801E-64</v>
      </c>
      <c r="J87" s="13">
        <f t="shared" si="9"/>
        <v>-2.3365690276789801E-64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4.3894112567067835E-86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5.4882837472542235E-85</v>
      </c>
      <c r="I88" s="13">
        <f t="shared" si="8"/>
        <v>5.4882837472542235E-85</v>
      </c>
      <c r="J88" s="13">
        <f t="shared" si="9"/>
        <v>-5.4882837472542235E-85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1.1959122161328804E-112</v>
      </c>
      <c r="F89" s="12">
        <f t="shared" si="11"/>
        <v>0</v>
      </c>
      <c r="G89" s="12">
        <f t="shared" si="11"/>
        <v>0</v>
      </c>
      <c r="H89" s="12">
        <f t="shared" si="11"/>
        <v>1.4953043119202342E-111</v>
      </c>
      <c r="I89" s="13">
        <f t="shared" si="8"/>
        <v>1.4953043119202342E-111</v>
      </c>
      <c r="J89" s="13">
        <f t="shared" si="9"/>
        <v>-1.4953043119202342E-111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8.8553738042828551E-147</v>
      </c>
      <c r="F90" s="12">
        <f t="shared" si="11"/>
        <v>0</v>
      </c>
      <c r="G90" s="12">
        <f t="shared" si="11"/>
        <v>0</v>
      </c>
      <c r="H90" s="12">
        <f t="shared" si="11"/>
        <v>1.1072283111236612E-145</v>
      </c>
      <c r="I90" s="13">
        <f t="shared" si="8"/>
        <v>1.1072283111236612E-145</v>
      </c>
      <c r="J90" s="13">
        <f t="shared" si="9"/>
        <v>-1.1072283111236612E-145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1.5945692749076578E-190</v>
      </c>
      <c r="F91" s="12">
        <f t="shared" si="11"/>
        <v>0</v>
      </c>
      <c r="G91" s="12">
        <f t="shared" si="11"/>
        <v>0</v>
      </c>
      <c r="H91" s="12">
        <f t="shared" si="11"/>
        <v>1.9937636561110353E-189</v>
      </c>
      <c r="I91" s="13">
        <f t="shared" si="8"/>
        <v>1.9937636561110353E-189</v>
      </c>
      <c r="J91" s="13">
        <f t="shared" si="9"/>
        <v>-1.9937636561110353E-189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1.7254755686993388E-246</v>
      </c>
      <c r="F92" s="12">
        <f t="shared" si="11"/>
        <v>0</v>
      </c>
      <c r="G92" s="12">
        <f t="shared" si="11"/>
        <v>0</v>
      </c>
      <c r="H92" s="12">
        <f t="shared" si="11"/>
        <v>2.1574418449643616E-245</v>
      </c>
      <c r="I92" s="13">
        <f t="shared" si="8"/>
        <v>2.1574418449643616E-245</v>
      </c>
      <c r="J92" s="13">
        <f t="shared" si="9"/>
        <v>-2.1574418449643616E-245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0</v>
      </c>
      <c r="F93" s="12">
        <f t="shared" si="11"/>
        <v>0</v>
      </c>
      <c r="G93" s="12">
        <f t="shared" si="11"/>
        <v>0</v>
      </c>
      <c r="H93" s="12">
        <f t="shared" si="11"/>
        <v>0</v>
      </c>
      <c r="I93" s="13">
        <f t="shared" si="8"/>
        <v>0</v>
      </c>
      <c r="J93" s="13">
        <f t="shared" si="9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0</v>
      </c>
      <c r="F94" s="12">
        <f t="shared" si="11"/>
        <v>0</v>
      </c>
      <c r="G94" s="12">
        <f t="shared" si="11"/>
        <v>0</v>
      </c>
      <c r="H94" s="12">
        <f t="shared" si="11"/>
        <v>0</v>
      </c>
      <c r="I94" s="13">
        <f t="shared" si="8"/>
        <v>0</v>
      </c>
      <c r="J94" s="13">
        <f t="shared" si="9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3CC8-7E4C-4549-AD4B-BD773ADED64D}">
  <dimension ref="A1:R116"/>
  <sheetViews>
    <sheetView topLeftCell="A6" zoomScale="75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38.677436997344614</v>
      </c>
      <c r="D8" s="41">
        <v>174.47377221758381</v>
      </c>
      <c r="E8" s="41">
        <v>712.89172126668439</v>
      </c>
    </row>
    <row r="9" spans="2:8" ht="15" x14ac:dyDescent="0.25">
      <c r="B9" s="25" t="s">
        <v>5</v>
      </c>
      <c r="C9" s="41">
        <v>26.759218010852056</v>
      </c>
      <c r="D9" s="41">
        <v>171.78016685761185</v>
      </c>
      <c r="E9" s="41">
        <v>477.58452250669671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0.62615867301905459</v>
      </c>
    </row>
    <row r="12" spans="2:8" ht="15" customHeight="1" x14ac:dyDescent="0.25">
      <c r="B12" s="31" t="s">
        <v>24</v>
      </c>
      <c r="C12" s="39">
        <f>STDEV(J22:J143)/MAX(I22:I143)</f>
        <v>2.1116438225212916E-2</v>
      </c>
      <c r="D12" s="35" t="s">
        <v>21</v>
      </c>
      <c r="E12" s="38">
        <f>M24</f>
        <v>0.99130601565160592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0.82785283086352535</v>
      </c>
      <c r="D15" s="40">
        <f>N22</f>
        <v>0.56764245341952135</v>
      </c>
      <c r="E15" s="40">
        <f>M22</f>
        <v>12.423774446551326</v>
      </c>
    </row>
    <row r="16" spans="2:8" ht="15" x14ac:dyDescent="0.25">
      <c r="B16" s="5" t="s">
        <v>9</v>
      </c>
      <c r="C16" s="23">
        <f>O28</f>
        <v>0.15487259735566086</v>
      </c>
      <c r="D16" s="24">
        <f>N28</f>
        <v>0.18377711436664027</v>
      </c>
      <c r="E16" s="24">
        <f>M28</f>
        <v>1.031764692810091E-2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12.190490499811762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5.4719850264860984E-3</v>
      </c>
      <c r="D22" s="11">
        <f>EXP(-1*(($A22-D$8)/(0.6006*D$9))^2)</f>
        <v>6.1135480314929408E-2</v>
      </c>
      <c r="E22" s="11">
        <f>EXP(-1*(($A22-E$8)/(0.6006*E$9))^2)</f>
        <v>2.1498286883991891E-3</v>
      </c>
      <c r="F22" s="12">
        <f t="shared" ref="F22:H53" si="0">C$15*C22</f>
        <v>4.5299982946193397E-3</v>
      </c>
      <c r="G22" s="12">
        <f t="shared" si="0"/>
        <v>3.4703094036947379E-2</v>
      </c>
      <c r="H22" s="12">
        <f t="shared" si="0"/>
        <v>2.6708986723396798E-2</v>
      </c>
      <c r="I22" s="13">
        <f t="shared" ref="I22:I85" si="1">SUM(F22:H22)</f>
        <v>6.5942079054963521E-2</v>
      </c>
      <c r="J22" s="13">
        <f t="shared" ref="J22:J85" si="2">B22-I22</f>
        <v>-6.5942079054963521E-2</v>
      </c>
      <c r="M22" s="15">
        <f t="array" ref="M22:Q26">LINEST(B22:B108,C22:E108,FALSE,TRUE)</f>
        <v>12.423774446551326</v>
      </c>
      <c r="N22" s="16">
        <v>0.56764245341952135</v>
      </c>
      <c r="O22" s="16">
        <v>0.82785283086352535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5.9565512324833477E-3</v>
      </c>
      <c r="D23" s="11">
        <f t="shared" si="3"/>
        <v>6.1732218820320532E-2</v>
      </c>
      <c r="E23" s="11">
        <f t="shared" si="3"/>
        <v>2.161000452555279E-3</v>
      </c>
      <c r="F23" s="12">
        <f t="shared" si="0"/>
        <v>4.9311477999949603E-3</v>
      </c>
      <c r="G23" s="12">
        <f t="shared" si="0"/>
        <v>3.5041828146197496E-2</v>
      </c>
      <c r="H23" s="12">
        <f t="shared" si="0"/>
        <v>2.6847782201442124E-2</v>
      </c>
      <c r="I23" s="13">
        <f t="shared" si="1"/>
        <v>6.6820758147634579E-2</v>
      </c>
      <c r="J23" s="13">
        <f t="shared" si="2"/>
        <v>-6.6820758147634579E-2</v>
      </c>
      <c r="M23" s="18">
        <v>0.12818411825387888</v>
      </c>
      <c r="N23">
        <v>0.10431969208143965</v>
      </c>
      <c r="O23">
        <v>0.12821171814407079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6.3007666724346099E-3</v>
      </c>
      <c r="D24" s="11">
        <f t="shared" si="3"/>
        <v>6.2132693224767471E-2</v>
      </c>
      <c r="E24" s="11">
        <f t="shared" si="3"/>
        <v>2.1684778938877787E-3</v>
      </c>
      <c r="F24" s="12">
        <f t="shared" si="0"/>
        <v>5.2161075263855465E-3</v>
      </c>
      <c r="G24" s="12">
        <f t="shared" si="0"/>
        <v>3.5269154419669477E-2</v>
      </c>
      <c r="H24" s="12">
        <f t="shared" si="0"/>
        <v>2.6940680245994421E-2</v>
      </c>
      <c r="I24" s="13">
        <f t="shared" si="1"/>
        <v>6.7425942192049448E-2</v>
      </c>
      <c r="J24" s="13">
        <f t="shared" si="2"/>
        <v>-6.7425942192049448E-2</v>
      </c>
      <c r="M24" s="18">
        <v>0.99130601565160592</v>
      </c>
      <c r="N24">
        <v>0.27270533777855588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6.8507633138791112E-3</v>
      </c>
      <c r="D25" s="11">
        <f t="shared" si="3"/>
        <v>6.2737397221579977E-2</v>
      </c>
      <c r="E25" s="11">
        <f t="shared" si="3"/>
        <v>2.1797386222426464E-3</v>
      </c>
      <c r="F25" s="12">
        <f t="shared" si="0"/>
        <v>5.671423802970808E-3</v>
      </c>
      <c r="G25" s="12">
        <f t="shared" si="0"/>
        <v>3.5612410080012723E-2</v>
      </c>
      <c r="H25" s="12">
        <f t="shared" si="0"/>
        <v>2.7080580995179182E-2</v>
      </c>
      <c r="I25" s="13">
        <f t="shared" si="1"/>
        <v>6.8364414878162721E-2</v>
      </c>
      <c r="J25" s="13">
        <f t="shared" si="2"/>
        <v>-6.8364414878162721E-2</v>
      </c>
      <c r="M25" s="18">
        <v>3192.61771426724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7.6511890128234368E-3</v>
      </c>
      <c r="D26" s="11">
        <f t="shared" si="3"/>
        <v>6.3551162199888073E-2</v>
      </c>
      <c r="E26" s="11">
        <f t="shared" si="3"/>
        <v>2.1948364724160502E-3</v>
      </c>
      <c r="F26" s="12">
        <f t="shared" si="0"/>
        <v>6.3340584837377843E-3</v>
      </c>
      <c r="G26" s="12">
        <f t="shared" si="0"/>
        <v>3.6074337628806415E-2</v>
      </c>
      <c r="H26" s="12">
        <f t="shared" si="0"/>
        <v>2.7268153280361376E-2</v>
      </c>
      <c r="I26" s="13">
        <f t="shared" si="1"/>
        <v>6.9676549392905573E-2</v>
      </c>
      <c r="J26" s="13">
        <f t="shared" si="2"/>
        <v>-6.9676549392905573E-2</v>
      </c>
      <c r="M26" s="20">
        <v>712.28771009475474</v>
      </c>
      <c r="N26" s="21">
        <v>6.2469289052449648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8.5345544871487985E-3</v>
      </c>
      <c r="D27" s="11">
        <f t="shared" si="3"/>
        <v>6.4373547205027346E-2</v>
      </c>
      <c r="E27" s="11">
        <f t="shared" si="3"/>
        <v>2.2100303014571127E-3</v>
      </c>
      <c r="F27" s="12">
        <f t="shared" si="0"/>
        <v>7.0653550923451356E-3</v>
      </c>
      <c r="G27" s="12">
        <f t="shared" si="0"/>
        <v>3.6541158270779091E-2</v>
      </c>
      <c r="H27" s="12">
        <f t="shared" si="0"/>
        <v>2.7456917985346999E-2</v>
      </c>
      <c r="I27" s="13">
        <f t="shared" si="1"/>
        <v>7.106343134847122E-2</v>
      </c>
      <c r="J27" s="13">
        <f t="shared" si="2"/>
        <v>-7.106343134847122E-2</v>
      </c>
      <c r="M27" t="s">
        <v>10</v>
      </c>
    </row>
    <row r="28" spans="1:18" ht="15.75" thickBot="1" x14ac:dyDescent="0.3">
      <c r="A28" s="43">
        <v>4</v>
      </c>
      <c r="B28" s="43">
        <v>1E-3</v>
      </c>
      <c r="C28" s="10">
        <f t="shared" si="3"/>
        <v>9.5081218177974925E-3</v>
      </c>
      <c r="D28" s="11">
        <f t="shared" si="3"/>
        <v>6.5204614018599935E-2</v>
      </c>
      <c r="E28" s="11">
        <f t="shared" si="3"/>
        <v>2.2253206551851789E-3</v>
      </c>
      <c r="F28" s="12">
        <f t="shared" si="0"/>
        <v>7.8713255630589035E-3</v>
      </c>
      <c r="G28" s="12">
        <f t="shared" si="0"/>
        <v>3.7012907075790982E-2</v>
      </c>
      <c r="H28" s="12">
        <f t="shared" si="0"/>
        <v>2.7646881891272481E-2</v>
      </c>
      <c r="I28" s="13">
        <f t="shared" si="1"/>
        <v>7.253111453012237E-2</v>
      </c>
      <c r="J28" s="13">
        <f t="shared" si="2"/>
        <v>-7.1531114530122369E-2</v>
      </c>
      <c r="M28" s="14">
        <f>M23/M22</f>
        <v>1.031764692810091E-2</v>
      </c>
      <c r="N28" s="14">
        <f>N23/N22</f>
        <v>0.18377711436664027</v>
      </c>
      <c r="O28" s="14">
        <f>O23/O22</f>
        <v>0.15487259735566086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3"/>
        <v>1.0863767610472896E-2</v>
      </c>
      <c r="D29" s="11">
        <f t="shared" si="3"/>
        <v>6.6255750465484514E-2</v>
      </c>
      <c r="E29" s="11">
        <f t="shared" si="3"/>
        <v>2.2445701709937582E-3</v>
      </c>
      <c r="F29" s="12">
        <f t="shared" si="0"/>
        <v>8.9936007701734641E-3</v>
      </c>
      <c r="G29" s="12">
        <f t="shared" si="0"/>
        <v>3.7609576747379227E-2</v>
      </c>
      <c r="H29" s="12">
        <f t="shared" si="0"/>
        <v>2.7886033533883591E-2</v>
      </c>
      <c r="I29" s="13">
        <f t="shared" si="1"/>
        <v>7.4489211051436285E-2</v>
      </c>
      <c r="J29" s="13">
        <f t="shared" si="2"/>
        <v>-7.3489211051436285E-2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1.2715505478698689E-2</v>
      </c>
      <c r="D30" s="11">
        <f t="shared" si="3"/>
        <v>6.7535317812517648E-2</v>
      </c>
      <c r="E30" s="11">
        <f t="shared" si="3"/>
        <v>2.2678713205655306E-3</v>
      </c>
      <c r="F30" s="12">
        <f t="shared" si="0"/>
        <v>1.0526567206401376E-2</v>
      </c>
      <c r="G30" s="12">
        <f t="shared" si="0"/>
        <v>3.8335913495564616E-2</v>
      </c>
      <c r="H30" s="12">
        <f t="shared" si="0"/>
        <v>2.8175521760508648E-2</v>
      </c>
      <c r="I30" s="13">
        <f t="shared" si="1"/>
        <v>7.7038002462474636E-2</v>
      </c>
      <c r="J30" s="13">
        <f t="shared" si="2"/>
        <v>-7.6038002462474635E-2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1.4841445291049488E-2</v>
      </c>
      <c r="D31" s="11">
        <f t="shared" si="3"/>
        <v>6.8834940581418466E-2</v>
      </c>
      <c r="E31" s="11">
        <f t="shared" si="3"/>
        <v>2.2913943098901279E-3</v>
      </c>
      <c r="F31" s="12">
        <f t="shared" si="0"/>
        <v>1.2286532498301457E-2</v>
      </c>
      <c r="G31" s="12">
        <f t="shared" si="0"/>
        <v>3.9073634552623353E-2</v>
      </c>
      <c r="H31" s="12">
        <f t="shared" si="0"/>
        <v>2.8467766074186079E-2</v>
      </c>
      <c r="I31" s="13">
        <f t="shared" si="1"/>
        <v>7.9827933125110884E-2</v>
      </c>
      <c r="J31" s="13">
        <f t="shared" si="2"/>
        <v>-7.8827933125110883E-2</v>
      </c>
      <c r="M31" s="28" t="e">
        <f>#REF!-M22</f>
        <v>#REF!</v>
      </c>
      <c r="N31" s="28" t="e">
        <f>#REF!-N22</f>
        <v>#REF!</v>
      </c>
      <c r="O31" s="28">
        <f>E15-O22</f>
        <v>11.5959216156878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1E-3</v>
      </c>
      <c r="C32" s="10">
        <f t="shared" si="3"/>
        <v>1.7712470104990261E-2</v>
      </c>
      <c r="D32" s="11">
        <f t="shared" si="3"/>
        <v>7.0376793036465116E-2</v>
      </c>
      <c r="E32" s="11">
        <f t="shared" si="3"/>
        <v>2.3191206966452957E-3</v>
      </c>
      <c r="F32" s="12">
        <f t="shared" si="0"/>
        <v>1.4663318518001751E-2</v>
      </c>
      <c r="G32" s="12">
        <f t="shared" si="0"/>
        <v>3.9948855463016943E-2</v>
      </c>
      <c r="H32" s="12">
        <f t="shared" si="0"/>
        <v>2.8812232449450133E-2</v>
      </c>
      <c r="I32" s="13">
        <f t="shared" si="1"/>
        <v>8.3424406430468834E-2</v>
      </c>
      <c r="J32" s="13">
        <f t="shared" si="2"/>
        <v>-8.2424406430468833E-2</v>
      </c>
    </row>
    <row r="33" spans="1:10" ht="15.75" thickBot="1" x14ac:dyDescent="0.3">
      <c r="A33" s="43">
        <v>7.2</v>
      </c>
      <c r="B33" s="43">
        <v>1E-3</v>
      </c>
      <c r="C33" s="10">
        <f t="shared" si="3"/>
        <v>2.1579245329566985E-2</v>
      </c>
      <c r="D33" s="11">
        <f t="shared" si="3"/>
        <v>7.2173107451195123E-2</v>
      </c>
      <c r="E33" s="11">
        <f t="shared" si="3"/>
        <v>2.3511847501625389E-3</v>
      </c>
      <c r="F33" s="12">
        <f t="shared" si="0"/>
        <v>1.7864439333980537E-2</v>
      </c>
      <c r="G33" s="12">
        <f t="shared" si="0"/>
        <v>4.0968519784507135E-2</v>
      </c>
      <c r="H33" s="12">
        <f t="shared" si="0"/>
        <v>2.9210589018190514E-2</v>
      </c>
      <c r="I33" s="13">
        <f t="shared" si="1"/>
        <v>8.8043548136678182E-2</v>
      </c>
      <c r="J33" s="13">
        <f t="shared" si="2"/>
        <v>-8.7043548136678181E-2</v>
      </c>
    </row>
    <row r="34" spans="1:10" ht="15.75" thickBot="1" x14ac:dyDescent="0.3">
      <c r="A34" s="43">
        <v>8.1</v>
      </c>
      <c r="B34" s="43">
        <v>1.2999999999999999E-2</v>
      </c>
      <c r="C34" s="10">
        <f t="shared" si="3"/>
        <v>2.6788012808664087E-2</v>
      </c>
      <c r="D34" s="11">
        <f t="shared" si="3"/>
        <v>7.4238152003468186E-2</v>
      </c>
      <c r="E34" s="11">
        <f t="shared" si="3"/>
        <v>2.387742613034218E-3</v>
      </c>
      <c r="F34" s="12">
        <f t="shared" si="0"/>
        <v>2.2176532236860939E-2</v>
      </c>
      <c r="G34" s="12">
        <f t="shared" si="0"/>
        <v>4.2140726740580038E-2</v>
      </c>
      <c r="H34" s="12">
        <f t="shared" si="0"/>
        <v>2.9664775660756208E-2</v>
      </c>
      <c r="I34" s="13">
        <f t="shared" si="1"/>
        <v>9.3982034638197182E-2</v>
      </c>
      <c r="J34" s="13">
        <f t="shared" si="2"/>
        <v>-8.0982034638197184E-2</v>
      </c>
    </row>
    <row r="35" spans="1:10" ht="15.75" thickBot="1" x14ac:dyDescent="0.3">
      <c r="A35" s="43">
        <v>9.1</v>
      </c>
      <c r="B35" s="43">
        <v>1.4999999999999999E-2</v>
      </c>
      <c r="C35" s="10">
        <f t="shared" si="3"/>
        <v>3.3813016740458425E-2</v>
      </c>
      <c r="D35" s="11">
        <f t="shared" si="3"/>
        <v>7.6588344939348754E-2</v>
      </c>
      <c r="E35" s="11">
        <f t="shared" si="3"/>
        <v>2.428973423934101E-3</v>
      </c>
      <c r="F35" s="12">
        <f t="shared" si="0"/>
        <v>2.7992201628624279E-2</v>
      </c>
      <c r="G35" s="12">
        <f t="shared" si="0"/>
        <v>4.3474796024712506E-2</v>
      </c>
      <c r="H35" s="12">
        <f t="shared" si="0"/>
        <v>3.0177017955624764E-2</v>
      </c>
      <c r="I35" s="13">
        <f t="shared" si="1"/>
        <v>0.10164401560896154</v>
      </c>
      <c r="J35" s="13">
        <f t="shared" si="2"/>
        <v>-8.6644015608961539E-2</v>
      </c>
    </row>
    <row r="36" spans="1:10" ht="15.75" thickBot="1" x14ac:dyDescent="0.3">
      <c r="A36" s="43">
        <v>10.199999999999999</v>
      </c>
      <c r="B36" s="43">
        <v>1.6E-2</v>
      </c>
      <c r="C36" s="10">
        <f t="shared" si="3"/>
        <v>4.3296988177881177E-2</v>
      </c>
      <c r="D36" s="11">
        <f t="shared" si="3"/>
        <v>7.9242381715264293E-2</v>
      </c>
      <c r="E36" s="11">
        <f t="shared" si="3"/>
        <v>2.4750806102049544E-3</v>
      </c>
      <c r="F36" s="12">
        <f t="shared" si="0"/>
        <v>3.584353423092352E-2</v>
      </c>
      <c r="G36" s="12">
        <f t="shared" si="0"/>
        <v>4.4981339971658839E-2</v>
      </c>
      <c r="H36" s="12">
        <f t="shared" si="0"/>
        <v>3.0749843238218975E-2</v>
      </c>
      <c r="I36" s="13">
        <f t="shared" si="1"/>
        <v>0.11157471744080133</v>
      </c>
      <c r="J36" s="13">
        <f t="shared" si="2"/>
        <v>-9.5574717440801329E-2</v>
      </c>
    </row>
    <row r="37" spans="1:10" ht="15.75" thickBot="1" x14ac:dyDescent="0.3">
      <c r="A37" s="43">
        <v>11.5</v>
      </c>
      <c r="B37" s="43">
        <v>4.1000000000000002E-2</v>
      </c>
      <c r="C37" s="10">
        <f t="shared" si="3"/>
        <v>5.7293854492843785E-2</v>
      </c>
      <c r="D37" s="11">
        <f t="shared" si="3"/>
        <v>8.2473614387989197E-2</v>
      </c>
      <c r="E37" s="11">
        <f t="shared" si="3"/>
        <v>2.5306046243279839E-3</v>
      </c>
      <c r="F37" s="12">
        <f t="shared" si="0"/>
        <v>4.743087963298364E-2</v>
      </c>
      <c r="G37" s="12">
        <f t="shared" si="0"/>
        <v>4.6815524813573726E-2</v>
      </c>
      <c r="H37" s="12">
        <f t="shared" si="0"/>
        <v>3.1439661066050624E-2</v>
      </c>
      <c r="I37" s="13">
        <f t="shared" si="1"/>
        <v>0.125686065512608</v>
      </c>
      <c r="J37" s="13">
        <f t="shared" si="2"/>
        <v>-8.4686065512607989E-2</v>
      </c>
    </row>
    <row r="38" spans="1:10" ht="15.75" thickBot="1" x14ac:dyDescent="0.3">
      <c r="A38" s="43">
        <v>12.9</v>
      </c>
      <c r="B38" s="43">
        <v>7.0000000000000007E-2</v>
      </c>
      <c r="C38" s="10">
        <f t="shared" si="3"/>
        <v>7.6341463938421728E-2</v>
      </c>
      <c r="D38" s="11">
        <f t="shared" si="3"/>
        <v>8.6070336656568949E-2</v>
      </c>
      <c r="E38" s="11">
        <f t="shared" si="3"/>
        <v>2.5916744295016955E-3</v>
      </c>
      <c r="F38" s="12">
        <f t="shared" si="0"/>
        <v>6.3199497033688157E-2</v>
      </c>
      <c r="G38" s="12">
        <f t="shared" si="0"/>
        <v>4.885717706637896E-2</v>
      </c>
      <c r="H38" s="12">
        <f t="shared" si="0"/>
        <v>3.219837855102365E-2</v>
      </c>
      <c r="I38" s="13">
        <f t="shared" si="1"/>
        <v>0.14425505265109076</v>
      </c>
      <c r="J38" s="13">
        <f t="shared" si="2"/>
        <v>-7.4255052651090753E-2</v>
      </c>
    </row>
    <row r="39" spans="1:10" ht="15.75" thickBot="1" x14ac:dyDescent="0.3">
      <c r="A39" s="43">
        <v>14.5</v>
      </c>
      <c r="B39" s="43">
        <v>0.08</v>
      </c>
      <c r="C39" s="10">
        <f t="shared" ref="C39:E54" si="4">EXP(-1*(($A39-C$8)/(0.6006*C$9))^2)</f>
        <v>0.10402788698683725</v>
      </c>
      <c r="D39" s="11">
        <f t="shared" si="4"/>
        <v>9.0332594810239822E-2</v>
      </c>
      <c r="E39" s="11">
        <f t="shared" si="4"/>
        <v>2.663119795894682E-3</v>
      </c>
      <c r="F39" s="12">
        <f t="shared" si="0"/>
        <v>8.6119780730804105E-2</v>
      </c>
      <c r="G39" s="12">
        <f t="shared" si="0"/>
        <v>5.1276615741836055E-2</v>
      </c>
      <c r="H39" s="12">
        <f t="shared" si="0"/>
        <v>3.3085999668341332E-2</v>
      </c>
      <c r="I39" s="13">
        <f t="shared" si="1"/>
        <v>0.17048239614098148</v>
      </c>
      <c r="J39" s="13">
        <f t="shared" si="2"/>
        <v>-9.0482396140981483E-2</v>
      </c>
    </row>
    <row r="40" spans="1:10" ht="15.75" thickBot="1" x14ac:dyDescent="0.3">
      <c r="A40" s="43">
        <v>16.3</v>
      </c>
      <c r="B40" s="43">
        <v>0.152</v>
      </c>
      <c r="C40" s="10">
        <f t="shared" si="4"/>
        <v>0.14389564967108842</v>
      </c>
      <c r="D40" s="11">
        <f t="shared" si="4"/>
        <v>9.5325620771227068E-2</v>
      </c>
      <c r="E40" s="11">
        <f t="shared" si="4"/>
        <v>2.7456485122602931E-3</v>
      </c>
      <c r="F40" s="12">
        <f t="shared" si="0"/>
        <v>0.11912442092915666</v>
      </c>
      <c r="G40" s="12">
        <f t="shared" si="0"/>
        <v>5.4110869248318219E-2</v>
      </c>
      <c r="H40" s="12">
        <f t="shared" si="0"/>
        <v>3.4111317825831093E-2</v>
      </c>
      <c r="I40" s="13">
        <f t="shared" si="1"/>
        <v>0.20734660800330598</v>
      </c>
      <c r="J40" s="13">
        <f t="shared" si="2"/>
        <v>-5.5346608003305986E-2</v>
      </c>
    </row>
    <row r="41" spans="1:10" ht="15.75" thickBot="1" x14ac:dyDescent="0.3">
      <c r="A41" s="43">
        <v>18.3</v>
      </c>
      <c r="B41" s="43">
        <v>0.24399999999999999</v>
      </c>
      <c r="C41" s="10">
        <f t="shared" si="4"/>
        <v>0.20036522872039397</v>
      </c>
      <c r="D41" s="11">
        <f t="shared" si="4"/>
        <v>0.10112553724803255</v>
      </c>
      <c r="E41" s="11">
        <f t="shared" si="4"/>
        <v>2.8400877108966808E-3</v>
      </c>
      <c r="F41" s="12">
        <f t="shared" si="0"/>
        <v>0.16587292180279589</v>
      </c>
      <c r="G41" s="12">
        <f t="shared" si="0"/>
        <v>5.7403148066840388E-2</v>
      </c>
      <c r="H41" s="12">
        <f t="shared" si="0"/>
        <v>3.528460912860263E-2</v>
      </c>
      <c r="I41" s="13">
        <f t="shared" si="1"/>
        <v>0.25856067899823892</v>
      </c>
      <c r="J41" s="13">
        <f t="shared" si="2"/>
        <v>-1.456067899823893E-2</v>
      </c>
    </row>
    <row r="42" spans="1:10" ht="15.75" thickBot="1" x14ac:dyDescent="0.3">
      <c r="A42" s="43">
        <v>20.6</v>
      </c>
      <c r="B42" s="43">
        <v>0.39</v>
      </c>
      <c r="C42" s="10">
        <f t="shared" si="4"/>
        <v>0.28218528835410944</v>
      </c>
      <c r="D42" s="11">
        <f t="shared" si="4"/>
        <v>0.10813248974238757</v>
      </c>
      <c r="E42" s="11">
        <f t="shared" si="4"/>
        <v>2.9523604771617938E-3</v>
      </c>
      <c r="F42" s="12">
        <f t="shared" si="0"/>
        <v>0.23360788979198968</v>
      </c>
      <c r="G42" s="12">
        <f t="shared" si="0"/>
        <v>6.1380591771730102E-2</v>
      </c>
      <c r="H42" s="12">
        <f t="shared" si="0"/>
        <v>3.6679460653170771E-2</v>
      </c>
      <c r="I42" s="13">
        <f t="shared" si="1"/>
        <v>0.33166794221689055</v>
      </c>
      <c r="J42" s="13">
        <f t="shared" si="2"/>
        <v>5.8332057783109459E-2</v>
      </c>
    </row>
    <row r="43" spans="1:10" ht="15.75" thickBot="1" x14ac:dyDescent="0.3">
      <c r="A43" s="43">
        <v>23.1</v>
      </c>
      <c r="B43" s="43">
        <v>0.49</v>
      </c>
      <c r="C43" s="10">
        <f t="shared" si="4"/>
        <v>0.39084202556552233</v>
      </c>
      <c r="D43" s="11">
        <f t="shared" si="4"/>
        <v>0.11616946425000561</v>
      </c>
      <c r="E43" s="11">
        <f t="shared" si="4"/>
        <v>3.0789866965353703E-3</v>
      </c>
      <c r="F43" s="12">
        <f t="shared" si="0"/>
        <v>0.32355967728485202</v>
      </c>
      <c r="G43" s="12">
        <f t="shared" si="0"/>
        <v>6.5942719699304569E-2</v>
      </c>
      <c r="H43" s="12">
        <f t="shared" si="0"/>
        <v>3.8252636241687614E-2</v>
      </c>
      <c r="I43" s="13">
        <f t="shared" si="1"/>
        <v>0.42775503322584418</v>
      </c>
      <c r="J43" s="13">
        <f t="shared" si="2"/>
        <v>6.2244966774155808E-2</v>
      </c>
    </row>
    <row r="44" spans="1:10" ht="15.75" thickBot="1" x14ac:dyDescent="0.3">
      <c r="A44" s="43">
        <v>26</v>
      </c>
      <c r="B44" s="43">
        <v>0.66500000000000004</v>
      </c>
      <c r="C44" s="10">
        <f t="shared" si="4"/>
        <v>0.53675039975253935</v>
      </c>
      <c r="D44" s="11">
        <f t="shared" si="4"/>
        <v>0.12605804187084332</v>
      </c>
      <c r="E44" s="11">
        <f t="shared" si="4"/>
        <v>3.2320772249092465E-3</v>
      </c>
      <c r="F44" s="12">
        <f t="shared" si="0"/>
        <v>0.44435033790226858</v>
      </c>
      <c r="G44" s="12">
        <f t="shared" si="0"/>
        <v>7.1555896160826249E-2</v>
      </c>
      <c r="H44" s="12">
        <f t="shared" si="0"/>
        <v>4.0154598436108017E-2</v>
      </c>
      <c r="I44" s="13">
        <f t="shared" si="1"/>
        <v>0.55606083249920291</v>
      </c>
      <c r="J44" s="13">
        <f t="shared" si="2"/>
        <v>0.10893916750079713</v>
      </c>
    </row>
    <row r="45" spans="1:10" ht="15.75" thickBot="1" x14ac:dyDescent="0.3">
      <c r="A45" s="43">
        <v>29.2</v>
      </c>
      <c r="B45" s="43">
        <v>0.84799999999999998</v>
      </c>
      <c r="C45" s="10">
        <f t="shared" si="4"/>
        <v>0.70627701660186482</v>
      </c>
      <c r="D45" s="11">
        <f t="shared" si="4"/>
        <v>0.13769649771017825</v>
      </c>
      <c r="E45" s="11">
        <f t="shared" si="4"/>
        <v>3.4090444881984764E-3</v>
      </c>
      <c r="F45" s="12">
        <f t="shared" si="0"/>
        <v>0.58469342756769893</v>
      </c>
      <c r="G45" s="12">
        <f t="shared" si="0"/>
        <v>7.8162377787481085E-2</v>
      </c>
      <c r="H45" s="12">
        <f t="shared" si="0"/>
        <v>4.2353199799636872E-2</v>
      </c>
      <c r="I45" s="13">
        <f t="shared" si="1"/>
        <v>0.70520900515481699</v>
      </c>
      <c r="J45" s="13">
        <f t="shared" si="2"/>
        <v>0.14279099484518298</v>
      </c>
    </row>
    <row r="46" spans="1:10" ht="15.75" thickBot="1" x14ac:dyDescent="0.3">
      <c r="A46" s="43">
        <v>32.700000000000003</v>
      </c>
      <c r="B46" s="43">
        <v>0.81499999999999995</v>
      </c>
      <c r="C46" s="10">
        <f t="shared" si="4"/>
        <v>0.87081234548574882</v>
      </c>
      <c r="D46" s="11">
        <f t="shared" si="4"/>
        <v>0.1513261513486652</v>
      </c>
      <c r="E46" s="11">
        <f t="shared" si="4"/>
        <v>3.6126860969750555E-3</v>
      </c>
      <c r="F46" s="12">
        <f t="shared" si="0"/>
        <v>0.72090446536128339</v>
      </c>
      <c r="G46" s="12">
        <f t="shared" si="0"/>
        <v>8.5899147818090119E-2</v>
      </c>
      <c r="H46" s="12">
        <f t="shared" si="0"/>
        <v>4.488319721500994E-2</v>
      </c>
      <c r="I46" s="13">
        <f t="shared" si="1"/>
        <v>0.85168681039438354</v>
      </c>
      <c r="J46" s="13">
        <f t="shared" si="2"/>
        <v>-3.6686810394383595E-2</v>
      </c>
    </row>
    <row r="47" spans="1:10" ht="15.75" thickBot="1" x14ac:dyDescent="0.3">
      <c r="A47" s="43">
        <v>36.799999999999997</v>
      </c>
      <c r="B47" s="43">
        <v>0.90900000000000003</v>
      </c>
      <c r="C47" s="10">
        <f t="shared" si="4"/>
        <v>0.98644644016976557</v>
      </c>
      <c r="D47" s="11">
        <f t="shared" si="4"/>
        <v>0.16852361795672141</v>
      </c>
      <c r="E47" s="11">
        <f t="shared" si="4"/>
        <v>3.8652971733633074E-3</v>
      </c>
      <c r="F47" s="12">
        <f t="shared" si="0"/>
        <v>0.81663247798978766</v>
      </c>
      <c r="G47" s="12">
        <f t="shared" si="0"/>
        <v>9.5661159956087441E-2</v>
      </c>
      <c r="H47" s="12">
        <f t="shared" si="0"/>
        <v>4.8021580250758131E-2</v>
      </c>
      <c r="I47" s="13">
        <f t="shared" si="1"/>
        <v>0.96031521819663324</v>
      </c>
      <c r="J47" s="13">
        <f t="shared" si="2"/>
        <v>-5.1315218196633205E-2</v>
      </c>
    </row>
    <row r="48" spans="1:10" ht="15.75" thickBot="1" x14ac:dyDescent="0.3">
      <c r="A48" s="43">
        <v>41.3</v>
      </c>
      <c r="B48" s="43">
        <v>0.89</v>
      </c>
      <c r="C48" s="10">
        <f t="shared" si="4"/>
        <v>0.97372364877401429</v>
      </c>
      <c r="D48" s="11">
        <f t="shared" si="4"/>
        <v>0.18896842208384729</v>
      </c>
      <c r="E48" s="11">
        <f t="shared" si="4"/>
        <v>4.16097345895328E-3</v>
      </c>
      <c r="F48" s="12">
        <f t="shared" si="0"/>
        <v>0.80609987911632885</v>
      </c>
      <c r="G48" s="12">
        <f t="shared" si="0"/>
        <v>0.10726649873049074</v>
      </c>
      <c r="H48" s="12">
        <f t="shared" si="0"/>
        <v>5.1694995732122044E-2</v>
      </c>
      <c r="I48" s="13">
        <f t="shared" si="1"/>
        <v>0.96506137357894162</v>
      </c>
      <c r="J48" s="13">
        <f t="shared" si="2"/>
        <v>-7.5061373578941604E-2</v>
      </c>
    </row>
    <row r="49" spans="1:10" ht="15.75" thickBot="1" x14ac:dyDescent="0.3">
      <c r="A49" s="43">
        <v>46.4</v>
      </c>
      <c r="B49" s="43">
        <v>0.754</v>
      </c>
      <c r="C49" s="10">
        <f t="shared" si="4"/>
        <v>0.79382665344132719</v>
      </c>
      <c r="D49" s="11">
        <f t="shared" si="4"/>
        <v>0.2141660163122194</v>
      </c>
      <c r="E49" s="11">
        <f t="shared" si="4"/>
        <v>4.5208160835989242E-3</v>
      </c>
      <c r="F49" s="12">
        <f t="shared" si="0"/>
        <v>0.65717164226632141</v>
      </c>
      <c r="G49" s="12">
        <f t="shared" si="0"/>
        <v>0.12156972293855345</v>
      </c>
      <c r="H49" s="12">
        <f t="shared" si="0"/>
        <v>5.6165599336974556E-2</v>
      </c>
      <c r="I49" s="13">
        <f t="shared" si="1"/>
        <v>0.83490696454184943</v>
      </c>
      <c r="J49" s="13">
        <f t="shared" si="2"/>
        <v>-8.0906964541849424E-2</v>
      </c>
    </row>
    <row r="50" spans="1:10" ht="15.75" thickBot="1" x14ac:dyDescent="0.3">
      <c r="A50" s="43">
        <v>52.1</v>
      </c>
      <c r="B50" s="43">
        <v>0.70099999999999996</v>
      </c>
      <c r="C50" s="10">
        <f t="shared" si="4"/>
        <v>0.4978209652417519</v>
      </c>
      <c r="D50" s="11">
        <f t="shared" si="4"/>
        <v>0.24490386484597204</v>
      </c>
      <c r="E50" s="11">
        <f t="shared" si="4"/>
        <v>4.9562323325023248E-3</v>
      </c>
      <c r="F50" s="12">
        <f t="shared" si="0"/>
        <v>0.41212249533859696</v>
      </c>
      <c r="G50" s="12">
        <f t="shared" si="0"/>
        <v>0.13901783069309043</v>
      </c>
      <c r="H50" s="12">
        <f t="shared" si="0"/>
        <v>6.1575112603713858E-2</v>
      </c>
      <c r="I50" s="13">
        <f t="shared" si="1"/>
        <v>0.61271543863540123</v>
      </c>
      <c r="J50" s="13">
        <f t="shared" si="2"/>
        <v>8.8284561364598724E-2</v>
      </c>
    </row>
    <row r="51" spans="1:10" ht="15.75" thickBot="1" x14ac:dyDescent="0.3">
      <c r="A51" s="43">
        <v>58.6</v>
      </c>
      <c r="B51" s="43">
        <v>0.50800000000000001</v>
      </c>
      <c r="C51" s="10">
        <f t="shared" si="4"/>
        <v>0.21510203034067629</v>
      </c>
      <c r="D51" s="11">
        <f t="shared" si="4"/>
        <v>0.28325655685819873</v>
      </c>
      <c r="E51" s="11">
        <f t="shared" si="4"/>
        <v>5.4988613922156331E-3</v>
      </c>
      <c r="F51" s="12">
        <f t="shared" si="0"/>
        <v>0.1780728247420208</v>
      </c>
      <c r="G51" s="12">
        <f t="shared" si="0"/>
        <v>0.16078844688215407</v>
      </c>
      <c r="H51" s="12">
        <f t="shared" si="0"/>
        <v>6.8316613649736235E-2</v>
      </c>
      <c r="I51" s="13">
        <f t="shared" si="1"/>
        <v>0.40717788527391113</v>
      </c>
      <c r="J51" s="13">
        <f t="shared" si="2"/>
        <v>0.10082211472608887</v>
      </c>
    </row>
    <row r="52" spans="1:10" ht="15.75" thickBot="1" x14ac:dyDescent="0.3">
      <c r="A52" s="43">
        <v>63</v>
      </c>
      <c r="B52" s="43">
        <v>0.34399999999999997</v>
      </c>
      <c r="C52" s="10">
        <f t="shared" si="4"/>
        <v>0.10123138327643105</v>
      </c>
      <c r="D52" s="11">
        <f t="shared" si="4"/>
        <v>0.31116740872109294</v>
      </c>
      <c r="E52" s="11">
        <f t="shared" si="4"/>
        <v>5.8960768988489936E-3</v>
      </c>
      <c r="F52" s="12">
        <f t="shared" si="0"/>
        <v>8.3804687217623991E-2</v>
      </c>
      <c r="G52" s="12">
        <f t="shared" si="0"/>
        <v>0.17663183131063617</v>
      </c>
      <c r="H52" s="12">
        <f t="shared" si="0"/>
        <v>7.3251529510821714E-2</v>
      </c>
      <c r="I52" s="13">
        <f t="shared" si="1"/>
        <v>0.33368804803908186</v>
      </c>
      <c r="J52" s="13">
        <f t="shared" si="2"/>
        <v>1.0311951960918109E-2</v>
      </c>
    </row>
    <row r="53" spans="1:10" ht="15.75" thickBot="1" x14ac:dyDescent="0.3">
      <c r="A53" s="43">
        <v>73.900000000000006</v>
      </c>
      <c r="B53" s="43">
        <v>0.65900000000000003</v>
      </c>
      <c r="C53" s="10">
        <f t="shared" si="4"/>
        <v>8.2040212609515006E-3</v>
      </c>
      <c r="D53" s="11">
        <f t="shared" si="4"/>
        <v>0.38663174121574106</v>
      </c>
      <c r="E53" s="11">
        <f t="shared" si="4"/>
        <v>6.9939147916776691E-3</v>
      </c>
      <c r="F53" s="12">
        <f t="shared" si="0"/>
        <v>6.7917222253432484E-3</v>
      </c>
      <c r="G53" s="12">
        <f t="shared" si="0"/>
        <v>0.21946859015356474</v>
      </c>
      <c r="H53" s="12">
        <f t="shared" si="0"/>
        <v>8.6890819870202363E-2</v>
      </c>
      <c r="I53" s="13">
        <f t="shared" si="1"/>
        <v>0.31315113224911034</v>
      </c>
      <c r="J53" s="13">
        <f t="shared" si="2"/>
        <v>0.34584886775088969</v>
      </c>
    </row>
    <row r="54" spans="1:10" ht="15.75" thickBot="1" x14ac:dyDescent="0.3">
      <c r="A54" s="43">
        <v>83</v>
      </c>
      <c r="B54" s="43">
        <v>0.45500000000000002</v>
      </c>
      <c r="C54" s="10">
        <f t="shared" si="4"/>
        <v>4.9766754685903855E-4</v>
      </c>
      <c r="D54" s="11">
        <f t="shared" si="4"/>
        <v>0.45561933004596078</v>
      </c>
      <c r="E54" s="11">
        <f t="shared" si="4"/>
        <v>8.0476799980436428E-3</v>
      </c>
      <c r="F54" s="12">
        <f t="shared" ref="F54:H87" si="5">C$15*C54</f>
        <v>4.1199548749616124E-4</v>
      </c>
      <c r="G54" s="12">
        <f t="shared" si="5"/>
        <v>0.25862887433264781</v>
      </c>
      <c r="H54" s="12">
        <f t="shared" si="5"/>
        <v>9.9982561113716825E-2</v>
      </c>
      <c r="I54" s="13">
        <f t="shared" si="1"/>
        <v>0.3590234309338608</v>
      </c>
      <c r="J54" s="13">
        <f t="shared" si="2"/>
        <v>9.5976569066139217E-2</v>
      </c>
    </row>
    <row r="55" spans="1:10" ht="15.75" thickBot="1" x14ac:dyDescent="0.3">
      <c r="A55" s="43">
        <v>93.3</v>
      </c>
      <c r="B55" s="43">
        <v>0.63400000000000001</v>
      </c>
      <c r="C55" s="10">
        <f t="shared" ref="C55:E86" si="6">EXP(-1*(($A55-C$8)/(0.6006*C$9))^2)</f>
        <v>9.6246010143158465E-6</v>
      </c>
      <c r="D55" s="11">
        <f t="shared" si="6"/>
        <v>0.53846414516717023</v>
      </c>
      <c r="E55" s="11">
        <f t="shared" si="6"/>
        <v>9.4103053401396013E-3</v>
      </c>
      <c r="F55" s="12">
        <f t="shared" si="5"/>
        <v>7.9677531956333315E-6</v>
      </c>
      <c r="G55" s="12">
        <f t="shared" si="5"/>
        <v>0.3056551084411378</v>
      </c>
      <c r="H55" s="12">
        <f t="shared" si="5"/>
        <v>0.11691151101907186</v>
      </c>
      <c r="I55" s="13">
        <f t="shared" si="1"/>
        <v>0.42257458721340529</v>
      </c>
      <c r="J55" s="13">
        <f t="shared" si="2"/>
        <v>0.21142541278659471</v>
      </c>
    </row>
    <row r="56" spans="1:10" ht="15.75" thickBot="1" x14ac:dyDescent="0.3">
      <c r="A56" s="43">
        <v>104.8</v>
      </c>
      <c r="B56" s="43">
        <v>0.52400000000000002</v>
      </c>
      <c r="C56" s="10">
        <f t="shared" si="6"/>
        <v>4.4531323955824242E-8</v>
      </c>
      <c r="D56" s="11">
        <f t="shared" si="6"/>
        <v>0.63377582964882873</v>
      </c>
      <c r="E56" s="11">
        <f t="shared" si="6"/>
        <v>1.1171922899676888E-2</v>
      </c>
      <c r="F56" s="12">
        <f t="shared" si="5"/>
        <v>3.6865382598929819E-8</v>
      </c>
      <c r="G56" s="12">
        <f t="shared" si="5"/>
        <v>0.35975806685985379</v>
      </c>
      <c r="H56" s="12">
        <f t="shared" si="5"/>
        <v>0.1387974502398473</v>
      </c>
      <c r="I56" s="13">
        <f t="shared" si="1"/>
        <v>0.49855555396508366</v>
      </c>
      <c r="J56" s="13">
        <f t="shared" si="2"/>
        <v>2.5444446034916357E-2</v>
      </c>
    </row>
    <row r="57" spans="1:10" ht="15.75" thickBot="1" x14ac:dyDescent="0.3">
      <c r="A57" s="43">
        <v>117.7</v>
      </c>
      <c r="B57" s="43">
        <v>0.56499999999999995</v>
      </c>
      <c r="C57" s="10">
        <f>EXP(-1*(($A57-C$8)/(0.6006*C$9))^2)</f>
        <v>3.1658455909226257E-11</v>
      </c>
      <c r="D57" s="11">
        <f t="shared" si="6"/>
        <v>0.73873501762635863</v>
      </c>
      <c r="E57" s="11">
        <f t="shared" si="6"/>
        <v>1.3491591609711587E-2</v>
      </c>
      <c r="F57" s="12">
        <f t="shared" si="5"/>
        <v>2.620854234522106E-11</v>
      </c>
      <c r="G57" s="12">
        <f t="shared" si="5"/>
        <v>0.41933735783233955</v>
      </c>
      <c r="H57" s="12">
        <f t="shared" si="5"/>
        <v>0.16761649108404109</v>
      </c>
      <c r="I57" s="13">
        <f t="shared" si="1"/>
        <v>0.58695384894258917</v>
      </c>
      <c r="J57" s="13">
        <f t="shared" si="2"/>
        <v>-2.1953848942589227E-2</v>
      </c>
    </row>
    <row r="58" spans="1:10" ht="15.75" thickBot="1" x14ac:dyDescent="0.3">
      <c r="A58" s="43">
        <v>125</v>
      </c>
      <c r="B58" s="43">
        <v>0.312</v>
      </c>
      <c r="C58" s="10">
        <f t="shared" si="6"/>
        <v>2.9581964490283516E-13</v>
      </c>
      <c r="D58" s="11">
        <f t="shared" si="6"/>
        <v>0.79457335531393147</v>
      </c>
      <c r="E58" s="11">
        <f t="shared" si="6"/>
        <v>1.4984811267602047E-2</v>
      </c>
      <c r="F58" s="12">
        <f t="shared" si="5"/>
        <v>2.4489513045785492E-13</v>
      </c>
      <c r="G58" s="12">
        <f t="shared" si="5"/>
        <v>0.45103356883218115</v>
      </c>
      <c r="H58" s="12">
        <f t="shared" si="5"/>
        <v>0.1861679153128287</v>
      </c>
      <c r="I58" s="13">
        <f t="shared" si="1"/>
        <v>0.63720148414525479</v>
      </c>
      <c r="J58" s="13">
        <f t="shared" si="2"/>
        <v>-0.32520148414525479</v>
      </c>
    </row>
    <row r="59" spans="1:10" ht="15.75" thickBot="1" x14ac:dyDescent="0.3">
      <c r="A59" s="43">
        <v>148.5</v>
      </c>
      <c r="B59" s="43">
        <v>0.98699999999999999</v>
      </c>
      <c r="C59" s="10">
        <f t="shared" si="6"/>
        <v>5.2582305790584544E-21</v>
      </c>
      <c r="D59" s="11">
        <f t="shared" si="6"/>
        <v>0.93858658898288916</v>
      </c>
      <c r="E59" s="11">
        <f t="shared" si="6"/>
        <v>2.0825088636397416E-2</v>
      </c>
      <c r="F59" s="12">
        <f t="shared" si="5"/>
        <v>4.3530410702066954E-21</v>
      </c>
      <c r="G59" s="12">
        <f t="shared" si="5"/>
        <v>0.53278159411690706</v>
      </c>
      <c r="H59" s="12">
        <f t="shared" si="5"/>
        <v>0.25872620404804059</v>
      </c>
      <c r="I59" s="13">
        <f t="shared" ref="I59:I80" si="7">SUM(F59:H59)</f>
        <v>0.79150779816494765</v>
      </c>
      <c r="J59" s="13">
        <f t="shared" si="2"/>
        <v>0.19549220183505234</v>
      </c>
    </row>
    <row r="60" spans="1:10" ht="15.75" thickBot="1" x14ac:dyDescent="0.3">
      <c r="A60" s="43">
        <v>166.8</v>
      </c>
      <c r="B60" s="43">
        <v>0.77400000000000002</v>
      </c>
      <c r="C60" s="10">
        <f t="shared" si="6"/>
        <v>2.5085901536290247E-28</v>
      </c>
      <c r="D60" s="11">
        <f t="shared" si="6"/>
        <v>0.99448303340615019</v>
      </c>
      <c r="E60" s="11">
        <f t="shared" si="6"/>
        <v>2.665976890577269E-2</v>
      </c>
      <c r="F60" s="12">
        <f t="shared" si="5"/>
        <v>2.0767434601581542E-28</v>
      </c>
      <c r="G60" s="12">
        <f t="shared" si="5"/>
        <v>0.56451078896675488</v>
      </c>
      <c r="H60" s="12">
        <f t="shared" si="5"/>
        <v>0.33121495568250237</v>
      </c>
      <c r="I60" s="13">
        <f t="shared" si="7"/>
        <v>0.89572574464925725</v>
      </c>
      <c r="J60" s="13">
        <f t="shared" si="2"/>
        <v>-0.12172574464925723</v>
      </c>
    </row>
    <row r="61" spans="1:10" ht="15.75" thickBot="1" x14ac:dyDescent="0.3">
      <c r="A61" s="43">
        <v>187.4</v>
      </c>
      <c r="B61" s="43">
        <v>0.88400000000000001</v>
      </c>
      <c r="C61" s="10">
        <f t="shared" si="6"/>
        <v>6.4637213222981823E-38</v>
      </c>
      <c r="D61" s="11">
        <f t="shared" si="6"/>
        <v>0.98442519093463776</v>
      </c>
      <c r="E61" s="11">
        <f t="shared" si="6"/>
        <v>3.4864060403227232E-2</v>
      </c>
      <c r="F61" s="12">
        <f t="shared" si="5"/>
        <v>5.3510099945774799E-38</v>
      </c>
      <c r="G61" s="12">
        <f t="shared" si="5"/>
        <v>0.5588015305901185</v>
      </c>
      <c r="H61" s="12">
        <f t="shared" si="5"/>
        <v>0.43314322274063638</v>
      </c>
      <c r="I61" s="13">
        <f t="shared" si="7"/>
        <v>0.99194475333075482</v>
      </c>
      <c r="J61" s="13">
        <f t="shared" si="2"/>
        <v>-0.10794475333075482</v>
      </c>
    </row>
    <row r="62" spans="1:10" ht="15.75" thickBot="1" x14ac:dyDescent="0.3">
      <c r="A62" s="43">
        <v>210.5</v>
      </c>
      <c r="B62" s="43">
        <v>1.044</v>
      </c>
      <c r="C62" s="10">
        <f t="shared" si="6"/>
        <v>2.2936228706749685E-50</v>
      </c>
      <c r="D62" s="11">
        <f t="shared" si="6"/>
        <v>0.88520776843408167</v>
      </c>
      <c r="E62" s="11">
        <f t="shared" si="6"/>
        <v>4.6527744434617282E-2</v>
      </c>
      <c r="F62" s="12">
        <f t="shared" si="5"/>
        <v>1.8987821864215982E-50</v>
      </c>
      <c r="G62" s="12">
        <f t="shared" si="5"/>
        <v>0.50248150945994163</v>
      </c>
      <c r="H62" s="12">
        <f t="shared" si="5"/>
        <v>0.57805020236246885</v>
      </c>
      <c r="I62" s="13">
        <f t="shared" si="7"/>
        <v>1.0805317118224105</v>
      </c>
      <c r="J62" s="13">
        <f t="shared" si="2"/>
        <v>-3.653171182241044E-2</v>
      </c>
    </row>
    <row r="63" spans="1:10" ht="15.75" thickBot="1" x14ac:dyDescent="0.3">
      <c r="A63" s="43">
        <v>236.4</v>
      </c>
      <c r="B63" s="43">
        <v>1.208</v>
      </c>
      <c r="C63" s="10">
        <f t="shared" si="6"/>
        <v>1.8519585918243724E-66</v>
      </c>
      <c r="D63" s="11">
        <f t="shared" si="6"/>
        <v>0.69748540062008069</v>
      </c>
      <c r="E63" s="11">
        <f t="shared" si="6"/>
        <v>6.3319729724890764E-2</v>
      </c>
      <c r="F63" s="12">
        <f t="shared" si="5"/>
        <v>1.5331491628838346E-66</v>
      </c>
      <c r="G63" s="12">
        <f t="shared" si="5"/>
        <v>0.39592232403228034</v>
      </c>
      <c r="H63" s="12">
        <f t="shared" si="5"/>
        <v>0.78667004011863428</v>
      </c>
      <c r="I63" s="13">
        <f t="shared" si="7"/>
        <v>1.1825923641509146</v>
      </c>
      <c r="J63" s="13">
        <f t="shared" si="2"/>
        <v>2.5407635849085342E-2</v>
      </c>
    </row>
    <row r="64" spans="1:10" ht="15.75" thickBot="1" x14ac:dyDescent="0.3">
      <c r="A64" s="43">
        <v>265.60000000000002</v>
      </c>
      <c r="B64" s="43">
        <v>1.47</v>
      </c>
      <c r="C64" s="10">
        <f t="shared" si="6"/>
        <v>2.6247214076823405E-87</v>
      </c>
      <c r="D64" s="11">
        <f t="shared" si="6"/>
        <v>0.45834386158400381</v>
      </c>
      <c r="E64" s="11">
        <f t="shared" si="6"/>
        <v>8.7887010683252026E-2</v>
      </c>
      <c r="F64" s="12">
        <f t="shared" si="5"/>
        <v>2.1728830475779227E-87</v>
      </c>
      <c r="G64" s="12">
        <f t="shared" si="5"/>
        <v>0.26017543409932142</v>
      </c>
      <c r="H64" s="12">
        <f t="shared" si="5"/>
        <v>1.0918883975103699</v>
      </c>
      <c r="I64" s="13">
        <f t="shared" si="7"/>
        <v>1.3520638316096913</v>
      </c>
      <c r="J64" s="13">
        <f t="shared" si="2"/>
        <v>0.11793616839030863</v>
      </c>
    </row>
    <row r="65" spans="1:10" ht="15.75" thickBot="1" x14ac:dyDescent="0.3">
      <c r="A65" s="43">
        <v>298.39999999999998</v>
      </c>
      <c r="B65" s="43">
        <v>1.788</v>
      </c>
      <c r="C65" s="10">
        <f t="shared" si="6"/>
        <v>3.8098197228640243E-114</v>
      </c>
      <c r="D65" s="11">
        <f t="shared" si="6"/>
        <v>0.23626243903443309</v>
      </c>
      <c r="E65" s="11">
        <f t="shared" si="6"/>
        <v>0.12391683278257681</v>
      </c>
      <c r="F65" s="12">
        <f t="shared" si="5"/>
        <v>3.153970042652674E-114</v>
      </c>
      <c r="G65" s="12">
        <f t="shared" si="5"/>
        <v>0.13411259054438568</v>
      </c>
      <c r="H65" s="12">
        <f t="shared" si="5"/>
        <v>1.5395147806217515</v>
      </c>
      <c r="I65" s="13">
        <f t="shared" si="7"/>
        <v>1.6736273711661371</v>
      </c>
      <c r="J65" s="13">
        <f t="shared" si="2"/>
        <v>0.1143726288338629</v>
      </c>
    </row>
    <row r="66" spans="1:10" ht="15.75" thickBot="1" x14ac:dyDescent="0.3">
      <c r="A66" s="43">
        <v>335.2</v>
      </c>
      <c r="B66" s="43">
        <v>2.2120000000000002</v>
      </c>
      <c r="C66" s="10">
        <f t="shared" si="6"/>
        <v>1.4564067752915081E-148</v>
      </c>
      <c r="D66" s="11">
        <f t="shared" si="6"/>
        <v>8.8307739252242862E-2</v>
      </c>
      <c r="E66" s="11">
        <f t="shared" si="6"/>
        <v>0.17660863093908338</v>
      </c>
      <c r="F66" s="12">
        <f t="shared" si="5"/>
        <v>1.2056904718138931E-148</v>
      </c>
      <c r="G66" s="12">
        <f t="shared" si="5"/>
        <v>5.0127221765074503E-2</v>
      </c>
      <c r="H66" s="12">
        <f t="shared" si="5"/>
        <v>2.1941457961013979</v>
      </c>
      <c r="I66" s="13">
        <f t="shared" si="7"/>
        <v>2.2442730178664725</v>
      </c>
      <c r="J66" s="13">
        <f t="shared" si="2"/>
        <v>-3.2273017866472298E-2</v>
      </c>
    </row>
    <row r="67" spans="1:10" ht="15.75" thickBot="1" x14ac:dyDescent="0.3">
      <c r="A67" s="43">
        <v>376.5</v>
      </c>
      <c r="B67" s="43">
        <v>3.157</v>
      </c>
      <c r="C67" s="10">
        <f t="shared" si="6"/>
        <v>1.2990652945079479E-192</v>
      </c>
      <c r="D67" s="11">
        <f t="shared" si="6"/>
        <v>2.1614036495859541E-2</v>
      </c>
      <c r="E67" s="11">
        <f t="shared" si="6"/>
        <v>0.25274613630527104</v>
      </c>
      <c r="F67" s="12">
        <f t="shared" si="5"/>
        <v>1.075434881534964E-192</v>
      </c>
      <c r="G67" s="12">
        <f t="shared" si="5"/>
        <v>1.2269044704808784E-2</v>
      </c>
      <c r="H67" s="12">
        <f t="shared" si="5"/>
        <v>3.1400609896940046</v>
      </c>
      <c r="I67" s="13">
        <f t="shared" si="7"/>
        <v>3.1523300343988132</v>
      </c>
      <c r="J67" s="13">
        <f t="shared" si="2"/>
        <v>4.6699656011868207E-3</v>
      </c>
    </row>
    <row r="68" spans="1:10" ht="15.75" thickBot="1" x14ac:dyDescent="0.3">
      <c r="A68" s="43">
        <v>422.9</v>
      </c>
      <c r="B68" s="43">
        <v>4.1740000000000004</v>
      </c>
      <c r="C68" s="10">
        <f t="shared" si="6"/>
        <v>6.0591686792516965E-249</v>
      </c>
      <c r="D68" s="11">
        <f t="shared" si="6"/>
        <v>3.0336166220770052E-3</v>
      </c>
      <c r="E68" s="11">
        <f t="shared" si="6"/>
        <v>0.35983283849084224</v>
      </c>
      <c r="F68" s="12">
        <f t="shared" si="5"/>
        <v>5.016099943798125E-249</v>
      </c>
      <c r="G68" s="12">
        <f t="shared" si="5"/>
        <v>1.722009582090032E-3</v>
      </c>
      <c r="H68" s="12">
        <f t="shared" si="5"/>
        <v>4.470482023872556</v>
      </c>
      <c r="I68" s="13">
        <f t="shared" si="7"/>
        <v>4.4722040334546458</v>
      </c>
      <c r="J68" s="13">
        <f t="shared" si="2"/>
        <v>-0.29820403345464541</v>
      </c>
    </row>
    <row r="69" spans="1:10" ht="15.75" thickBot="1" x14ac:dyDescent="0.3">
      <c r="A69" s="43">
        <v>475.1</v>
      </c>
      <c r="B69" s="43">
        <v>5.9969999999999999</v>
      </c>
      <c r="C69" s="10">
        <f t="shared" si="6"/>
        <v>0</v>
      </c>
      <c r="D69" s="11">
        <f t="shared" si="6"/>
        <v>2.0539538094971519E-4</v>
      </c>
      <c r="E69" s="11">
        <f t="shared" si="6"/>
        <v>0.50295127712760357</v>
      </c>
      <c r="F69" s="12">
        <f t="shared" si="5"/>
        <v>0</v>
      </c>
      <c r="G69" s="12">
        <f t="shared" si="5"/>
        <v>1.1659113796333356E-4</v>
      </c>
      <c r="H69" s="12">
        <f t="shared" si="5"/>
        <v>6.2485532246382753</v>
      </c>
      <c r="I69" s="13">
        <f t="shared" si="7"/>
        <v>6.248669815776239</v>
      </c>
      <c r="J69" s="13">
        <f t="shared" si="2"/>
        <v>-0.25166981577623915</v>
      </c>
    </row>
    <row r="70" spans="1:10" ht="15.75" thickBot="1" x14ac:dyDescent="0.3">
      <c r="A70" s="43">
        <v>533.70000000000005</v>
      </c>
      <c r="B70" s="43">
        <v>8.077</v>
      </c>
      <c r="C70" s="10">
        <f t="shared" si="6"/>
        <v>0</v>
      </c>
      <c r="D70" s="11">
        <f t="shared" si="6"/>
        <v>5.43169734881E-6</v>
      </c>
      <c r="E70" s="11">
        <f t="shared" si="6"/>
        <v>0.67687435495653026</v>
      </c>
      <c r="F70" s="12">
        <f t="shared" si="5"/>
        <v>0</v>
      </c>
      <c r="G70" s="12">
        <f t="shared" si="5"/>
        <v>3.0832620093108182E-6</v>
      </c>
      <c r="H70" s="12">
        <f t="shared" si="5"/>
        <v>8.4093343146348527</v>
      </c>
      <c r="I70" s="13">
        <f t="shared" si="7"/>
        <v>8.4093373978968629</v>
      </c>
      <c r="J70" s="13">
        <f t="shared" si="2"/>
        <v>-0.3323373978968629</v>
      </c>
    </row>
    <row r="71" spans="1:10" ht="15.75" thickBot="1" x14ac:dyDescent="0.3">
      <c r="A71" s="43">
        <v>599.5</v>
      </c>
      <c r="B71" s="43">
        <v>10.936999999999999</v>
      </c>
      <c r="C71" s="10">
        <f t="shared" si="6"/>
        <v>0</v>
      </c>
      <c r="D71" s="11">
        <f t="shared" si="6"/>
        <v>4.2605329061145812E-8</v>
      </c>
      <c r="E71" s="11">
        <f t="shared" si="6"/>
        <v>0.85532331458866917</v>
      </c>
      <c r="F71" s="12">
        <f t="shared" si="5"/>
        <v>0</v>
      </c>
      <c r="G71" s="12">
        <f t="shared" si="5"/>
        <v>2.4184593517014839E-8</v>
      </c>
      <c r="H71" s="12">
        <f t="shared" si="5"/>
        <v>10.626343939326288</v>
      </c>
      <c r="I71" s="13">
        <f t="shared" si="7"/>
        <v>10.626343963510882</v>
      </c>
      <c r="J71" s="13">
        <f t="shared" si="2"/>
        <v>0.31065603648911733</v>
      </c>
    </row>
    <row r="72" spans="1:10" ht="15.75" thickBot="1" x14ac:dyDescent="0.3">
      <c r="A72" s="43">
        <v>673.4</v>
      </c>
      <c r="B72" s="43">
        <v>13.307</v>
      </c>
      <c r="C72" s="10">
        <f t="shared" si="6"/>
        <v>0</v>
      </c>
      <c r="D72" s="11">
        <f t="shared" si="6"/>
        <v>6.9757128391120058E-11</v>
      </c>
      <c r="E72" s="11">
        <f t="shared" si="6"/>
        <v>0.98122277993835305</v>
      </c>
      <c r="F72" s="12">
        <f t="shared" si="5"/>
        <v>0</v>
      </c>
      <c r="G72" s="12">
        <f t="shared" si="5"/>
        <v>3.9597107503435939E-11</v>
      </c>
      <c r="H72" s="12">
        <f t="shared" si="5"/>
        <v>12.190490499772165</v>
      </c>
      <c r="I72" s="13">
        <f t="shared" si="7"/>
        <v>12.190490499811762</v>
      </c>
      <c r="J72" s="13">
        <f t="shared" si="2"/>
        <v>1.1165095001882381</v>
      </c>
    </row>
    <row r="73" spans="1:10" ht="15.75" thickBot="1" x14ac:dyDescent="0.3">
      <c r="A73" s="43">
        <v>756.5</v>
      </c>
      <c r="B73" s="43">
        <v>11.676</v>
      </c>
      <c r="C73" s="10">
        <f t="shared" si="6"/>
        <v>0</v>
      </c>
      <c r="D73" s="11">
        <f t="shared" si="6"/>
        <v>1.5086136259658079E-14</v>
      </c>
      <c r="E73" s="11">
        <f t="shared" si="6"/>
        <v>0.97715151708966175</v>
      </c>
      <c r="F73" s="12">
        <f t="shared" si="5"/>
        <v>0</v>
      </c>
      <c r="G73" s="12">
        <f t="shared" si="5"/>
        <v>8.5635313990535139E-15</v>
      </c>
      <c r="H73" s="12">
        <f t="shared" si="5"/>
        <v>12.139910048427401</v>
      </c>
      <c r="I73" s="13">
        <f t="shared" si="7"/>
        <v>12.13991004842741</v>
      </c>
      <c r="J73" s="13">
        <f t="shared" si="2"/>
        <v>-0.4639100484274099</v>
      </c>
    </row>
    <row r="74" spans="1:10" ht="15.75" thickBot="1" x14ac:dyDescent="0.3">
      <c r="A74" s="43">
        <v>849.8</v>
      </c>
      <c r="B74" s="43">
        <v>9.0980000000000008</v>
      </c>
      <c r="C74" s="10">
        <f t="shared" si="6"/>
        <v>0</v>
      </c>
      <c r="D74" s="11">
        <f t="shared" si="6"/>
        <v>2.4672192611325918E-19</v>
      </c>
      <c r="E74" s="11">
        <f t="shared" si="6"/>
        <v>0.79626906633589856</v>
      </c>
      <c r="F74" s="12">
        <f t="shared" si="5"/>
        <v>0</v>
      </c>
      <c r="G74" s="12">
        <f t="shared" si="5"/>
        <v>1.400498394513203E-19</v>
      </c>
      <c r="H74" s="12">
        <f t="shared" si="5"/>
        <v>9.8926672789232182</v>
      </c>
      <c r="I74" s="13">
        <f t="shared" si="7"/>
        <v>9.8926672789232182</v>
      </c>
      <c r="J74" s="13">
        <f t="shared" si="2"/>
        <v>-0.79466727892321742</v>
      </c>
    </row>
    <row r="75" spans="1:10" ht="15.75" thickBot="1" x14ac:dyDescent="0.3">
      <c r="A75" s="43">
        <v>954.5</v>
      </c>
      <c r="B75" s="43">
        <v>5.81</v>
      </c>
      <c r="C75" s="10">
        <f t="shared" si="6"/>
        <v>0</v>
      </c>
      <c r="D75" s="11">
        <f t="shared" si="6"/>
        <v>1.4968720026954907E-25</v>
      </c>
      <c r="E75" s="11">
        <f t="shared" si="6"/>
        <v>0.49189001706406632</v>
      </c>
      <c r="F75" s="12">
        <f t="shared" si="5"/>
        <v>0</v>
      </c>
      <c r="G75" s="12">
        <f t="shared" si="5"/>
        <v>8.4968809606506074E-26</v>
      </c>
      <c r="H75" s="12">
        <f t="shared" si="5"/>
        <v>6.1111306245142423</v>
      </c>
      <c r="I75" s="13">
        <f t="shared" si="7"/>
        <v>6.1111306245142423</v>
      </c>
      <c r="J75" s="13">
        <f t="shared" si="2"/>
        <v>-0.30113062451424266</v>
      </c>
    </row>
    <row r="76" spans="1:10" ht="15.75" thickBot="1" x14ac:dyDescent="0.3">
      <c r="A76" s="43">
        <v>1072.3</v>
      </c>
      <c r="B76" s="43">
        <v>3.7759999999999998</v>
      </c>
      <c r="C76" s="10">
        <f t="shared" si="6"/>
        <v>0</v>
      </c>
      <c r="D76" s="11">
        <f t="shared" si="6"/>
        <v>1.2908765361996956E-33</v>
      </c>
      <c r="E76" s="11">
        <f t="shared" si="6"/>
        <v>0.2080411530726389</v>
      </c>
      <c r="F76" s="12">
        <f t="shared" si="5"/>
        <v>0</v>
      </c>
      <c r="G76" s="12">
        <f t="shared" si="5"/>
        <v>7.3275632407008881E-34</v>
      </c>
      <c r="H76" s="12">
        <f t="shared" si="5"/>
        <v>2.584656361374924</v>
      </c>
      <c r="I76" s="13">
        <f t="shared" si="7"/>
        <v>2.584656361374924</v>
      </c>
      <c r="J76" s="13">
        <f t="shared" si="2"/>
        <v>1.1913436386250758</v>
      </c>
    </row>
    <row r="77" spans="1:10" ht="15.75" thickBot="1" x14ac:dyDescent="0.3">
      <c r="A77" s="43">
        <v>1204.5</v>
      </c>
      <c r="B77" s="43">
        <v>1.9079999999999999</v>
      </c>
      <c r="C77" s="10">
        <f t="shared" si="6"/>
        <v>0</v>
      </c>
      <c r="D77" s="11">
        <f t="shared" si="6"/>
        <v>5.1562364060257373E-44</v>
      </c>
      <c r="E77" s="11">
        <f t="shared" si="6"/>
        <v>5.3001873665836287E-2</v>
      </c>
      <c r="F77" s="12">
        <f t="shared" si="5"/>
        <v>0</v>
      </c>
      <c r="G77" s="12">
        <f t="shared" si="5"/>
        <v>2.9268986839275046E-44</v>
      </c>
      <c r="H77" s="12">
        <f t="shared" si="5"/>
        <v>0.65848332366895845</v>
      </c>
      <c r="I77" s="13">
        <f t="shared" si="7"/>
        <v>0.65848332366895845</v>
      </c>
      <c r="J77" s="13">
        <f t="shared" si="2"/>
        <v>1.2495166763310415</v>
      </c>
    </row>
    <row r="78" spans="1:10" ht="15.75" thickBot="1" x14ac:dyDescent="0.3">
      <c r="A78" s="43">
        <v>1353</v>
      </c>
      <c r="B78" s="43">
        <v>0.45800000000000002</v>
      </c>
      <c r="C78" s="10">
        <f t="shared" si="6"/>
        <v>0</v>
      </c>
      <c r="D78" s="11">
        <f t="shared" si="6"/>
        <v>2.1425235098514762E-57</v>
      </c>
      <c r="E78" s="11">
        <f t="shared" si="6"/>
        <v>6.8735579298774638E-3</v>
      </c>
      <c r="F78" s="12">
        <f t="shared" si="5"/>
        <v>0</v>
      </c>
      <c r="G78" s="12">
        <f t="shared" si="5"/>
        <v>1.216187301641096E-57</v>
      </c>
      <c r="H78" s="12">
        <f t="shared" si="5"/>
        <v>8.5395533366101867E-2</v>
      </c>
      <c r="I78" s="13">
        <f t="shared" si="7"/>
        <v>8.5395533366101867E-2</v>
      </c>
      <c r="J78" s="13">
        <f t="shared" si="2"/>
        <v>0.37260446663389812</v>
      </c>
    </row>
    <row r="79" spans="1:10" ht="15.75" thickBot="1" x14ac:dyDescent="0.3">
      <c r="A79" s="43">
        <v>1519.9</v>
      </c>
      <c r="B79" s="43">
        <v>0.157</v>
      </c>
      <c r="C79" s="10">
        <f t="shared" si="6"/>
        <v>0</v>
      </c>
      <c r="D79" s="11">
        <f t="shared" si="6"/>
        <v>1.3922780028107209E-74</v>
      </c>
      <c r="E79" s="11">
        <f t="shared" si="6"/>
        <v>3.6499818822657219E-4</v>
      </c>
      <c r="F79" s="12">
        <f t="shared" si="5"/>
        <v>0</v>
      </c>
      <c r="G79" s="12">
        <f t="shared" si="5"/>
        <v>7.903161013575089E-75</v>
      </c>
      <c r="H79" s="12">
        <f t="shared" si="5"/>
        <v>4.5346551639268186E-3</v>
      </c>
      <c r="I79" s="13">
        <f t="shared" si="7"/>
        <v>4.5346551639268186E-3</v>
      </c>
      <c r="J79" s="13">
        <f t="shared" si="2"/>
        <v>0.15246534483607319</v>
      </c>
    </row>
    <row r="80" spans="1:10" ht="15.75" thickBot="1" x14ac:dyDescent="0.3">
      <c r="A80" s="43">
        <v>1707.4</v>
      </c>
      <c r="B80" s="43">
        <v>0</v>
      </c>
      <c r="C80" s="10">
        <f t="shared" si="6"/>
        <v>0</v>
      </c>
      <c r="D80" s="11">
        <f t="shared" si="6"/>
        <v>1.330306909276662E-96</v>
      </c>
      <c r="E80" s="11">
        <f t="shared" si="6"/>
        <v>6.0156858177614263E-6</v>
      </c>
      <c r="F80" s="12">
        <f t="shared" si="5"/>
        <v>0</v>
      </c>
      <c r="G80" s="12">
        <f t="shared" si="5"/>
        <v>7.5513867778274502E-97</v>
      </c>
      <c r="H80" s="12">
        <f t="shared" si="5"/>
        <v>7.473752374118562E-5</v>
      </c>
      <c r="I80" s="13">
        <f t="shared" si="7"/>
        <v>7.473752374118562E-5</v>
      </c>
      <c r="J80" s="13">
        <f t="shared" si="2"/>
        <v>-7.473752374118562E-5</v>
      </c>
    </row>
    <row r="81" spans="1:10" ht="15.75" thickBot="1" x14ac:dyDescent="0.3">
      <c r="A81" s="43">
        <v>1917.9</v>
      </c>
      <c r="B81" s="43">
        <v>0</v>
      </c>
      <c r="C81" s="10">
        <f t="shared" si="6"/>
        <v>0</v>
      </c>
      <c r="D81" s="11">
        <f t="shared" si="6"/>
        <v>9.6570301640338671E-125</v>
      </c>
      <c r="E81" s="11">
        <f t="shared" si="6"/>
        <v>2.1643828937899025E-8</v>
      </c>
      <c r="F81" s="12">
        <f t="shared" si="5"/>
        <v>0</v>
      </c>
      <c r="G81" s="12">
        <f t="shared" si="5"/>
        <v>5.4817402950585072E-125</v>
      </c>
      <c r="H81" s="12">
        <f t="shared" si="5"/>
        <v>2.6889804888419805E-7</v>
      </c>
      <c r="I81" s="13">
        <f t="shared" si="1"/>
        <v>2.6889804888419805E-7</v>
      </c>
      <c r="J81" s="13">
        <f t="shared" si="2"/>
        <v>-2.6889804888419805E-7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1.1398680941242311E-160</v>
      </c>
      <c r="E82" s="11">
        <f t="shared" si="6"/>
        <v>1.0752134529518399E-11</v>
      </c>
      <c r="F82" s="12">
        <f t="shared" si="5"/>
        <v>0</v>
      </c>
      <c r="G82" s="12">
        <f t="shared" si="5"/>
        <v>6.4703752152331243E-161</v>
      </c>
      <c r="H82" s="12">
        <f t="shared" si="5"/>
        <v>1.3358209421371284E-10</v>
      </c>
      <c r="I82" s="13">
        <f t="shared" si="1"/>
        <v>1.3358209421371284E-10</v>
      </c>
      <c r="J82" s="13">
        <f t="shared" si="2"/>
        <v>-1.3358209421371284E-10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1.7730201183649937E-206</v>
      </c>
      <c r="E83" s="11">
        <f t="shared" si="6"/>
        <v>4.1247808659834677E-16</v>
      </c>
      <c r="F83" s="12">
        <f t="shared" si="5"/>
        <v>0</v>
      </c>
      <c r="G83" s="12">
        <f t="shared" si="5"/>
        <v>1.0064414899508751E-206</v>
      </c>
      <c r="H83" s="12">
        <f t="shared" si="5"/>
        <v>5.1245347120429253E-15</v>
      </c>
      <c r="I83" s="13">
        <f t="shared" si="1"/>
        <v>5.1245347120429253E-15</v>
      </c>
      <c r="J83" s="13">
        <f t="shared" si="2"/>
        <v>-5.1245347120429253E-15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8.208721414187478E-265</v>
      </c>
      <c r="E84" s="11">
        <f t="shared" si="6"/>
        <v>5.8233678029096891E-22</v>
      </c>
      <c r="F84" s="12">
        <f t="shared" si="5"/>
        <v>0</v>
      </c>
      <c r="G84" s="12">
        <f t="shared" si="5"/>
        <v>4.6596187629867428E-265</v>
      </c>
      <c r="H84" s="12">
        <f t="shared" si="5"/>
        <v>7.2348208102659125E-21</v>
      </c>
      <c r="I84" s="13">
        <f t="shared" si="1"/>
        <v>7.2348208102659125E-21</v>
      </c>
      <c r="J84" s="13">
        <f t="shared" si="2"/>
        <v>-7.2348208102659125E-21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0</v>
      </c>
      <c r="E85" s="11">
        <f t="shared" si="6"/>
        <v>1.1802014759881529E-29</v>
      </c>
      <c r="F85" s="12">
        <f t="shared" si="5"/>
        <v>0</v>
      </c>
      <c r="G85" s="12">
        <f t="shared" si="5"/>
        <v>0</v>
      </c>
      <c r="H85" s="12">
        <f t="shared" si="5"/>
        <v>1.4662556939163772E-28</v>
      </c>
      <c r="I85" s="13">
        <f t="shared" si="1"/>
        <v>1.4662556939163772E-28</v>
      </c>
      <c r="J85" s="13">
        <f t="shared" si="2"/>
        <v>-1.4662556939163772E-28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0</v>
      </c>
      <c r="E86" s="11">
        <f t="shared" si="6"/>
        <v>1.0374247682810607E-39</v>
      </c>
      <c r="F86" s="12">
        <f t="shared" si="5"/>
        <v>0</v>
      </c>
      <c r="G86" s="12">
        <f t="shared" si="5"/>
        <v>0</v>
      </c>
      <c r="H86" s="12">
        <f t="shared" si="5"/>
        <v>1.2888731326389671E-38</v>
      </c>
      <c r="I86" s="13">
        <f t="shared" ref="I86:I116" si="8">SUM(F86:H86)</f>
        <v>1.2888731326389671E-38</v>
      </c>
      <c r="J86" s="13">
        <f t="shared" ref="J86:J116" si="9">B86-I86</f>
        <v>-1.2888731326389671E-38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8.6222157692323042E-53</v>
      </c>
      <c r="F87" s="12">
        <f t="shared" si="5"/>
        <v>0</v>
      </c>
      <c r="G87" s="12">
        <f t="shared" si="5"/>
        <v>0</v>
      </c>
      <c r="H87" s="12">
        <f t="shared" si="5"/>
        <v>1.0712046394644019E-51</v>
      </c>
      <c r="I87" s="13">
        <f t="shared" si="8"/>
        <v>1.0712046394644019E-51</v>
      </c>
      <c r="J87" s="13">
        <f t="shared" si="9"/>
        <v>-1.0712046394644019E-51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9.6446610886272518E-70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1.1982309397853514E-68</v>
      </c>
      <c r="I88" s="13">
        <f t="shared" si="8"/>
        <v>1.1982309397853514E-68</v>
      </c>
      <c r="J88" s="13">
        <f t="shared" si="9"/>
        <v>-1.1982309397853514E-68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1.2684141530047986E-91</v>
      </c>
      <c r="F89" s="12">
        <f t="shared" si="11"/>
        <v>0</v>
      </c>
      <c r="G89" s="12">
        <f t="shared" si="11"/>
        <v>0</v>
      </c>
      <c r="H89" s="12">
        <f t="shared" si="11"/>
        <v>1.575849134174506E-90</v>
      </c>
      <c r="I89" s="13">
        <f t="shared" si="8"/>
        <v>1.575849134174506E-90</v>
      </c>
      <c r="J89" s="13">
        <f t="shared" si="9"/>
        <v>-1.575849134174506E-90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8.5662322970962726E-120</v>
      </c>
      <c r="F90" s="12">
        <f t="shared" si="11"/>
        <v>0</v>
      </c>
      <c r="G90" s="12">
        <f t="shared" si="11"/>
        <v>0</v>
      </c>
      <c r="H90" s="12">
        <f t="shared" si="11"/>
        <v>1.0642493791588734E-118</v>
      </c>
      <c r="I90" s="13">
        <f t="shared" si="8"/>
        <v>1.0642493791588734E-118</v>
      </c>
      <c r="J90" s="13">
        <f t="shared" si="9"/>
        <v>-1.0642493791588734E-118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5.8016284085170968E-156</v>
      </c>
      <c r="F91" s="12">
        <f t="shared" si="11"/>
        <v>0</v>
      </c>
      <c r="G91" s="12">
        <f t="shared" si="11"/>
        <v>0</v>
      </c>
      <c r="H91" s="12">
        <f t="shared" si="11"/>
        <v>7.207812277012094E-155</v>
      </c>
      <c r="I91" s="13">
        <f t="shared" si="8"/>
        <v>7.207812277012094E-155</v>
      </c>
      <c r="J91" s="13">
        <f t="shared" si="9"/>
        <v>-7.207812277012094E-155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2.6255625070989779E-202</v>
      </c>
      <c r="F92" s="12">
        <f t="shared" si="11"/>
        <v>0</v>
      </c>
      <c r="G92" s="12">
        <f t="shared" si="11"/>
        <v>0</v>
      </c>
      <c r="H92" s="12">
        <f t="shared" si="11"/>
        <v>3.2619396383519516E-201</v>
      </c>
      <c r="I92" s="13">
        <f t="shared" si="8"/>
        <v>3.2619396383519516E-201</v>
      </c>
      <c r="J92" s="13">
        <f t="shared" si="9"/>
        <v>-3.2619396383519516E-201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1.4185423214263481E-261</v>
      </c>
      <c r="F93" s="12">
        <f t="shared" si="11"/>
        <v>0</v>
      </c>
      <c r="G93" s="12">
        <f t="shared" si="11"/>
        <v>0</v>
      </c>
      <c r="H93" s="12">
        <f t="shared" si="11"/>
        <v>1.7623649844288262E-260</v>
      </c>
      <c r="I93" s="13">
        <f t="shared" si="8"/>
        <v>1.7623649844288262E-260</v>
      </c>
      <c r="J93" s="13">
        <f t="shared" si="9"/>
        <v>-1.7623649844288262E-260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0</v>
      </c>
      <c r="F94" s="12">
        <f t="shared" si="11"/>
        <v>0</v>
      </c>
      <c r="G94" s="12">
        <f t="shared" si="11"/>
        <v>0</v>
      </c>
      <c r="H94" s="12">
        <f t="shared" si="11"/>
        <v>0</v>
      </c>
      <c r="I94" s="13">
        <f t="shared" si="8"/>
        <v>0</v>
      </c>
      <c r="J94" s="13">
        <f t="shared" si="9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0</v>
      </c>
      <c r="F95" s="12">
        <f t="shared" si="11"/>
        <v>0</v>
      </c>
      <c r="G95" s="12">
        <f t="shared" si="11"/>
        <v>0</v>
      </c>
      <c r="H95" s="12">
        <f t="shared" si="11"/>
        <v>0</v>
      </c>
      <c r="I95" s="13">
        <f t="shared" si="8"/>
        <v>0</v>
      </c>
      <c r="J95" s="13">
        <f t="shared" si="9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9FCBF-1B9F-4DC4-8954-2F7E474F74AE}">
  <dimension ref="A1:R116"/>
  <sheetViews>
    <sheetView zoomScale="67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40.254702053791306</v>
      </c>
      <c r="D8" s="41">
        <v>243.17616981346589</v>
      </c>
      <c r="E8" s="41">
        <v>792.52996028284565</v>
      </c>
    </row>
    <row r="9" spans="2:8" ht="15" x14ac:dyDescent="0.25">
      <c r="B9" s="25" t="s">
        <v>5</v>
      </c>
      <c r="C9" s="41">
        <v>29.967418218415133</v>
      </c>
      <c r="D9" s="41">
        <v>232.83384408702645</v>
      </c>
      <c r="E9" s="41">
        <v>498.72427403175288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0.65344820362209954</v>
      </c>
    </row>
    <row r="12" spans="2:8" ht="15" customHeight="1" x14ac:dyDescent="0.25">
      <c r="B12" s="31" t="s">
        <v>24</v>
      </c>
      <c r="C12" s="39">
        <f>STDEV(J22:J143)/MAX(I22:I143)</f>
        <v>1.9605305706923117E-2</v>
      </c>
      <c r="D12" s="35" t="s">
        <v>21</v>
      </c>
      <c r="E12" s="38">
        <f>M24</f>
        <v>0.99194065589818836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'FO5'!O22</f>
        <v>0.891608241042679</v>
      </c>
      <c r="D15" s="40">
        <f>'FO5'!N22</f>
        <v>0.8019377623304732</v>
      </c>
      <c r="E15" s="40">
        <f>'FO5'!M22</f>
        <v>12.825729786697149</v>
      </c>
    </row>
    <row r="16" spans="2:8" ht="15" x14ac:dyDescent="0.25">
      <c r="B16" s="5" t="s">
        <v>9</v>
      </c>
      <c r="C16" s="23">
        <f>O28</f>
        <v>0.13161760586596391</v>
      </c>
      <c r="D16" s="24">
        <f>N28</f>
        <v>0.12633779266339307</v>
      </c>
      <c r="E16" s="24">
        <f>M28</f>
        <v>9.9884560954555755E-3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12.641492627204537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1.09160335342174E-2</v>
      </c>
      <c r="D22" s="11">
        <f>EXP(-1*(($A22-D$8)/(0.6006*D$9))^2)</f>
        <v>5.1075782978509052E-2</v>
      </c>
      <c r="E22" s="11">
        <f>EXP(-1*(($A22-E$8)/(0.6006*E$9))^2)</f>
        <v>9.4400136221472997E-4</v>
      </c>
      <c r="F22" s="12">
        <f>'FO5'!C$15*C22</f>
        <v>9.7328254586064745E-3</v>
      </c>
      <c r="G22" s="12">
        <f>'FO5'!D$15*D22</f>
        <v>4.0959599111062422E-2</v>
      </c>
      <c r="H22" s="12">
        <f>'FO5'!E$15*E22</f>
        <v>1.2107506390040147E-2</v>
      </c>
      <c r="I22" s="13">
        <f t="shared" ref="I22:I85" si="0">SUM(F22:H22)</f>
        <v>6.2799930959709038E-2</v>
      </c>
      <c r="J22" s="13">
        <f t="shared" ref="J22:J85" si="1">B22-I22</f>
        <v>-6.2799930959709038E-2</v>
      </c>
      <c r="M22" s="15">
        <f t="array" ref="M22:Q26">LINEST(B22:B108,C22:E108,FALSE,TRUE)</f>
        <v>12.825729786697149</v>
      </c>
      <c r="N22" s="16">
        <v>0.8019377623304732</v>
      </c>
      <c r="O22" s="16">
        <v>0.891608241042679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2">EXP(-1*(($A23-C$8)/(0.6006*C$9))^2)</f>
        <v>1.171428735470126E-2</v>
      </c>
      <c r="D23" s="11">
        <f t="shared" si="2"/>
        <v>5.1454901024150498E-2</v>
      </c>
      <c r="E23" s="11">
        <f t="shared" si="2"/>
        <v>9.4900419957700318E-4</v>
      </c>
      <c r="F23" s="12">
        <f>'FO5'!C$15*C23</f>
        <v>1.0444555143393687E-2</v>
      </c>
      <c r="G23" s="12">
        <f>'FO5'!D$15*D23</f>
        <v>4.1263628188243223E-2</v>
      </c>
      <c r="H23" s="12">
        <f>'FO5'!E$15*E23</f>
        <v>1.2171671430215456E-2</v>
      </c>
      <c r="I23" s="13">
        <f t="shared" si="0"/>
        <v>6.3879854761852373E-2</v>
      </c>
      <c r="J23" s="13">
        <f t="shared" si="1"/>
        <v>-6.3879854761852373E-2</v>
      </c>
      <c r="M23" s="18">
        <v>0.12810923886660128</v>
      </c>
      <c r="N23">
        <v>0.1013150467462527</v>
      </c>
      <c r="O23">
        <v>0.11735134205640067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2"/>
        <v>1.2274839334073258E-2</v>
      </c>
      <c r="D24" s="11">
        <f t="shared" si="2"/>
        <v>5.170894404443644E-2</v>
      </c>
      <c r="E24" s="11">
        <f t="shared" si="2"/>
        <v>9.5235308384764808E-4</v>
      </c>
      <c r="F24" s="12">
        <f>'FO5'!C$15*C24</f>
        <v>1.0944347907734547E-2</v>
      </c>
      <c r="G24" s="12">
        <f>'FO5'!D$15*D24</f>
        <v>4.1467354879467011E-2</v>
      </c>
      <c r="H24" s="12">
        <f>'FO5'!E$15*E24</f>
        <v>1.2214623314957668E-2</v>
      </c>
      <c r="I24" s="13">
        <f t="shared" si="0"/>
        <v>6.4626326102159223E-2</v>
      </c>
      <c r="J24" s="13">
        <f t="shared" si="1"/>
        <v>-6.4626326102159223E-2</v>
      </c>
      <c r="M24" s="18">
        <v>0.99194065589818836</v>
      </c>
      <c r="N24">
        <v>0.26304755923959644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2"/>
        <v>1.3160264977624252E-2</v>
      </c>
      <c r="D25" s="11">
        <f t="shared" si="2"/>
        <v>5.2091962670237704E-2</v>
      </c>
      <c r="E25" s="11">
        <f t="shared" si="2"/>
        <v>9.5739698079194712E-4</v>
      </c>
      <c r="F25" s="12">
        <f>'FO5'!C$15*C25</f>
        <v>1.1733800708355131E-2</v>
      </c>
      <c r="G25" s="12">
        <f>'FO5'!D$15*D25</f>
        <v>4.1774511979172965E-2</v>
      </c>
      <c r="H25" s="12">
        <f>'FO5'!E$15*E25</f>
        <v>1.2279314974237194E-2</v>
      </c>
      <c r="I25" s="13">
        <f t="shared" si="0"/>
        <v>6.5787627661765283E-2</v>
      </c>
      <c r="J25" s="13">
        <f t="shared" si="1"/>
        <v>-6.5787627661765283E-2</v>
      </c>
      <c r="M25" s="18">
        <v>3446.2281315058935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2"/>
        <v>1.4428494181318821E-2</v>
      </c>
      <c r="D26" s="11">
        <f t="shared" si="2"/>
        <v>5.2606317815522885E-2</v>
      </c>
      <c r="E26" s="11">
        <f t="shared" si="2"/>
        <v>9.6416074686946594E-4</v>
      </c>
      <c r="F26" s="12">
        <f>'FO5'!C$15*C26</f>
        <v>1.2864564317900203E-2</v>
      </c>
      <c r="G26" s="12">
        <f>'FO5'!D$15*D26</f>
        <v>4.218699279342613E-2</v>
      </c>
      <c r="H26" s="12">
        <f>'FO5'!E$15*E26</f>
        <v>1.236606521028788E-2</v>
      </c>
      <c r="I26" s="13">
        <f t="shared" si="0"/>
        <v>6.7417622321614218E-2</v>
      </c>
      <c r="J26" s="13">
        <f t="shared" si="1"/>
        <v>-6.7417622321614218E-2</v>
      </c>
      <c r="M26" s="20">
        <v>715.37511845255938</v>
      </c>
      <c r="N26" s="21">
        <v>5.8122975474403553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2"/>
        <v>1.5803321520384141E-2</v>
      </c>
      <c r="D27" s="11">
        <f t="shared" si="2"/>
        <v>5.3124882356730525E-2</v>
      </c>
      <c r="E27" s="11">
        <f t="shared" si="2"/>
        <v>9.7096883413865973E-4</v>
      </c>
      <c r="F27" s="12">
        <f>'FO5'!C$15*C27</f>
        <v>1.4090371703421619E-2</v>
      </c>
      <c r="G27" s="12">
        <f>'FO5'!D$15*D27</f>
        <v>4.260284928122611E-2</v>
      </c>
      <c r="H27" s="12">
        <f>'FO5'!E$15*E27</f>
        <v>1.2453383897966812E-2</v>
      </c>
      <c r="I27" s="13">
        <f t="shared" si="0"/>
        <v>6.9146604882614537E-2</v>
      </c>
      <c r="J27" s="13">
        <f t="shared" si="1"/>
        <v>-6.9146604882614537E-2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2"/>
        <v>1.7292060076091652E-2</v>
      </c>
      <c r="D28" s="11">
        <f t="shared" si="2"/>
        <v>5.3647680732805812E-2</v>
      </c>
      <c r="E28" s="11">
        <f t="shared" si="2"/>
        <v>9.7782150682301978E-4</v>
      </c>
      <c r="F28" s="12">
        <f>'FO5'!C$15*C28</f>
        <v>1.5417743268448412E-2</v>
      </c>
      <c r="G28" s="12">
        <f>'FO5'!D$15*D28</f>
        <v>4.3022101041085933E-2</v>
      </c>
      <c r="H28" s="12">
        <f>'FO5'!E$15*E28</f>
        <v>1.2541274426133094E-2</v>
      </c>
      <c r="I28" s="13">
        <f t="shared" si="0"/>
        <v>7.0981118735667439E-2</v>
      </c>
      <c r="J28" s="13">
        <f t="shared" si="1"/>
        <v>-7.0981118735667439E-2</v>
      </c>
      <c r="M28" s="14">
        <f>M23/M22</f>
        <v>9.9884560954555755E-3</v>
      </c>
      <c r="N28" s="14">
        <f>N23/N22</f>
        <v>0.12633779266339307</v>
      </c>
      <c r="O28" s="14">
        <f>O23/O22</f>
        <v>0.13161760586596391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2"/>
        <v>1.9324861650457485E-2</v>
      </c>
      <c r="D29" s="11">
        <f t="shared" si="2"/>
        <v>5.4307169815815792E-2</v>
      </c>
      <c r="E29" s="11">
        <f t="shared" si="2"/>
        <v>9.8645045069128273E-4</v>
      </c>
      <c r="F29" s="12">
        <f>'FO5'!C$15*C29</f>
        <v>1.7230205904557521E-2</v>
      </c>
      <c r="G29" s="12">
        <f>'FO5'!D$15*D29</f>
        <v>4.3550970240596336E-2</v>
      </c>
      <c r="H29" s="12">
        <f>'FO5'!E$15*E29</f>
        <v>1.2651946928532012E-2</v>
      </c>
      <c r="I29" s="13">
        <f t="shared" si="0"/>
        <v>7.3433123073685866E-2</v>
      </c>
      <c r="J29" s="13">
        <f t="shared" si="1"/>
        <v>-7.3433123073685866E-2</v>
      </c>
    </row>
    <row r="30" spans="1:18" ht="15.75" thickBot="1" x14ac:dyDescent="0.3">
      <c r="A30" s="43">
        <v>5.0999999999999996</v>
      </c>
      <c r="B30" s="43">
        <v>3.0000000000000001E-3</v>
      </c>
      <c r="C30" s="10">
        <f t="shared" si="2"/>
        <v>2.2037136135525392E-2</v>
      </c>
      <c r="D30" s="11">
        <f t="shared" si="2"/>
        <v>5.5107406867423041E-2</v>
      </c>
      <c r="E30" s="11">
        <f t="shared" si="2"/>
        <v>9.9689842368547946E-4</v>
      </c>
      <c r="F30" s="12">
        <f>'FO5'!C$15*C30</f>
        <v>1.9648492187413855E-2</v>
      </c>
      <c r="G30" s="12">
        <f>'FO5'!D$15*D30</f>
        <v>4.4192710551096186E-2</v>
      </c>
      <c r="H30" s="12">
        <f>'FO5'!E$15*E30</f>
        <v>1.2785949806974289E-2</v>
      </c>
      <c r="I30" s="13">
        <f t="shared" si="0"/>
        <v>7.6627152545484328E-2</v>
      </c>
      <c r="J30" s="13">
        <f t="shared" si="1"/>
        <v>-7.3627152545484326E-2</v>
      </c>
    </row>
    <row r="31" spans="1:18" ht="15.75" thickBot="1" x14ac:dyDescent="0.3">
      <c r="A31" s="43">
        <v>5.7</v>
      </c>
      <c r="B31" s="43">
        <v>3.0000000000000001E-3</v>
      </c>
      <c r="C31" s="10">
        <f t="shared" si="2"/>
        <v>2.5074290239341938E-2</v>
      </c>
      <c r="D31" s="11">
        <f t="shared" si="2"/>
        <v>5.591737687143053E-2</v>
      </c>
      <c r="E31" s="11">
        <f t="shared" si="2"/>
        <v>1.0074489714740815E-3</v>
      </c>
      <c r="F31" s="12">
        <f>'FO5'!C$15*C31</f>
        <v>2.235644381569328E-2</v>
      </c>
      <c r="G31" s="12">
        <f>'FO5'!D$15*D31</f>
        <v>4.4842256083664753E-2</v>
      </c>
      <c r="H31" s="12">
        <f>'FO5'!E$15*E31</f>
        <v>1.2921268282012533E-2</v>
      </c>
      <c r="I31" s="13">
        <f t="shared" si="0"/>
        <v>8.0119968181370571E-2</v>
      </c>
      <c r="J31" s="13">
        <f t="shared" si="1"/>
        <v>-7.7119968181370568E-2</v>
      </c>
      <c r="M31" s="28" t="e">
        <f>#REF!-M22</f>
        <v>#REF!</v>
      </c>
      <c r="N31" s="28" t="e">
        <f>#REF!-N22</f>
        <v>#REF!</v>
      </c>
      <c r="O31" s="28">
        <f>'FO5'!E15-O22</f>
        <v>11.93412154565447</v>
      </c>
      <c r="P31" s="29" t="e">
        <f>#REF!-P22</f>
        <v>#REF!</v>
      </c>
      <c r="Q31" s="28" t="e">
        <f>'FO5'!C15-Q22</f>
        <v>#N/A</v>
      </c>
    </row>
    <row r="32" spans="1:18" ht="15.75" thickBot="1" x14ac:dyDescent="0.3">
      <c r="A32" s="43">
        <v>6.4</v>
      </c>
      <c r="B32" s="43">
        <v>3.0000000000000001E-3</v>
      </c>
      <c r="C32" s="10">
        <f t="shared" si="2"/>
        <v>2.9068842219909484E-2</v>
      </c>
      <c r="D32" s="11">
        <f t="shared" si="2"/>
        <v>5.6874753949220994E-2</v>
      </c>
      <c r="E32" s="11">
        <f t="shared" si="2"/>
        <v>1.0198888086183529E-3</v>
      </c>
      <c r="F32" s="12">
        <f>'FO5'!C$15*C32</f>
        <v>2.591801928084066E-2</v>
      </c>
      <c r="G32" s="12">
        <f>'FO5'!D$15*D32</f>
        <v>4.5610012915134529E-2</v>
      </c>
      <c r="H32" s="12">
        <f>'FO5'!E$15*E32</f>
        <v>1.3080818271815477E-2</v>
      </c>
      <c r="I32" s="13">
        <f t="shared" si="0"/>
        <v>8.4608850467790667E-2</v>
      </c>
      <c r="J32" s="13">
        <f t="shared" si="1"/>
        <v>-8.1608850467790664E-2</v>
      </c>
    </row>
    <row r="33" spans="1:10" ht="15.75" thickBot="1" x14ac:dyDescent="0.3">
      <c r="A33" s="43">
        <v>7.2</v>
      </c>
      <c r="B33" s="43">
        <v>4.0000000000000001E-3</v>
      </c>
      <c r="C33" s="10">
        <f t="shared" si="2"/>
        <v>3.4291725628511419E-2</v>
      </c>
      <c r="D33" s="11">
        <f t="shared" si="2"/>
        <v>5.7985428370245271E-2</v>
      </c>
      <c r="E33" s="11">
        <f t="shared" si="2"/>
        <v>1.0342801303821045E-3</v>
      </c>
      <c r="F33" s="12">
        <f>'FO5'!C$15*C33</f>
        <v>3.057478516995522E-2</v>
      </c>
      <c r="G33" s="12">
        <f>'FO5'!D$15*D33</f>
        <v>4.6500704675008428E-2</v>
      </c>
      <c r="H33" s="12">
        <f>'FO5'!E$15*E33</f>
        <v>1.3265397476030769E-2</v>
      </c>
      <c r="I33" s="13">
        <f t="shared" si="0"/>
        <v>9.034088732099442E-2</v>
      </c>
      <c r="J33" s="13">
        <f t="shared" si="1"/>
        <v>-8.6340887320994417E-2</v>
      </c>
    </row>
    <row r="34" spans="1:10" ht="15.75" thickBot="1" x14ac:dyDescent="0.3">
      <c r="A34" s="43">
        <v>8.1</v>
      </c>
      <c r="B34" s="43">
        <v>4.0000000000000001E-3</v>
      </c>
      <c r="C34" s="10">
        <f t="shared" si="2"/>
        <v>4.1102662403535377E-2</v>
      </c>
      <c r="D34" s="11">
        <f t="shared" si="2"/>
        <v>5.9256247710094814E-2</v>
      </c>
      <c r="E34" s="11">
        <f t="shared" si="2"/>
        <v>1.0506953256829541E-3</v>
      </c>
      <c r="F34" s="12">
        <f>'FO5'!C$15*C34</f>
        <v>3.6647472527787231E-2</v>
      </c>
      <c r="G34" s="12">
        <f>'FO5'!D$15*D34</f>
        <v>4.7519822692733665E-2</v>
      </c>
      <c r="H34" s="12">
        <f>'FO5'!E$15*E34</f>
        <v>1.3475934335355325E-2</v>
      </c>
      <c r="I34" s="13">
        <f t="shared" si="0"/>
        <v>9.7643229555876218E-2</v>
      </c>
      <c r="J34" s="13">
        <f t="shared" si="1"/>
        <v>-9.3643229555876215E-2</v>
      </c>
    </row>
    <row r="35" spans="1:10" ht="15.75" thickBot="1" x14ac:dyDescent="0.3">
      <c r="A35" s="43">
        <v>9.1</v>
      </c>
      <c r="B35" s="43">
        <v>0.01</v>
      </c>
      <c r="C35" s="10">
        <f t="shared" si="2"/>
        <v>4.9974174113643535E-2</v>
      </c>
      <c r="D35" s="11">
        <f t="shared" si="2"/>
        <v>6.0695063475309313E-2</v>
      </c>
      <c r="E35" s="11">
        <f t="shared" si="2"/>
        <v>1.06921752482096E-3</v>
      </c>
      <c r="F35" s="12">
        <f>'FO5'!C$15*C35</f>
        <v>4.4557385479026296E-2</v>
      </c>
      <c r="G35" s="12">
        <f>'FO5'!D$15*D35</f>
        <v>4.8673663387895583E-2</v>
      </c>
      <c r="H35" s="12">
        <f>'FO5'!E$15*E35</f>
        <v>1.3713495056554786E-2</v>
      </c>
      <c r="I35" s="13">
        <f t="shared" si="0"/>
        <v>0.10694454392347666</v>
      </c>
      <c r="J35" s="13">
        <f t="shared" si="1"/>
        <v>-9.6944543923476664E-2</v>
      </c>
    </row>
    <row r="36" spans="1:10" ht="15.75" thickBot="1" x14ac:dyDescent="0.3">
      <c r="A36" s="43">
        <v>10.199999999999999</v>
      </c>
      <c r="B36" s="43">
        <v>3.2000000000000001E-2</v>
      </c>
      <c r="C36" s="10">
        <f t="shared" si="2"/>
        <v>6.151938224631244E-2</v>
      </c>
      <c r="D36" s="11">
        <f t="shared" si="2"/>
        <v>6.2310783643405927E-2</v>
      </c>
      <c r="E36" s="11">
        <f t="shared" si="2"/>
        <v>1.0899412312440153E-3</v>
      </c>
      <c r="F36" s="12">
        <f>'FO5'!C$15*C36</f>
        <v>5.4851188194666847E-2</v>
      </c>
      <c r="G36" s="12">
        <f>'FO5'!D$15*D36</f>
        <v>4.9969370404051201E-2</v>
      </c>
      <c r="H36" s="12">
        <f>'FO5'!E$15*E36</f>
        <v>1.3979291715315733E-2</v>
      </c>
      <c r="I36" s="13">
        <f t="shared" si="0"/>
        <v>0.11879985031403378</v>
      </c>
      <c r="J36" s="13">
        <f t="shared" si="1"/>
        <v>-8.6799850314033783E-2</v>
      </c>
    </row>
    <row r="37" spans="1:10" ht="15.75" thickBot="1" x14ac:dyDescent="0.3">
      <c r="A37" s="43">
        <v>11.5</v>
      </c>
      <c r="B37" s="43">
        <v>3.6999999999999998E-2</v>
      </c>
      <c r="C37" s="10">
        <f t="shared" si="2"/>
        <v>7.7894634503647059E-2</v>
      </c>
      <c r="D37" s="11">
        <f t="shared" si="2"/>
        <v>6.4265557947837018E-2</v>
      </c>
      <c r="E37" s="11">
        <f t="shared" si="2"/>
        <v>1.1149125736420273E-3</v>
      </c>
      <c r="F37" s="12">
        <f>'FO5'!C$15*C37</f>
        <v>6.9451498056459129E-2</v>
      </c>
      <c r="G37" s="12">
        <f>'FO5'!D$15*D37</f>
        <v>5.1536977735607774E-2</v>
      </c>
      <c r="H37" s="12">
        <f>'FO5'!E$15*E37</f>
        <v>1.4299567405323729E-2</v>
      </c>
      <c r="I37" s="13">
        <f t="shared" si="0"/>
        <v>0.13528804319739063</v>
      </c>
      <c r="J37" s="13">
        <f t="shared" si="1"/>
        <v>-9.8288043197390623E-2</v>
      </c>
    </row>
    <row r="38" spans="1:10" ht="15.75" thickBot="1" x14ac:dyDescent="0.3">
      <c r="A38" s="43">
        <v>12.9</v>
      </c>
      <c r="B38" s="43">
        <v>0.04</v>
      </c>
      <c r="C38" s="10">
        <f t="shared" si="2"/>
        <v>9.9270393867864251E-2</v>
      </c>
      <c r="D38" s="11">
        <f t="shared" si="2"/>
        <v>6.6426494090126006E-2</v>
      </c>
      <c r="E38" s="11">
        <f t="shared" si="2"/>
        <v>1.1423968483036985E-3</v>
      </c>
      <c r="F38" s="12">
        <f>'FO5'!C$15*C38</f>
        <v>8.851030126414039E-2</v>
      </c>
      <c r="G38" s="12">
        <f>'FO5'!D$15*D38</f>
        <v>5.3269914030094054E-2</v>
      </c>
      <c r="H38" s="12">
        <f>'FO5'!E$15*E38</f>
        <v>1.4652073285517691E-2</v>
      </c>
      <c r="I38" s="13">
        <f t="shared" si="0"/>
        <v>0.15643228857975214</v>
      </c>
      <c r="J38" s="13">
        <f t="shared" si="1"/>
        <v>-0.11643228857975213</v>
      </c>
    </row>
    <row r="39" spans="1:10" ht="15.75" thickBot="1" x14ac:dyDescent="0.3">
      <c r="A39" s="43">
        <v>14.5</v>
      </c>
      <c r="B39" s="43">
        <v>0.108</v>
      </c>
      <c r="C39" s="10">
        <f t="shared" ref="C39:E54" si="3">EXP(-1*(($A39-C$8)/(0.6006*C$9))^2)</f>
        <v>0.12904507442920909</v>
      </c>
      <c r="D39" s="11">
        <f t="shared" si="3"/>
        <v>6.8968319412656257E-2</v>
      </c>
      <c r="E39" s="11">
        <f t="shared" si="3"/>
        <v>1.1745752029333838E-3</v>
      </c>
      <c r="F39" s="12">
        <f>'FO5'!C$15*C39</f>
        <v>0.11505765182704872</v>
      </c>
      <c r="G39" s="12">
        <f>'FO5'!D$15*D39</f>
        <v>5.5308299741478897E-2</v>
      </c>
      <c r="H39" s="12">
        <f>'FO5'!E$15*E39</f>
        <v>1.506478416697855E-2</v>
      </c>
      <c r="I39" s="13">
        <f t="shared" si="0"/>
        <v>0.18543073573550617</v>
      </c>
      <c r="J39" s="13">
        <f t="shared" si="1"/>
        <v>-7.743073573550617E-2</v>
      </c>
    </row>
    <row r="40" spans="1:10" ht="15.75" thickBot="1" x14ac:dyDescent="0.3">
      <c r="A40" s="43">
        <v>16.3</v>
      </c>
      <c r="B40" s="43">
        <v>0.16800000000000001</v>
      </c>
      <c r="C40" s="10">
        <f t="shared" si="3"/>
        <v>0.17009774675330869</v>
      </c>
      <c r="D40" s="11">
        <f t="shared" si="3"/>
        <v>7.1921804903831973E-2</v>
      </c>
      <c r="E40" s="11">
        <f t="shared" si="3"/>
        <v>1.2117778634918434E-3</v>
      </c>
      <c r="F40" s="12">
        <f>'FO5'!C$15*C40</f>
        <v>0.15166055278804061</v>
      </c>
      <c r="G40" s="12">
        <f>'FO5'!D$15*D40</f>
        <v>5.7676811287347869E-2</v>
      </c>
      <c r="H40" s="12">
        <f>'FO5'!E$15*E40</f>
        <v>1.5541935438647568E-2</v>
      </c>
      <c r="I40" s="13">
        <f t="shared" si="0"/>
        <v>0.22487929951403604</v>
      </c>
      <c r="J40" s="13">
        <f t="shared" si="1"/>
        <v>-5.687929951403603E-2</v>
      </c>
    </row>
    <row r="41" spans="1:10" ht="15.75" thickBot="1" x14ac:dyDescent="0.3">
      <c r="A41" s="43">
        <v>18.3</v>
      </c>
      <c r="B41" s="43">
        <v>0.26300000000000001</v>
      </c>
      <c r="C41" s="10">
        <f t="shared" si="3"/>
        <v>0.22583712081644114</v>
      </c>
      <c r="D41" s="11">
        <f t="shared" si="3"/>
        <v>7.5322749303844333E-2</v>
      </c>
      <c r="E41" s="11">
        <f t="shared" si="3"/>
        <v>1.2543914947652209E-3</v>
      </c>
      <c r="F41" s="12">
        <f>'FO5'!C$15*C41</f>
        <v>0.20135823805329006</v>
      </c>
      <c r="G41" s="12">
        <f>'FO5'!D$15*D41</f>
        <v>6.0404157029304135E-2</v>
      </c>
      <c r="H41" s="12">
        <f>'FO5'!E$15*E41</f>
        <v>1.6088486358589855E-2</v>
      </c>
      <c r="I41" s="13">
        <f t="shared" si="0"/>
        <v>0.27785088144118403</v>
      </c>
      <c r="J41" s="13">
        <f t="shared" si="1"/>
        <v>-1.4850881441184016E-2</v>
      </c>
    </row>
    <row r="42" spans="1:10" ht="15.75" thickBot="1" x14ac:dyDescent="0.3">
      <c r="A42" s="43">
        <v>20.6</v>
      </c>
      <c r="B42" s="43">
        <v>0.41599999999999998</v>
      </c>
      <c r="C42" s="10">
        <f t="shared" si="3"/>
        <v>0.30345730422262829</v>
      </c>
      <c r="D42" s="11">
        <f t="shared" si="3"/>
        <v>7.939295087581609E-2</v>
      </c>
      <c r="E42" s="11">
        <f t="shared" si="3"/>
        <v>1.3051091269614648E-3</v>
      </c>
      <c r="F42" s="12">
        <f>'FO5'!C$15*C42</f>
        <v>0.27056503324949072</v>
      </c>
      <c r="G42" s="12">
        <f>'FO5'!D$15*D42</f>
        <v>6.366820537016514E-2</v>
      </c>
      <c r="H42" s="12">
        <f>'FO5'!E$15*E42</f>
        <v>1.6738977004559969E-2</v>
      </c>
      <c r="I42" s="13">
        <f t="shared" si="0"/>
        <v>0.35097221562421582</v>
      </c>
      <c r="J42" s="13">
        <f t="shared" si="1"/>
        <v>6.5027784375784159E-2</v>
      </c>
    </row>
    <row r="43" spans="1:10" ht="15.75" thickBot="1" x14ac:dyDescent="0.3">
      <c r="A43" s="43">
        <v>23.1</v>
      </c>
      <c r="B43" s="43">
        <v>0.56200000000000006</v>
      </c>
      <c r="C43" s="10">
        <f t="shared" si="3"/>
        <v>0.40315197964280042</v>
      </c>
      <c r="D43" s="11">
        <f t="shared" si="3"/>
        <v>8.4015357648214481E-2</v>
      </c>
      <c r="E43" s="11">
        <f t="shared" si="3"/>
        <v>1.3623833029599184E-3</v>
      </c>
      <c r="F43" s="12">
        <f>'FO5'!C$15*C43</f>
        <v>0.35945362744219123</v>
      </c>
      <c r="G43" s="12">
        <f>'FO5'!D$15*D43</f>
        <v>6.7375087913803533E-2</v>
      </c>
      <c r="H43" s="12">
        <f>'FO5'!E$15*E43</f>
        <v>1.7473560109671871E-2</v>
      </c>
      <c r="I43" s="13">
        <f t="shared" si="0"/>
        <v>0.44430227546566664</v>
      </c>
      <c r="J43" s="13">
        <f t="shared" si="1"/>
        <v>0.11769772453433341</v>
      </c>
    </row>
    <row r="44" spans="1:10" ht="15.75" thickBot="1" x14ac:dyDescent="0.3">
      <c r="A44" s="43">
        <v>26</v>
      </c>
      <c r="B44" s="43">
        <v>0.73699999999999999</v>
      </c>
      <c r="C44" s="10">
        <f t="shared" si="3"/>
        <v>0.53405358067208275</v>
      </c>
      <c r="D44" s="11">
        <f t="shared" si="3"/>
        <v>8.9643727722997918E-2</v>
      </c>
      <c r="E44" s="11">
        <f t="shared" si="3"/>
        <v>1.4317275863888995E-3</v>
      </c>
      <c r="F44" s="12">
        <f>'FO5'!C$15*C44</f>
        <v>0.47616657368558019</v>
      </c>
      <c r="G44" s="12">
        <f>'FO5'!D$15*D44</f>
        <v>7.1888690417143158E-2</v>
      </c>
      <c r="H44" s="12">
        <f>'FO5'!E$15*E44</f>
        <v>1.8362951151184123E-2</v>
      </c>
      <c r="I44" s="13">
        <f t="shared" si="0"/>
        <v>0.56641821525390745</v>
      </c>
      <c r="J44" s="13">
        <f t="shared" si="1"/>
        <v>0.17058178474609254</v>
      </c>
    </row>
    <row r="45" spans="1:10" ht="15.75" thickBot="1" x14ac:dyDescent="0.3">
      <c r="A45" s="43">
        <v>29.2</v>
      </c>
      <c r="B45" s="43">
        <v>0.80100000000000005</v>
      </c>
      <c r="C45" s="10">
        <f t="shared" si="3"/>
        <v>0.68574728362631221</v>
      </c>
      <c r="D45" s="11">
        <f t="shared" si="3"/>
        <v>9.6196850513665277E-2</v>
      </c>
      <c r="E45" s="11">
        <f t="shared" si="3"/>
        <v>1.5120196774483596E-3</v>
      </c>
      <c r="F45" s="12">
        <f>'FO5'!C$15*C45</f>
        <v>0.61141792935385131</v>
      </c>
      <c r="G45" s="12">
        <f>'FO5'!D$15*D45</f>
        <v>7.7143887044167761E-2</v>
      </c>
      <c r="H45" s="12">
        <f>'FO5'!E$15*E45</f>
        <v>1.9392755815121641E-2</v>
      </c>
      <c r="I45" s="13">
        <f t="shared" si="0"/>
        <v>0.70795457221314073</v>
      </c>
      <c r="J45" s="13">
        <f t="shared" si="1"/>
        <v>9.3045427786859314E-2</v>
      </c>
    </row>
    <row r="46" spans="1:10" ht="15.75" thickBot="1" x14ac:dyDescent="0.3">
      <c r="A46" s="43">
        <v>32.700000000000003</v>
      </c>
      <c r="B46" s="43">
        <v>0.86499999999999999</v>
      </c>
      <c r="C46" s="10">
        <f t="shared" si="3"/>
        <v>0.8384640649470203</v>
      </c>
      <c r="D46" s="11">
        <f t="shared" si="3"/>
        <v>0.10378954206071055</v>
      </c>
      <c r="E46" s="11">
        <f t="shared" si="3"/>
        <v>1.6045844581178777E-3</v>
      </c>
      <c r="F46" s="12">
        <f>'FO5'!C$15*C46</f>
        <v>0.74758147012490739</v>
      </c>
      <c r="G46" s="12">
        <f>'FO5'!D$15*D46</f>
        <v>8.3232753113470739E-2</v>
      </c>
      <c r="H46" s="12">
        <f>'FO5'!E$15*E46</f>
        <v>2.0579966679753769E-2</v>
      </c>
      <c r="I46" s="13">
        <f t="shared" si="0"/>
        <v>0.85139418991813198</v>
      </c>
      <c r="J46" s="13">
        <f t="shared" si="1"/>
        <v>1.3605810081868008E-2</v>
      </c>
    </row>
    <row r="47" spans="1:10" ht="15.75" thickBot="1" x14ac:dyDescent="0.3">
      <c r="A47" s="43">
        <v>36.799999999999997</v>
      </c>
      <c r="B47" s="43">
        <v>1.008</v>
      </c>
      <c r="C47" s="10">
        <f t="shared" si="3"/>
        <v>0.96382769810342117</v>
      </c>
      <c r="D47" s="11">
        <f t="shared" si="3"/>
        <v>0.1132687783163788</v>
      </c>
      <c r="E47" s="11">
        <f t="shared" si="3"/>
        <v>1.7196522280698851E-3</v>
      </c>
      <c r="F47" s="12">
        <f>'FO5'!C$15*C47</f>
        <v>0.85935671857420559</v>
      </c>
      <c r="G47" s="12">
        <f>'FO5'!D$15*D47</f>
        <v>9.0834510624943243E-2</v>
      </c>
      <c r="H47" s="12">
        <f>'FO5'!E$15*E47</f>
        <v>2.2055794804316044E-2</v>
      </c>
      <c r="I47" s="13">
        <f t="shared" si="0"/>
        <v>0.97224702400346485</v>
      </c>
      <c r="J47" s="13">
        <f t="shared" si="1"/>
        <v>3.5752975996535152E-2</v>
      </c>
    </row>
    <row r="48" spans="1:10" ht="15.75" thickBot="1" x14ac:dyDescent="0.3">
      <c r="A48" s="43">
        <v>41.3</v>
      </c>
      <c r="B48" s="43">
        <v>0.86</v>
      </c>
      <c r="C48" s="10">
        <f t="shared" si="3"/>
        <v>0.99663272443926243</v>
      </c>
      <c r="D48" s="11">
        <f t="shared" si="3"/>
        <v>0.12442580195793679</v>
      </c>
      <c r="E48" s="11">
        <f t="shared" si="3"/>
        <v>1.8546663275025926E-3</v>
      </c>
      <c r="F48" s="12">
        <f>'FO5'!C$15*C48</f>
        <v>0.88860595040286372</v>
      </c>
      <c r="G48" s="12">
        <f>'FO5'!D$15*D48</f>
        <v>9.9781749198322445E-2</v>
      </c>
      <c r="H48" s="12">
        <f>'FO5'!E$15*E48</f>
        <v>2.3787449161034212E-2</v>
      </c>
      <c r="I48" s="13">
        <f t="shared" si="0"/>
        <v>1.0121751487622204</v>
      </c>
      <c r="J48" s="13">
        <f t="shared" si="1"/>
        <v>-0.15217514876222038</v>
      </c>
    </row>
    <row r="49" spans="1:10" ht="15.75" thickBot="1" x14ac:dyDescent="0.3">
      <c r="A49" s="43">
        <v>46.4</v>
      </c>
      <c r="B49" s="43">
        <v>0.79</v>
      </c>
      <c r="C49" s="10">
        <f t="shared" si="3"/>
        <v>0.88996068351929181</v>
      </c>
      <c r="D49" s="11">
        <f t="shared" si="3"/>
        <v>0.13805857233732252</v>
      </c>
      <c r="E49" s="11">
        <f t="shared" si="3"/>
        <v>2.0194385548253464E-3</v>
      </c>
      <c r="F49" s="12">
        <f>'FO5'!C$15*C49</f>
        <v>0.79349627962977609</v>
      </c>
      <c r="G49" s="12">
        <f>'FO5'!D$15*D49</f>
        <v>0.11071438257073218</v>
      </c>
      <c r="H49" s="12">
        <f>'FO5'!E$15*E49</f>
        <v>2.5900773225028088E-2</v>
      </c>
      <c r="I49" s="13">
        <f t="shared" si="0"/>
        <v>0.93011143542553631</v>
      </c>
      <c r="J49" s="13">
        <f t="shared" si="1"/>
        <v>-0.14011143542553628</v>
      </c>
    </row>
    <row r="50" spans="1:10" ht="15.75" thickBot="1" x14ac:dyDescent="0.3">
      <c r="A50" s="43">
        <v>52.1</v>
      </c>
      <c r="B50" s="43">
        <v>0.72399999999999998</v>
      </c>
      <c r="C50" s="10">
        <f t="shared" si="3"/>
        <v>0.64847333918749472</v>
      </c>
      <c r="D50" s="11">
        <f t="shared" si="3"/>
        <v>0.15458283029315872</v>
      </c>
      <c r="E50" s="11">
        <f t="shared" si="3"/>
        <v>2.2194548955513679E-3</v>
      </c>
      <c r="F50" s="12">
        <f>'FO5'!C$15*C50</f>
        <v>0.57818417331603478</v>
      </c>
      <c r="G50" s="12">
        <f>'FO5'!D$15*D50</f>
        <v>0.12396580902000699</v>
      </c>
      <c r="H50" s="12">
        <f>'FO5'!E$15*E50</f>
        <v>2.8466128764103989E-2</v>
      </c>
      <c r="I50" s="13">
        <f t="shared" si="0"/>
        <v>0.73061611110014579</v>
      </c>
      <c r="J50" s="13">
        <f t="shared" si="1"/>
        <v>-6.6161111001458162E-3</v>
      </c>
    </row>
    <row r="51" spans="1:10" ht="15.75" thickBot="1" x14ac:dyDescent="0.3">
      <c r="A51" s="43">
        <v>58.6</v>
      </c>
      <c r="B51" s="43">
        <v>0.69299999999999995</v>
      </c>
      <c r="C51" s="10">
        <f t="shared" si="3"/>
        <v>0.35383821149754441</v>
      </c>
      <c r="D51" s="11">
        <f t="shared" si="3"/>
        <v>0.17514144085985536</v>
      </c>
      <c r="E51" s="11">
        <f t="shared" si="3"/>
        <v>2.4696461750797843E-3</v>
      </c>
      <c r="F51" s="12">
        <f>'FO5'!C$15*C51</f>
        <v>0.31548506536701298</v>
      </c>
      <c r="G51" s="12">
        <f>'FO5'!D$15*D51</f>
        <v>0.14045253517448733</v>
      </c>
      <c r="H51" s="12">
        <f>'FO5'!E$15*E51</f>
        <v>3.1675014510323472E-2</v>
      </c>
      <c r="I51" s="13">
        <f t="shared" si="0"/>
        <v>0.48761261505182379</v>
      </c>
      <c r="J51" s="13">
        <f t="shared" si="1"/>
        <v>0.20538738494817615</v>
      </c>
    </row>
    <row r="52" spans="1:10" ht="15.75" thickBot="1" x14ac:dyDescent="0.3">
      <c r="A52" s="43">
        <v>63</v>
      </c>
      <c r="B52" s="43">
        <v>0.38400000000000001</v>
      </c>
      <c r="C52" s="10">
        <f t="shared" si="3"/>
        <v>0.2024963922536463</v>
      </c>
      <c r="D52" s="11">
        <f t="shared" si="3"/>
        <v>0.19012172676448116</v>
      </c>
      <c r="E52" s="11">
        <f t="shared" si="3"/>
        <v>2.6534076209255805E-3</v>
      </c>
      <c r="F52" s="12">
        <f>'FO5'!C$15*C52</f>
        <v>0.18054745211476195</v>
      </c>
      <c r="G52" s="12">
        <f>'FO5'!D$15*D52</f>
        <v>0.15246579213191366</v>
      </c>
      <c r="H52" s="12">
        <f>'FO5'!E$15*E52</f>
        <v>3.4031889159954434E-2</v>
      </c>
      <c r="I52" s="13">
        <f t="shared" si="0"/>
        <v>0.36704513340663003</v>
      </c>
      <c r="J52" s="13">
        <f t="shared" si="1"/>
        <v>1.6954866593369977E-2</v>
      </c>
    </row>
    <row r="53" spans="1:10" ht="15.75" thickBot="1" x14ac:dyDescent="0.3">
      <c r="A53" s="43">
        <v>73.900000000000006</v>
      </c>
      <c r="B53" s="43">
        <v>0.55400000000000005</v>
      </c>
      <c r="C53" s="10">
        <f t="shared" si="3"/>
        <v>3.0365295071539181E-2</v>
      </c>
      <c r="D53" s="11">
        <f t="shared" si="3"/>
        <v>0.23100694401654695</v>
      </c>
      <c r="E53" s="11">
        <f t="shared" si="3"/>
        <v>3.1638174328237276E-3</v>
      </c>
      <c r="F53" s="12">
        <f>'FO5'!C$15*C53</f>
        <v>2.7073947327476981E-2</v>
      </c>
      <c r="G53" s="12">
        <f>'FO5'!D$15*D53</f>
        <v>0.18525319176743055</v>
      </c>
      <c r="H53" s="12">
        <f>'FO5'!E$15*E53</f>
        <v>4.0578267487838993E-2</v>
      </c>
      <c r="I53" s="13">
        <f t="shared" si="0"/>
        <v>0.25290540658274652</v>
      </c>
      <c r="J53" s="13">
        <f t="shared" si="1"/>
        <v>0.30109459341725353</v>
      </c>
    </row>
    <row r="54" spans="1:10" ht="15.75" thickBot="1" x14ac:dyDescent="0.3">
      <c r="A54" s="43">
        <v>83</v>
      </c>
      <c r="B54" s="43">
        <v>0.373</v>
      </c>
      <c r="C54" s="10">
        <f t="shared" si="3"/>
        <v>3.5515637827973831E-3</v>
      </c>
      <c r="D54" s="11">
        <f t="shared" si="3"/>
        <v>0.26928168663294866</v>
      </c>
      <c r="E54" s="11">
        <f t="shared" si="3"/>
        <v>3.6569593981479543E-3</v>
      </c>
      <c r="F54" s="12">
        <f>'FO5'!C$15*C54</f>
        <v>3.1666035373308578E-3</v>
      </c>
      <c r="G54" s="12">
        <f>'FO5'!D$15*D54</f>
        <v>0.21594715321500255</v>
      </c>
      <c r="H54" s="12">
        <f>'FO5'!E$15*E54</f>
        <v>4.6903173081568293E-2</v>
      </c>
      <c r="I54" s="13">
        <f t="shared" si="0"/>
        <v>0.26601692983390168</v>
      </c>
      <c r="J54" s="13">
        <f t="shared" si="1"/>
        <v>0.10698307016609832</v>
      </c>
    </row>
    <row r="55" spans="1:10" ht="15.75" thickBot="1" x14ac:dyDescent="0.3">
      <c r="A55" s="43">
        <v>93.3</v>
      </c>
      <c r="B55" s="43">
        <v>0.44800000000000001</v>
      </c>
      <c r="C55" s="10">
        <f t="shared" ref="C55:E86" si="4">EXP(-1*(($A55-C$8)/(0.6006*C$9))^2)</f>
        <v>1.6891871098890937E-4</v>
      </c>
      <c r="D55" s="11">
        <f t="shared" si="4"/>
        <v>0.31705228912711714</v>
      </c>
      <c r="E55" s="11">
        <f t="shared" si="4"/>
        <v>4.2988994201426317E-3</v>
      </c>
      <c r="F55" s="12">
        <f>'FO5'!C$15*C55</f>
        <v>1.5060931478401814E-4</v>
      </c>
      <c r="G55" s="12">
        <f>'FO5'!D$15*D55</f>
        <v>0.25425620328435455</v>
      </c>
      <c r="H55" s="12">
        <f>'FO5'!E$15*E55</f>
        <v>5.5136522342938456E-2</v>
      </c>
      <c r="I55" s="13">
        <f t="shared" si="0"/>
        <v>0.30954333494207703</v>
      </c>
      <c r="J55" s="13">
        <f t="shared" si="1"/>
        <v>0.13845666505792298</v>
      </c>
    </row>
    <row r="56" spans="1:10" ht="15.75" thickBot="1" x14ac:dyDescent="0.3">
      <c r="A56" s="43">
        <v>104.8</v>
      </c>
      <c r="B56" s="43">
        <v>0.42399999999999999</v>
      </c>
      <c r="C56" s="10">
        <f t="shared" si="4"/>
        <v>2.5985400623018635E-6</v>
      </c>
      <c r="D56" s="11">
        <f t="shared" si="4"/>
        <v>0.3756213481820469</v>
      </c>
      <c r="E56" s="11">
        <f t="shared" si="4"/>
        <v>5.1352770412019973E-3</v>
      </c>
      <c r="F56" s="12">
        <f>'FO5'!C$15*C56</f>
        <v>2.3168797342278982E-6</v>
      </c>
      <c r="G56" s="12">
        <f>'FO5'!D$15*D56</f>
        <v>0.30122494344466627</v>
      </c>
      <c r="H56" s="12">
        <f>'FO5'!E$15*E56</f>
        <v>6.5863675710286465E-2</v>
      </c>
      <c r="I56" s="13">
        <f t="shared" si="0"/>
        <v>0.36709093603468695</v>
      </c>
      <c r="J56" s="13">
        <f t="shared" si="1"/>
        <v>5.6909063965313034E-2</v>
      </c>
    </row>
    <row r="57" spans="1:10" ht="15.75" thickBot="1" x14ac:dyDescent="0.3">
      <c r="A57" s="43">
        <v>117.7</v>
      </c>
      <c r="B57" s="43">
        <v>0.52100000000000002</v>
      </c>
      <c r="C57" s="10">
        <f>EXP(-1*(($A57-C$8)/(0.6006*C$9))^2)</f>
        <v>9.1010547944850454E-9</v>
      </c>
      <c r="D57" s="11">
        <f t="shared" si="4"/>
        <v>0.44703509226761129</v>
      </c>
      <c r="E57" s="11">
        <f t="shared" si="4"/>
        <v>6.2466321412750891E-3</v>
      </c>
      <c r="F57" s="12">
        <f>'FO5'!C$15*C57</f>
        <v>8.1145754569438517E-9</v>
      </c>
      <c r="G57" s="12">
        <f>'FO5'!D$15*D57</f>
        <v>0.3584943215762848</v>
      </c>
      <c r="H57" s="12">
        <f>'FO5'!E$15*E57</f>
        <v>8.0117615920891699E-2</v>
      </c>
      <c r="I57" s="13">
        <f t="shared" si="0"/>
        <v>0.43861194561175199</v>
      </c>
      <c r="J57" s="13">
        <f t="shared" si="1"/>
        <v>8.2388054388248033E-2</v>
      </c>
    </row>
    <row r="58" spans="1:10" ht="15.75" thickBot="1" x14ac:dyDescent="0.3">
      <c r="A58" s="43">
        <v>125</v>
      </c>
      <c r="B58" s="43">
        <v>0.28599999999999998</v>
      </c>
      <c r="C58" s="10">
        <f t="shared" si="4"/>
        <v>2.3538307977392806E-10</v>
      </c>
      <c r="D58" s="11">
        <f t="shared" si="4"/>
        <v>0.48960205792960038</v>
      </c>
      <c r="E58" s="11">
        <f t="shared" si="4"/>
        <v>6.9675381582232319E-3</v>
      </c>
      <c r="F58" s="12">
        <f>'FO5'!C$15*C58</f>
        <v>2.0986949372844059E-10</v>
      </c>
      <c r="G58" s="12">
        <f>'FO5'!D$15*D58</f>
        <v>0.39263037876845847</v>
      </c>
      <c r="H58" s="12">
        <f>'FO5'!E$15*E58</f>
        <v>8.9363761695872707E-2</v>
      </c>
      <c r="I58" s="13">
        <f t="shared" si="0"/>
        <v>0.48199414067420066</v>
      </c>
      <c r="J58" s="13">
        <f t="shared" si="1"/>
        <v>-0.19599414067420068</v>
      </c>
    </row>
    <row r="59" spans="1:10" ht="15.75" thickBot="1" x14ac:dyDescent="0.3">
      <c r="A59" s="43">
        <v>148.5</v>
      </c>
      <c r="B59" s="43">
        <v>0.91100000000000003</v>
      </c>
      <c r="C59" s="10">
        <f t="shared" si="4"/>
        <v>1.9568577147199609E-16</v>
      </c>
      <c r="D59" s="11">
        <f t="shared" si="4"/>
        <v>0.63231194084603859</v>
      </c>
      <c r="E59" s="11">
        <f t="shared" si="4"/>
        <v>9.8236396312217054E-3</v>
      </c>
      <c r="F59" s="12">
        <f>'FO5'!C$15*C59</f>
        <v>1.7447504649922609E-16</v>
      </c>
      <c r="G59" s="12">
        <f>'FO5'!D$15*D59</f>
        <v>0.50707482293691075</v>
      </c>
      <c r="H59" s="12">
        <f>'FO5'!E$15*E59</f>
        <v>0.12599534743193883</v>
      </c>
      <c r="I59" s="13">
        <f t="shared" ref="I59:I80" si="5">SUM(F59:H59)</f>
        <v>0.63307017036884983</v>
      </c>
      <c r="J59" s="13">
        <f t="shared" si="1"/>
        <v>0.2779298296311502</v>
      </c>
    </row>
    <row r="60" spans="1:10" ht="15.75" thickBot="1" x14ac:dyDescent="0.3">
      <c r="A60" s="43">
        <v>166.8</v>
      </c>
      <c r="B60" s="43">
        <v>0.70099999999999996</v>
      </c>
      <c r="C60" s="10">
        <f t="shared" si="4"/>
        <v>3.3981059892764617E-22</v>
      </c>
      <c r="D60" s="11">
        <f t="shared" si="4"/>
        <v>0.74207887419183738</v>
      </c>
      <c r="E60" s="11">
        <f t="shared" si="4"/>
        <v>1.272769743346238E-2</v>
      </c>
      <c r="F60" s="12">
        <f>'FO5'!C$15*C60</f>
        <v>3.0297793039753787E-22</v>
      </c>
      <c r="G60" s="12">
        <f>'FO5'!D$15*D60</f>
        <v>0.5951010718421188</v>
      </c>
      <c r="H60" s="12">
        <f>'FO5'!E$15*E60</f>
        <v>0.16324200808842732</v>
      </c>
      <c r="I60" s="13">
        <f t="shared" si="5"/>
        <v>0.75834307993054617</v>
      </c>
      <c r="J60" s="13">
        <f t="shared" si="1"/>
        <v>-5.7343079930546215E-2</v>
      </c>
    </row>
    <row r="61" spans="1:10" ht="15.75" thickBot="1" x14ac:dyDescent="0.3">
      <c r="A61" s="43">
        <v>187.4</v>
      </c>
      <c r="B61" s="43">
        <v>0.83799999999999997</v>
      </c>
      <c r="C61" s="10">
        <f t="shared" si="4"/>
        <v>9.3891052984658463E-30</v>
      </c>
      <c r="D61" s="11">
        <f t="shared" si="4"/>
        <v>0.85292221068715801</v>
      </c>
      <c r="E61" s="11">
        <f t="shared" si="4"/>
        <v>1.6884370021264517E-2</v>
      </c>
      <c r="F61" s="12">
        <f>'FO5'!C$15*C61</f>
        <v>8.3714036601296314E-30</v>
      </c>
      <c r="G61" s="12">
        <f>'FO5'!D$15*D61</f>
        <v>0.68399052908041991</v>
      </c>
      <c r="H61" s="12">
        <f>'FO5'!E$15*E61</f>
        <v>0.21655436751134868</v>
      </c>
      <c r="I61" s="13">
        <f t="shared" si="5"/>
        <v>0.90054489659176862</v>
      </c>
      <c r="J61" s="13">
        <f t="shared" si="1"/>
        <v>-6.2544896591768651E-2</v>
      </c>
    </row>
    <row r="62" spans="1:10" ht="15.75" thickBot="1" x14ac:dyDescent="0.3">
      <c r="A62" s="43">
        <v>210.5</v>
      </c>
      <c r="B62" s="43">
        <v>0.94399999999999995</v>
      </c>
      <c r="C62" s="10">
        <f t="shared" si="4"/>
        <v>1.3911035764826685E-39</v>
      </c>
      <c r="D62" s="11">
        <f t="shared" si="4"/>
        <v>0.94686301141795104</v>
      </c>
      <c r="E62" s="11">
        <f t="shared" si="4"/>
        <v>2.2920734971814054E-2</v>
      </c>
      <c r="F62" s="12">
        <f>'FO5'!C$15*C62</f>
        <v>1.240319412935892E-39</v>
      </c>
      <c r="G62" s="12">
        <f>'FO5'!D$15*D62</f>
        <v>0.75932520461000497</v>
      </c>
      <c r="H62" s="12">
        <f>'FO5'!E$15*E62</f>
        <v>0.29397515326098655</v>
      </c>
      <c r="I62" s="13">
        <f t="shared" si="5"/>
        <v>1.0533003578709916</v>
      </c>
      <c r="J62" s="13">
        <f t="shared" si="1"/>
        <v>-0.10930035787099168</v>
      </c>
    </row>
    <row r="63" spans="1:10" ht="15.75" thickBot="1" x14ac:dyDescent="0.3">
      <c r="A63" s="43">
        <v>236.4</v>
      </c>
      <c r="B63" s="43">
        <v>1.0720000000000001</v>
      </c>
      <c r="C63" s="10">
        <f t="shared" si="4"/>
        <v>2.6378579469667214E-52</v>
      </c>
      <c r="D63" s="11">
        <f t="shared" si="4"/>
        <v>0.99765471341903322</v>
      </c>
      <c r="E63" s="11">
        <f t="shared" si="4"/>
        <v>3.183605512111249E-2</v>
      </c>
      <c r="F63" s="12">
        <f>'FO5'!C$15*C63</f>
        <v>2.351935884215451E-52</v>
      </c>
      <c r="G63" s="12">
        <f>'FO5'!D$15*D63</f>
        <v>0.80005698845770901</v>
      </c>
      <c r="H63" s="12">
        <f>'FO5'!E$15*E63</f>
        <v>0.40832064045778477</v>
      </c>
      <c r="I63" s="13">
        <f t="shared" si="5"/>
        <v>1.2083776289154937</v>
      </c>
      <c r="J63" s="13">
        <f t="shared" si="1"/>
        <v>-0.13637762891549365</v>
      </c>
    </row>
    <row r="64" spans="1:10" ht="15.75" thickBot="1" x14ac:dyDescent="0.3">
      <c r="A64" s="43">
        <v>265.60000000000002</v>
      </c>
      <c r="B64" s="43">
        <v>1.3080000000000001</v>
      </c>
      <c r="C64" s="10">
        <f t="shared" si="4"/>
        <v>8.3403298526901048E-69</v>
      </c>
      <c r="D64" s="11">
        <f t="shared" si="4"/>
        <v>0.97461453486147054</v>
      </c>
      <c r="E64" s="11">
        <f t="shared" si="4"/>
        <v>4.529002967320854E-2</v>
      </c>
      <c r="F64" s="12">
        <f>'FO5'!C$15*C64</f>
        <v>7.4363068296727703E-69</v>
      </c>
      <c r="G64" s="12">
        <f>'FO5'!D$15*D64</f>
        <v>0.78158019922156263</v>
      </c>
      <c r="H64" s="12">
        <f>'FO5'!E$15*E64</f>
        <v>0.58087768262006856</v>
      </c>
      <c r="I64" s="13">
        <f t="shared" si="5"/>
        <v>1.3624578818416313</v>
      </c>
      <c r="J64" s="13">
        <f t="shared" si="1"/>
        <v>-5.445788184163125E-2</v>
      </c>
    </row>
    <row r="65" spans="1:10" ht="15.75" thickBot="1" x14ac:dyDescent="0.3">
      <c r="A65" s="43">
        <v>298.39999999999998</v>
      </c>
      <c r="B65" s="43">
        <v>1.546</v>
      </c>
      <c r="C65" s="10">
        <f t="shared" si="4"/>
        <v>4.5763247019131308E-90</v>
      </c>
      <c r="D65" s="11">
        <f t="shared" si="4"/>
        <v>0.85560049521187997</v>
      </c>
      <c r="E65" s="11">
        <f t="shared" si="4"/>
        <v>6.5783285088693688E-2</v>
      </c>
      <c r="F65" s="12">
        <f>'FO5'!C$15*C65</f>
        <v>4.0802888179129292E-90</v>
      </c>
      <c r="G65" s="12">
        <f>'FO5'!D$15*D65</f>
        <v>0.68613834657905981</v>
      </c>
      <c r="H65" s="12">
        <f>'FO5'!E$15*E65</f>
        <v>0.84371863902884903</v>
      </c>
      <c r="I65" s="13">
        <f t="shared" si="5"/>
        <v>1.5298569856079087</v>
      </c>
      <c r="J65" s="13">
        <f t="shared" si="1"/>
        <v>1.6143014392091315E-2</v>
      </c>
    </row>
    <row r="66" spans="1:10" ht="15.75" thickBot="1" x14ac:dyDescent="0.3">
      <c r="A66" s="43">
        <v>335.2</v>
      </c>
      <c r="B66" s="43">
        <v>1.9370000000000001</v>
      </c>
      <c r="C66" s="10">
        <f t="shared" si="4"/>
        <v>2.3621609544874932E-117</v>
      </c>
      <c r="D66" s="11">
        <f t="shared" si="4"/>
        <v>0.64852826166635424</v>
      </c>
      <c r="E66" s="11">
        <f t="shared" si="4"/>
        <v>9.7185268121360857E-2</v>
      </c>
      <c r="F66" s="12">
        <f>'FO5'!C$15*C66</f>
        <v>2.1061221736902896E-117</v>
      </c>
      <c r="G66" s="12">
        <f>'FO5'!D$15*D66</f>
        <v>0.52007930296878768</v>
      </c>
      <c r="H66" s="12">
        <f>'FO5'!E$15*E66</f>
        <v>1.2464719881722868</v>
      </c>
      <c r="I66" s="13">
        <f t="shared" si="5"/>
        <v>1.7665512911410746</v>
      </c>
      <c r="J66" s="13">
        <f t="shared" si="1"/>
        <v>0.17044870885892549</v>
      </c>
    </row>
    <row r="67" spans="1:10" ht="15.75" thickBot="1" x14ac:dyDescent="0.3">
      <c r="A67" s="43">
        <v>376.5</v>
      </c>
      <c r="B67" s="43">
        <v>2.3479999999999999</v>
      </c>
      <c r="C67" s="10">
        <f t="shared" si="4"/>
        <v>2.6610226858443059E-152</v>
      </c>
      <c r="D67" s="11">
        <f t="shared" si="4"/>
        <v>0.40293638850516361</v>
      </c>
      <c r="E67" s="11">
        <f t="shared" si="4"/>
        <v>0.1452770810080026</v>
      </c>
      <c r="F67" s="12">
        <f>'FO5'!C$15*C67</f>
        <v>2.3725897563003069E-152</v>
      </c>
      <c r="G67" s="12">
        <f>'FO5'!D$15*D67</f>
        <v>0.32312990575935313</v>
      </c>
      <c r="H67" s="12">
        <f>'FO5'!E$15*E67</f>
        <v>1.8632845852087536</v>
      </c>
      <c r="I67" s="13">
        <f t="shared" si="5"/>
        <v>2.1864144909681067</v>
      </c>
      <c r="J67" s="13">
        <f t="shared" si="1"/>
        <v>0.16158550903189317</v>
      </c>
    </row>
    <row r="68" spans="1:10" ht="15.75" thickBot="1" x14ac:dyDescent="0.3">
      <c r="A68" s="43">
        <v>422.9</v>
      </c>
      <c r="B68" s="43">
        <v>2.802</v>
      </c>
      <c r="C68" s="10">
        <f t="shared" si="4"/>
        <v>5.077709295576708E-197</v>
      </c>
      <c r="D68" s="11">
        <f t="shared" si="4"/>
        <v>0.1917110943882003</v>
      </c>
      <c r="E68" s="11">
        <f t="shared" si="4"/>
        <v>0.21810050795277899</v>
      </c>
      <c r="F68" s="12">
        <f>'FO5'!C$15*C68</f>
        <v>4.527327453555209E-197</v>
      </c>
      <c r="G68" s="12">
        <f>'FO5'!D$15*D68</f>
        <v>0.1537403660475995</v>
      </c>
      <c r="H68" s="12">
        <f>'FO5'!E$15*E68</f>
        <v>2.7972981813437361</v>
      </c>
      <c r="I68" s="13">
        <f t="shared" si="5"/>
        <v>2.9510385473913354</v>
      </c>
      <c r="J68" s="13">
        <f t="shared" si="1"/>
        <v>-0.14903854739133537</v>
      </c>
    </row>
    <row r="69" spans="1:10" ht="15.75" thickBot="1" x14ac:dyDescent="0.3">
      <c r="A69" s="43">
        <v>475.1</v>
      </c>
      <c r="B69" s="43">
        <v>4.1280000000000001</v>
      </c>
      <c r="C69" s="10">
        <f t="shared" si="4"/>
        <v>3.1343882128916925E-254</v>
      </c>
      <c r="D69" s="11">
        <f t="shared" si="4"/>
        <v>6.3889338675677518E-2</v>
      </c>
      <c r="E69" s="11">
        <f t="shared" si="4"/>
        <v>0.32528189431886106</v>
      </c>
      <c r="F69" s="12">
        <f>'FO5'!C$15*C69</f>
        <v>2.7946463612412679E-254</v>
      </c>
      <c r="G69" s="12">
        <f>'FO5'!D$15*D69</f>
        <v>5.1235273294346587E-2</v>
      </c>
      <c r="H69" s="12">
        <f>'FO5'!E$15*E69</f>
        <v>4.1719776810386904</v>
      </c>
      <c r="I69" s="13">
        <f t="shared" si="5"/>
        <v>4.2232129543330368</v>
      </c>
      <c r="J69" s="13">
        <f t="shared" si="1"/>
        <v>-9.521295433303667E-2</v>
      </c>
    </row>
    <row r="70" spans="1:10" ht="15.75" thickBot="1" x14ac:dyDescent="0.3">
      <c r="A70" s="43">
        <v>533.70000000000005</v>
      </c>
      <c r="B70" s="43">
        <v>5.8780000000000001</v>
      </c>
      <c r="C70" s="10">
        <f t="shared" si="4"/>
        <v>0</v>
      </c>
      <c r="D70" s="11">
        <f t="shared" si="4"/>
        <v>1.3350640078034239E-2</v>
      </c>
      <c r="E70" s="11">
        <f t="shared" si="4"/>
        <v>0.47393505023749877</v>
      </c>
      <c r="F70" s="12">
        <f>'FO5'!C$15*C70</f>
        <v>0</v>
      </c>
      <c r="G70" s="12">
        <f>'FO5'!D$15*D70</f>
        <v>1.0706382429858313E-2</v>
      </c>
      <c r="H70" s="12">
        <f>'FO5'!E$15*E70</f>
        <v>6.0785628907908977</v>
      </c>
      <c r="I70" s="13">
        <f t="shared" si="5"/>
        <v>6.0892692732207561</v>
      </c>
      <c r="J70" s="13">
        <f t="shared" si="1"/>
        <v>-0.21126927322075595</v>
      </c>
    </row>
    <row r="71" spans="1:10" ht="15.75" thickBot="1" x14ac:dyDescent="0.3">
      <c r="A71" s="43">
        <v>599.5</v>
      </c>
      <c r="B71" s="43">
        <v>8.048</v>
      </c>
      <c r="C71" s="10">
        <f t="shared" si="4"/>
        <v>0</v>
      </c>
      <c r="D71" s="11">
        <f t="shared" si="4"/>
        <v>1.5144198822914631E-3</v>
      </c>
      <c r="E71" s="11">
        <f t="shared" si="4"/>
        <v>0.66014483304843363</v>
      </c>
      <c r="F71" s="12">
        <f>'FO5'!C$15*C71</f>
        <v>0</v>
      </c>
      <c r="G71" s="12">
        <f>'FO5'!D$15*D71</f>
        <v>1.2144704916335946E-3</v>
      </c>
      <c r="H71" s="12">
        <f>'FO5'!E$15*E71</f>
        <v>8.4668392487635113</v>
      </c>
      <c r="I71" s="13">
        <f t="shared" si="5"/>
        <v>8.4680537192551455</v>
      </c>
      <c r="J71" s="13">
        <f t="shared" si="1"/>
        <v>-0.42005371925514545</v>
      </c>
    </row>
    <row r="72" spans="1:10" ht="15.75" thickBot="1" x14ac:dyDescent="0.3">
      <c r="A72" s="43">
        <v>673.4</v>
      </c>
      <c r="B72" s="43">
        <v>11.151</v>
      </c>
      <c r="C72" s="10">
        <f t="shared" si="4"/>
        <v>0</v>
      </c>
      <c r="D72" s="11">
        <f t="shared" si="4"/>
        <v>7.7508850594776069E-5</v>
      </c>
      <c r="E72" s="11">
        <f t="shared" si="4"/>
        <v>0.8536964904478539</v>
      </c>
      <c r="F72" s="12">
        <f>'FO5'!C$15*C72</f>
        <v>0</v>
      </c>
      <c r="G72" s="12">
        <f>'FO5'!D$15*D72</f>
        <v>6.2157274206781692E-5</v>
      </c>
      <c r="H72" s="12">
        <f>'FO5'!E$15*E72</f>
        <v>10.949280506335858</v>
      </c>
      <c r="I72" s="13">
        <f t="shared" si="5"/>
        <v>10.949342663610066</v>
      </c>
      <c r="J72" s="13">
        <f t="shared" si="1"/>
        <v>0.20165733638993366</v>
      </c>
    </row>
    <row r="73" spans="1:10" ht="15.75" thickBot="1" x14ac:dyDescent="0.3">
      <c r="A73" s="43">
        <v>756.5</v>
      </c>
      <c r="B73" s="43">
        <v>13.791</v>
      </c>
      <c r="C73" s="10">
        <f t="shared" si="4"/>
        <v>0</v>
      </c>
      <c r="D73" s="11">
        <f t="shared" si="4"/>
        <v>1.4060486797295633E-6</v>
      </c>
      <c r="E73" s="11">
        <f t="shared" si="4"/>
        <v>0.98563525895834503</v>
      </c>
      <c r="F73" s="12">
        <f>'FO5'!C$15*C73</f>
        <v>0</v>
      </c>
      <c r="G73" s="12">
        <f>'FO5'!D$15*D73</f>
        <v>1.1275635319500421E-6</v>
      </c>
      <c r="H73" s="12">
        <f>'FO5'!E$15*E73</f>
        <v>12.641491499641004</v>
      </c>
      <c r="I73" s="13">
        <f t="shared" si="5"/>
        <v>12.641492627204537</v>
      </c>
      <c r="J73" s="13">
        <f t="shared" si="1"/>
        <v>1.1495073727954637</v>
      </c>
    </row>
    <row r="74" spans="1:10" ht="15.75" thickBot="1" x14ac:dyDescent="0.3">
      <c r="A74" s="43">
        <v>849.8</v>
      </c>
      <c r="B74" s="43">
        <v>11.773999999999999</v>
      </c>
      <c r="C74" s="10">
        <f t="shared" si="4"/>
        <v>0</v>
      </c>
      <c r="D74" s="11">
        <f t="shared" si="4"/>
        <v>6.7204378767387586E-9</v>
      </c>
      <c r="E74" s="11">
        <f t="shared" si="4"/>
        <v>0.96410372677328571</v>
      </c>
      <c r="F74" s="12">
        <f>'FO5'!C$15*C74</f>
        <v>0</v>
      </c>
      <c r="G74" s="12">
        <f>'FO5'!D$15*D74</f>
        <v>5.3893729127528363E-9</v>
      </c>
      <c r="H74" s="12">
        <f>'FO5'!E$15*E74</f>
        <v>12.36533388594186</v>
      </c>
      <c r="I74" s="13">
        <f t="shared" si="5"/>
        <v>12.365333891331233</v>
      </c>
      <c r="J74" s="13">
        <f t="shared" si="1"/>
        <v>-0.59133389133123337</v>
      </c>
    </row>
    <row r="75" spans="1:10" ht="15.75" thickBot="1" x14ac:dyDescent="0.3">
      <c r="A75" s="43">
        <v>954.5</v>
      </c>
      <c r="B75" s="43">
        <v>8.7769999999999992</v>
      </c>
      <c r="C75" s="10">
        <f t="shared" si="4"/>
        <v>0</v>
      </c>
      <c r="D75" s="11">
        <f t="shared" si="4"/>
        <v>5.7922938817098787E-12</v>
      </c>
      <c r="E75" s="11">
        <f t="shared" si="4"/>
        <v>0.74646971755793379</v>
      </c>
      <c r="F75" s="12">
        <f>'FO5'!C$15*C75</f>
        <v>0</v>
      </c>
      <c r="G75" s="12">
        <f>'FO5'!D$15*D75</f>
        <v>4.6450591942589109E-12</v>
      </c>
      <c r="H75" s="12">
        <f>'FO5'!E$15*E75</f>
        <v>9.5740188913501996</v>
      </c>
      <c r="I75" s="13">
        <f t="shared" si="5"/>
        <v>9.5740188913548447</v>
      </c>
      <c r="J75" s="13">
        <f t="shared" si="1"/>
        <v>-0.79701889135484549</v>
      </c>
    </row>
    <row r="76" spans="1:10" ht="15.75" thickBot="1" x14ac:dyDescent="0.3">
      <c r="A76" s="43">
        <v>1072.3</v>
      </c>
      <c r="B76" s="43">
        <v>5.5229999999999997</v>
      </c>
      <c r="C76" s="10">
        <f t="shared" si="4"/>
        <v>0</v>
      </c>
      <c r="D76" s="11">
        <f t="shared" si="4"/>
        <v>5.4046864848400619E-16</v>
      </c>
      <c r="E76" s="11">
        <f t="shared" si="4"/>
        <v>0.41795139949910415</v>
      </c>
      <c r="F76" s="12">
        <f>'FO5'!C$15*C76</f>
        <v>0</v>
      </c>
      <c r="G76" s="12">
        <f>'FO5'!D$15*D76</f>
        <v>4.3342221857503903E-16</v>
      </c>
      <c r="H76" s="12">
        <f>'FO5'!E$15*E76</f>
        <v>5.3605317139474202</v>
      </c>
      <c r="I76" s="13">
        <f t="shared" si="5"/>
        <v>5.3605317139474202</v>
      </c>
      <c r="J76" s="13">
        <f t="shared" si="1"/>
        <v>0.16246828605257946</v>
      </c>
    </row>
    <row r="77" spans="1:10" ht="15.75" thickBot="1" x14ac:dyDescent="0.3">
      <c r="A77" s="43">
        <v>1204.5</v>
      </c>
      <c r="B77" s="43">
        <v>3.0449999999999999</v>
      </c>
      <c r="C77" s="10">
        <f t="shared" si="4"/>
        <v>0</v>
      </c>
      <c r="D77" s="11">
        <f t="shared" si="4"/>
        <v>2.9926394211878575E-21</v>
      </c>
      <c r="E77" s="11">
        <f t="shared" si="4"/>
        <v>0.15082352592047946</v>
      </c>
      <c r="F77" s="12">
        <f>'FO5'!C$15*C77</f>
        <v>0</v>
      </c>
      <c r="G77" s="12">
        <f>'FO5'!D$15*D77</f>
        <v>2.399910560889353E-21</v>
      </c>
      <c r="H77" s="12">
        <f>'FO5'!E$15*E77</f>
        <v>1.9344217889329829</v>
      </c>
      <c r="I77" s="13">
        <f t="shared" si="5"/>
        <v>1.9344217889329829</v>
      </c>
      <c r="J77" s="13">
        <f t="shared" si="1"/>
        <v>1.110578211067017</v>
      </c>
    </row>
    <row r="78" spans="1:10" ht="15.75" thickBot="1" x14ac:dyDescent="0.3">
      <c r="A78" s="43">
        <v>1353</v>
      </c>
      <c r="B78" s="43">
        <v>1.421</v>
      </c>
      <c r="C78" s="10">
        <f t="shared" si="4"/>
        <v>0</v>
      </c>
      <c r="D78" s="11">
        <f t="shared" si="4"/>
        <v>4.4203107449637639E-28</v>
      </c>
      <c r="E78" s="11">
        <f t="shared" si="4"/>
        <v>3.0162088651410603E-2</v>
      </c>
      <c r="F78" s="12">
        <f>'FO5'!C$15*C78</f>
        <v>0</v>
      </c>
      <c r="G78" s="12">
        <f>'FO5'!D$15*D78</f>
        <v>3.5448141076215878E-28</v>
      </c>
      <c r="H78" s="12">
        <f>'FO5'!E$15*E78</f>
        <v>0.38685079884539703</v>
      </c>
      <c r="I78" s="13">
        <f t="shared" si="5"/>
        <v>0.38685079884539703</v>
      </c>
      <c r="J78" s="13">
        <f t="shared" si="1"/>
        <v>1.034149201154603</v>
      </c>
    </row>
    <row r="79" spans="1:10" ht="15.75" thickBot="1" x14ac:dyDescent="0.3">
      <c r="A79" s="43">
        <v>1519.9</v>
      </c>
      <c r="B79" s="43">
        <v>0.38200000000000001</v>
      </c>
      <c r="C79" s="10">
        <f t="shared" si="4"/>
        <v>0</v>
      </c>
      <c r="D79" s="11">
        <f t="shared" si="4"/>
        <v>6.3013471413587721E-37</v>
      </c>
      <c r="E79" s="11">
        <f t="shared" si="4"/>
        <v>2.7481224853968486E-3</v>
      </c>
      <c r="F79" s="12">
        <f>'FO5'!C$15*C79</f>
        <v>0</v>
      </c>
      <c r="G79" s="12">
        <f>'FO5'!D$15*D79</f>
        <v>5.0532882262087777E-37</v>
      </c>
      <c r="H79" s="12">
        <f>'FO5'!E$15*E79</f>
        <v>3.524667641844656E-2</v>
      </c>
      <c r="I79" s="13">
        <f t="shared" si="5"/>
        <v>3.524667641844656E-2</v>
      </c>
      <c r="J79" s="13">
        <f t="shared" si="1"/>
        <v>0.34675332358155342</v>
      </c>
    </row>
    <row r="80" spans="1:10" ht="15.75" thickBot="1" x14ac:dyDescent="0.3">
      <c r="A80" s="43">
        <v>1707.4</v>
      </c>
      <c r="B80" s="43">
        <v>0.222</v>
      </c>
      <c r="C80" s="10">
        <f t="shared" si="4"/>
        <v>0</v>
      </c>
      <c r="D80" s="11">
        <f t="shared" si="4"/>
        <v>2.4311527460927834E-48</v>
      </c>
      <c r="E80" s="11">
        <f t="shared" si="4"/>
        <v>8.8826174115740902E-5</v>
      </c>
      <c r="F80" s="12">
        <f>'FO5'!C$15*C80</f>
        <v>0</v>
      </c>
      <c r="G80" s="12">
        <f>'FO5'!D$15*D80</f>
        <v>1.9496331930852319E-48</v>
      </c>
      <c r="H80" s="12">
        <f>'FO5'!E$15*E80</f>
        <v>1.1392605071946053E-3</v>
      </c>
      <c r="I80" s="13">
        <f t="shared" si="5"/>
        <v>1.1392605071946053E-3</v>
      </c>
      <c r="J80" s="13">
        <f t="shared" si="1"/>
        <v>0.22086073949280541</v>
      </c>
    </row>
    <row r="81" spans="1:10" ht="15.75" thickBot="1" x14ac:dyDescent="0.3">
      <c r="A81" s="43">
        <v>1917.9</v>
      </c>
      <c r="B81" s="43">
        <v>0.33</v>
      </c>
      <c r="C81" s="10">
        <f t="shared" si="4"/>
        <v>0</v>
      </c>
      <c r="D81" s="11">
        <f t="shared" si="4"/>
        <v>5.1464152447168698E-63</v>
      </c>
      <c r="E81" s="11">
        <f t="shared" si="4"/>
        <v>7.4075953763139206E-7</v>
      </c>
      <c r="F81" s="12">
        <f>'FO5'!C$15*C81</f>
        <v>0</v>
      </c>
      <c r="G81" s="12">
        <f>'FO5'!D$15*D81</f>
        <v>4.1271047253716812E-63</v>
      </c>
      <c r="H81" s="12">
        <f>'FO5'!E$15*E81</f>
        <v>9.5007816665789529E-6</v>
      </c>
      <c r="I81" s="13">
        <f t="shared" si="0"/>
        <v>9.5007816665789529E-6</v>
      </c>
      <c r="J81" s="13">
        <f t="shared" si="1"/>
        <v>0.32999049921833346</v>
      </c>
    </row>
    <row r="82" spans="1:10" ht="15.75" thickBot="1" x14ac:dyDescent="0.3">
      <c r="A82" s="43">
        <v>2154.4</v>
      </c>
      <c r="B82" s="43">
        <v>0</v>
      </c>
      <c r="C82" s="10">
        <f t="shared" si="4"/>
        <v>0</v>
      </c>
      <c r="D82" s="11">
        <f t="shared" si="4"/>
        <v>7.5318078808026904E-82</v>
      </c>
      <c r="E82" s="11">
        <f t="shared" si="4"/>
        <v>1.0527446836280605E-9</v>
      </c>
      <c r="F82" s="12">
        <f>'FO5'!C$15*C82</f>
        <v>0</v>
      </c>
      <c r="G82" s="12">
        <f>'FO5'!D$15*D82</f>
        <v>6.0400411582339334E-82</v>
      </c>
      <c r="H82" s="12">
        <f>'FO5'!E$15*E82</f>
        <v>1.3502218846595482E-8</v>
      </c>
      <c r="I82" s="13">
        <f t="shared" si="0"/>
        <v>1.3502218846595482E-8</v>
      </c>
      <c r="J82" s="13">
        <f t="shared" si="1"/>
        <v>-1.3502218846595482E-8</v>
      </c>
    </row>
    <row r="83" spans="1:10" ht="15.75" thickBot="1" x14ac:dyDescent="0.3">
      <c r="A83" s="43">
        <v>2420.1</v>
      </c>
      <c r="B83" s="43">
        <v>0</v>
      </c>
      <c r="C83" s="10">
        <f t="shared" si="4"/>
        <v>0</v>
      </c>
      <c r="D83" s="11">
        <f t="shared" si="4"/>
        <v>5.6681453329693175E-106</v>
      </c>
      <c r="E83" s="11">
        <f t="shared" si="4"/>
        <v>1.5049443441162249E-13</v>
      </c>
      <c r="F83" s="12">
        <f>'FO5'!C$15*C83</f>
        <v>0</v>
      </c>
      <c r="G83" s="12">
        <f>'FO5'!D$15*D83</f>
        <v>4.545499784885329E-106</v>
      </c>
      <c r="H83" s="12">
        <f>'FO5'!E$15*E83</f>
        <v>1.9302009501652872E-12</v>
      </c>
      <c r="I83" s="13">
        <f t="shared" si="0"/>
        <v>1.9302009501652872E-12</v>
      </c>
      <c r="J83" s="13">
        <f t="shared" si="1"/>
        <v>-1.9302009501652872E-12</v>
      </c>
    </row>
    <row r="84" spans="1:10" ht="15.75" thickBot="1" x14ac:dyDescent="0.3">
      <c r="A84" s="43">
        <v>2718.6</v>
      </c>
      <c r="B84" s="43">
        <v>0</v>
      </c>
      <c r="C84" s="10">
        <f t="shared" si="4"/>
        <v>0</v>
      </c>
      <c r="D84" s="11">
        <f t="shared" si="4"/>
        <v>8.1614526890904445E-137</v>
      </c>
      <c r="E84" s="11">
        <f t="shared" si="4"/>
        <v>1.1037621783903064E-18</v>
      </c>
      <c r="F84" s="12">
        <f>'FO5'!C$15*C84</f>
        <v>0</v>
      </c>
      <c r="G84" s="12">
        <f>'FO5'!D$15*D84</f>
        <v>6.5449771068552143E-137</v>
      </c>
      <c r="H84" s="12">
        <f>'FO5'!E$15*E84</f>
        <v>1.4156555448810286E-17</v>
      </c>
      <c r="I84" s="13">
        <f t="shared" si="0"/>
        <v>1.4156555448810286E-17</v>
      </c>
      <c r="J84" s="13">
        <f t="shared" si="1"/>
        <v>-1.4156555448810286E-17</v>
      </c>
    </row>
    <row r="85" spans="1:10" ht="15.75" thickBot="1" x14ac:dyDescent="0.3">
      <c r="A85" s="43">
        <v>3053.9</v>
      </c>
      <c r="B85" s="43">
        <v>0</v>
      </c>
      <c r="C85" s="10">
        <f t="shared" si="4"/>
        <v>0</v>
      </c>
      <c r="D85" s="11">
        <f t="shared" si="4"/>
        <v>3.5335828687032072E-176</v>
      </c>
      <c r="E85" s="11">
        <f t="shared" si="4"/>
        <v>1.7641688320881824E-25</v>
      </c>
      <c r="F85" s="12">
        <f>'FO5'!C$15*C85</f>
        <v>0</v>
      </c>
      <c r="G85" s="12">
        <f>'FO5'!D$15*D85</f>
        <v>2.8337135387371441E-176</v>
      </c>
      <c r="H85" s="12">
        <f>'FO5'!E$15*E85</f>
        <v>2.2626752738476123E-24</v>
      </c>
      <c r="I85" s="13">
        <f t="shared" si="0"/>
        <v>2.2626752738476123E-24</v>
      </c>
      <c r="J85" s="13">
        <f t="shared" si="1"/>
        <v>-2.2626752738476123E-24</v>
      </c>
    </row>
    <row r="86" spans="1:10" ht="15.75" thickBot="1" x14ac:dyDescent="0.3">
      <c r="A86" s="43">
        <v>3430.5</v>
      </c>
      <c r="B86" s="43">
        <v>0</v>
      </c>
      <c r="C86" s="10">
        <f t="shared" si="4"/>
        <v>0</v>
      </c>
      <c r="D86" s="11">
        <f t="shared" si="4"/>
        <v>2.4096944130007996E-226</v>
      </c>
      <c r="E86" s="11">
        <f t="shared" si="4"/>
        <v>2.0669270583002007E-34</v>
      </c>
      <c r="F86" s="12">
        <f>'FO5'!C$15*C86</f>
        <v>0</v>
      </c>
      <c r="G86" s="12">
        <f>'FO5'!D$15*D86</f>
        <v>1.9324249454621044E-226</v>
      </c>
      <c r="H86" s="12">
        <f>'FO5'!E$15*E86</f>
        <v>2.65098479385712E-33</v>
      </c>
      <c r="I86" s="13">
        <f t="shared" ref="I86:I116" si="6">SUM(F86:H86)</f>
        <v>2.65098479385712E-33</v>
      </c>
      <c r="J86" s="13">
        <f t="shared" ref="J86:J116" si="7">B86-I86</f>
        <v>-2.65098479385712E-33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8">EXP(-1*(($A87-C$8)/(0.6006*C$9))^2)</f>
        <v>0</v>
      </c>
      <c r="D87" s="11">
        <f t="shared" si="8"/>
        <v>3.3358432013974587E-290</v>
      </c>
      <c r="E87" s="11">
        <f t="shared" si="8"/>
        <v>4.4309909994621432E-46</v>
      </c>
      <c r="F87" s="12">
        <f>'FO5'!C$15*C87</f>
        <v>0</v>
      </c>
      <c r="G87" s="12">
        <f>'FO5'!D$15*D87</f>
        <v>2.6751386324140001E-290</v>
      </c>
      <c r="H87" s="12">
        <f>'FO5'!E$15*E87</f>
        <v>5.6830693246388585E-45</v>
      </c>
      <c r="I87" s="13">
        <f t="shared" si="6"/>
        <v>5.6830693246388585E-45</v>
      </c>
      <c r="J87" s="13">
        <f t="shared" si="7"/>
        <v>-5.6830693246388585E-45</v>
      </c>
    </row>
    <row r="88" spans="1:10" ht="15.75" thickBot="1" x14ac:dyDescent="0.3">
      <c r="A88" s="43">
        <v>4328.8</v>
      </c>
      <c r="B88" s="43">
        <v>0</v>
      </c>
      <c r="C88" s="10">
        <f t="shared" si="8"/>
        <v>0</v>
      </c>
      <c r="D88" s="11">
        <f t="shared" si="8"/>
        <v>0</v>
      </c>
      <c r="E88" s="11">
        <f t="shared" si="8"/>
        <v>2.9391003186066065E-61</v>
      </c>
      <c r="F88" s="12">
        <f>'FO5'!C$15*C88</f>
        <v>0</v>
      </c>
      <c r="G88" s="12">
        <f>'FO5'!D$15*D88</f>
        <v>0</v>
      </c>
      <c r="H88" s="12">
        <f>'FO5'!E$15*E88</f>
        <v>3.7696106502443836E-60</v>
      </c>
      <c r="I88" s="13">
        <f t="shared" si="6"/>
        <v>3.7696106502443836E-60</v>
      </c>
      <c r="J88" s="13">
        <f t="shared" si="7"/>
        <v>-3.7696106502443836E-60</v>
      </c>
    </row>
    <row r="89" spans="1:10" ht="15.75" thickBot="1" x14ac:dyDescent="0.3">
      <c r="A89" s="43">
        <v>4862.6000000000004</v>
      </c>
      <c r="B89" s="43">
        <v>0</v>
      </c>
      <c r="C89" s="10">
        <f t="shared" si="8"/>
        <v>0</v>
      </c>
      <c r="D89" s="11">
        <f t="shared" si="8"/>
        <v>0</v>
      </c>
      <c r="E89" s="11">
        <f t="shared" si="8"/>
        <v>6.5222208102697735E-81</v>
      </c>
      <c r="F89" s="12">
        <f>'FO5'!C$15*C89</f>
        <v>0</v>
      </c>
      <c r="G89" s="12">
        <f>'FO5'!D$15*D89</f>
        <v>0</v>
      </c>
      <c r="H89" s="12">
        <f>'FO5'!E$15*E89</f>
        <v>8.3652241721693049E-80</v>
      </c>
      <c r="I89" s="13">
        <f t="shared" si="6"/>
        <v>8.3652241721693049E-80</v>
      </c>
      <c r="J89" s="13">
        <f t="shared" si="7"/>
        <v>-8.3652241721693049E-80</v>
      </c>
    </row>
    <row r="90" spans="1:10" ht="15.75" thickBot="1" x14ac:dyDescent="0.3">
      <c r="A90" s="43">
        <v>5462.3</v>
      </c>
      <c r="B90" s="43">
        <v>0</v>
      </c>
      <c r="C90" s="10">
        <f t="shared" si="8"/>
        <v>0</v>
      </c>
      <c r="D90" s="11">
        <f t="shared" si="8"/>
        <v>0</v>
      </c>
      <c r="E90" s="11">
        <f t="shared" si="8"/>
        <v>2.7786144548650767E-106</v>
      </c>
      <c r="F90" s="12">
        <f>'FO5'!C$15*C90</f>
        <v>0</v>
      </c>
      <c r="G90" s="12">
        <f>'FO5'!D$15*D90</f>
        <v>0</v>
      </c>
      <c r="H90" s="12">
        <f>'FO5'!E$15*E90</f>
        <v>3.5637758179510276E-105</v>
      </c>
      <c r="I90" s="13">
        <f t="shared" si="6"/>
        <v>3.5637758179510276E-105</v>
      </c>
      <c r="J90" s="13">
        <f t="shared" si="7"/>
        <v>-3.5637758179510276E-105</v>
      </c>
    </row>
    <row r="91" spans="1:10" ht="15.75" thickBot="1" x14ac:dyDescent="0.3">
      <c r="A91" s="43">
        <v>6135.9</v>
      </c>
      <c r="B91" s="43">
        <v>0</v>
      </c>
      <c r="C91" s="10">
        <f t="shared" si="8"/>
        <v>0</v>
      </c>
      <c r="D91" s="11">
        <f t="shared" si="8"/>
        <v>0</v>
      </c>
      <c r="E91" s="11">
        <f t="shared" si="8"/>
        <v>6.2401427792721918E-139</v>
      </c>
      <c r="F91" s="12">
        <f>'FO5'!C$15*C91</f>
        <v>0</v>
      </c>
      <c r="G91" s="12">
        <f>'FO5'!D$15*D91</f>
        <v>0</v>
      </c>
      <c r="H91" s="12">
        <f>'FO5'!E$15*E91</f>
        <v>8.0034385117354488E-138</v>
      </c>
      <c r="I91" s="13">
        <f t="shared" si="6"/>
        <v>8.0034385117354488E-138</v>
      </c>
      <c r="J91" s="13">
        <f t="shared" si="7"/>
        <v>-8.0034385117354488E-138</v>
      </c>
    </row>
    <row r="92" spans="1:10" ht="15.75" thickBot="1" x14ac:dyDescent="0.3">
      <c r="A92" s="43">
        <v>6892.6</v>
      </c>
      <c r="B92" s="43">
        <v>0</v>
      </c>
      <c r="C92" s="10">
        <f t="shared" si="8"/>
        <v>0</v>
      </c>
      <c r="D92" s="11">
        <f t="shared" si="8"/>
        <v>0</v>
      </c>
      <c r="E92" s="11">
        <f t="shared" si="8"/>
        <v>7.5832647701994913E-181</v>
      </c>
      <c r="F92" s="12">
        <f>'FO5'!C$15*C92</f>
        <v>0</v>
      </c>
      <c r="G92" s="12">
        <f>'FO5'!D$15*D92</f>
        <v>0</v>
      </c>
      <c r="H92" s="12">
        <f>'FO5'!E$15*E92</f>
        <v>9.7260904843558721E-180</v>
      </c>
      <c r="I92" s="13">
        <f t="shared" si="6"/>
        <v>9.7260904843558721E-180</v>
      </c>
      <c r="J92" s="13">
        <f t="shared" si="7"/>
        <v>-9.7260904843558721E-180</v>
      </c>
    </row>
    <row r="93" spans="1:10" ht="15.75" thickBot="1" x14ac:dyDescent="0.3">
      <c r="A93" s="43">
        <v>7742.6</v>
      </c>
      <c r="B93" s="43">
        <v>0</v>
      </c>
      <c r="C93" s="10">
        <f t="shared" si="8"/>
        <v>0</v>
      </c>
      <c r="D93" s="11">
        <f t="shared" si="8"/>
        <v>0</v>
      </c>
      <c r="E93" s="11">
        <f t="shared" si="8"/>
        <v>1.5336799477588049E-234</v>
      </c>
      <c r="F93" s="12">
        <f>'FO5'!C$15*C93</f>
        <v>0</v>
      </c>
      <c r="G93" s="12">
        <f>'FO5'!D$15*D93</f>
        <v>0</v>
      </c>
      <c r="H93" s="12">
        <f>'FO5'!E$15*E93</f>
        <v>1.9670564589230232E-233</v>
      </c>
      <c r="I93" s="13">
        <f t="shared" si="6"/>
        <v>1.9670564589230232E-233</v>
      </c>
      <c r="J93" s="13">
        <f t="shared" si="7"/>
        <v>-1.9670564589230232E-233</v>
      </c>
    </row>
    <row r="94" spans="1:10" ht="15.75" thickBot="1" x14ac:dyDescent="0.3">
      <c r="A94" s="43">
        <v>8697.5</v>
      </c>
      <c r="B94" s="43">
        <v>0</v>
      </c>
      <c r="C94" s="10">
        <f t="shared" si="8"/>
        <v>0</v>
      </c>
      <c r="D94" s="11">
        <f t="shared" si="8"/>
        <v>0</v>
      </c>
      <c r="E94" s="11">
        <f t="shared" si="8"/>
        <v>3.3303016791060024E-303</v>
      </c>
      <c r="F94" s="12">
        <f>'FO5'!C$15*C94</f>
        <v>0</v>
      </c>
      <c r="G94" s="12">
        <f>'FO5'!D$15*D94</f>
        <v>0</v>
      </c>
      <c r="H94" s="12">
        <f>'FO5'!E$15*E94</f>
        <v>4.2713549444397388E-302</v>
      </c>
      <c r="I94" s="13">
        <f t="shared" si="6"/>
        <v>4.2713549444397388E-302</v>
      </c>
      <c r="J94" s="13">
        <f t="shared" si="7"/>
        <v>-4.2713549444397388E-302</v>
      </c>
    </row>
    <row r="95" spans="1:10" ht="15.75" thickBot="1" x14ac:dyDescent="0.3">
      <c r="A95" s="43">
        <v>9770.1</v>
      </c>
      <c r="B95" s="43">
        <v>0</v>
      </c>
      <c r="C95" s="10">
        <f t="shared" si="8"/>
        <v>0</v>
      </c>
      <c r="D95" s="11">
        <f t="shared" si="8"/>
        <v>0</v>
      </c>
      <c r="E95" s="11">
        <f t="shared" si="8"/>
        <v>0</v>
      </c>
      <c r="F95" s="12">
        <f>'FO5'!C$15*C95</f>
        <v>0</v>
      </c>
      <c r="G95" s="12">
        <f>'FO5'!D$15*D95</f>
        <v>0</v>
      </c>
      <c r="H95" s="12">
        <f>'FO5'!E$15*E95</f>
        <v>0</v>
      </c>
      <c r="I95" s="13">
        <f t="shared" si="6"/>
        <v>0</v>
      </c>
      <c r="J95" s="13">
        <f t="shared" si="7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8"/>
        <v>0</v>
      </c>
      <c r="D96" s="11">
        <f t="shared" si="8"/>
        <v>0</v>
      </c>
      <c r="E96" s="11">
        <f t="shared" si="8"/>
        <v>0</v>
      </c>
      <c r="F96" s="12">
        <f>'FO5'!C$15*C96</f>
        <v>0</v>
      </c>
      <c r="G96" s="12">
        <f>'FO5'!D$15*D96</f>
        <v>0</v>
      </c>
      <c r="H96" s="12">
        <f>'FO5'!E$15*E96</f>
        <v>0</v>
      </c>
      <c r="I96" s="13">
        <f t="shared" si="6"/>
        <v>0</v>
      </c>
      <c r="J96" s="13">
        <f t="shared" si="7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8"/>
        <v>0</v>
      </c>
      <c r="D97" s="11">
        <f t="shared" si="8"/>
        <v>0</v>
      </c>
      <c r="E97" s="11">
        <f t="shared" si="8"/>
        <v>0</v>
      </c>
      <c r="F97" s="12">
        <f>'FO5'!C$15*C97</f>
        <v>0</v>
      </c>
      <c r="G97" s="12">
        <f>'FO5'!D$15*D97</f>
        <v>0</v>
      </c>
      <c r="H97" s="12">
        <f>'FO5'!E$15*E97</f>
        <v>0</v>
      </c>
      <c r="I97" s="13">
        <f t="shared" si="6"/>
        <v>0</v>
      </c>
      <c r="J97" s="13">
        <f t="shared" si="7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8"/>
        <v>0</v>
      </c>
      <c r="D98" s="11">
        <f t="shared" si="8"/>
        <v>0</v>
      </c>
      <c r="E98" s="11">
        <f t="shared" si="8"/>
        <v>0</v>
      </c>
      <c r="F98" s="12">
        <f>'FO5'!C$15*C98</f>
        <v>0</v>
      </c>
      <c r="G98" s="12">
        <f>'FO5'!D$15*D98</f>
        <v>0</v>
      </c>
      <c r="H98" s="12">
        <f>'FO5'!E$15*E98</f>
        <v>0</v>
      </c>
      <c r="I98" s="13">
        <f t="shared" si="6"/>
        <v>0</v>
      </c>
      <c r="J98" s="13">
        <f t="shared" si="7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8"/>
        <v>0</v>
      </c>
      <c r="D99" s="11">
        <f t="shared" si="8"/>
        <v>0</v>
      </c>
      <c r="E99" s="11">
        <f t="shared" si="8"/>
        <v>0</v>
      </c>
      <c r="F99" s="12">
        <f>'FO5'!C$15*C99</f>
        <v>0</v>
      </c>
      <c r="G99" s="12">
        <f>'FO5'!D$15*D99</f>
        <v>0</v>
      </c>
      <c r="H99" s="12">
        <f>'FO5'!E$15*E99</f>
        <v>0</v>
      </c>
      <c r="I99" s="13">
        <f t="shared" si="6"/>
        <v>0</v>
      </c>
      <c r="J99" s="13">
        <f t="shared" si="7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8"/>
        <v>0</v>
      </c>
      <c r="D100" s="11">
        <f t="shared" si="8"/>
        <v>0</v>
      </c>
      <c r="E100" s="11">
        <f t="shared" si="8"/>
        <v>0</v>
      </c>
      <c r="F100" s="12">
        <f>'FO5'!C$15*C100</f>
        <v>0</v>
      </c>
      <c r="G100" s="12">
        <f>'FO5'!D$15*D100</f>
        <v>0</v>
      </c>
      <c r="H100" s="12">
        <f>'FO5'!E$15*E100</f>
        <v>0</v>
      </c>
      <c r="I100" s="13">
        <f t="shared" si="6"/>
        <v>0</v>
      </c>
      <c r="J100" s="13">
        <f t="shared" si="7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8"/>
        <v>0</v>
      </c>
      <c r="D101" s="11">
        <f t="shared" si="8"/>
        <v>0</v>
      </c>
      <c r="E101" s="11">
        <f t="shared" si="8"/>
        <v>0</v>
      </c>
      <c r="F101" s="12">
        <f>'FO5'!C$15*C101</f>
        <v>0</v>
      </c>
      <c r="G101" s="12">
        <f>'FO5'!D$15*D101</f>
        <v>0</v>
      </c>
      <c r="H101" s="12">
        <f>'FO5'!E$15*E101</f>
        <v>0</v>
      </c>
      <c r="I101" s="13">
        <f t="shared" si="6"/>
        <v>0</v>
      </c>
      <c r="J101" s="13">
        <f t="shared" si="7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8"/>
        <v>0</v>
      </c>
      <c r="D102" s="11">
        <f t="shared" si="8"/>
        <v>0</v>
      </c>
      <c r="E102" s="11">
        <f t="shared" si="8"/>
        <v>0</v>
      </c>
      <c r="F102" s="12">
        <f>'FO5'!C$15*C102</f>
        <v>0</v>
      </c>
      <c r="G102" s="12">
        <f>'FO5'!D$15*D102</f>
        <v>0</v>
      </c>
      <c r="H102" s="12">
        <f>'FO5'!E$15*E102</f>
        <v>0</v>
      </c>
      <c r="I102" s="13">
        <f t="shared" si="6"/>
        <v>0</v>
      </c>
      <c r="J102" s="13">
        <f t="shared" si="7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9">EXP(-1*(($A103-C$8)/(0.6006*C$9))^2)</f>
        <v>0</v>
      </c>
      <c r="D103" s="11">
        <f t="shared" si="9"/>
        <v>0</v>
      </c>
      <c r="E103" s="11">
        <f t="shared" si="9"/>
        <v>0</v>
      </c>
      <c r="F103" s="12">
        <f>'FO5'!C$15*C103</f>
        <v>0</v>
      </c>
      <c r="G103" s="12">
        <f>'FO5'!D$15*D103</f>
        <v>0</v>
      </c>
      <c r="H103" s="12">
        <f>'FO5'!E$15*E103</f>
        <v>0</v>
      </c>
      <c r="I103" s="13">
        <f t="shared" si="6"/>
        <v>0</v>
      </c>
      <c r="J103" s="13">
        <f t="shared" si="7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9"/>
        <v>0</v>
      </c>
      <c r="D104" s="11">
        <f t="shared" si="9"/>
        <v>0</v>
      </c>
      <c r="E104" s="11">
        <f t="shared" si="9"/>
        <v>0</v>
      </c>
      <c r="F104" s="12">
        <f>'FO5'!C$15*C104</f>
        <v>0</v>
      </c>
      <c r="G104" s="12">
        <f>'FO5'!D$15*D104</f>
        <v>0</v>
      </c>
      <c r="H104" s="12">
        <f>'FO5'!E$15*E104</f>
        <v>0</v>
      </c>
      <c r="I104" s="13">
        <f t="shared" si="6"/>
        <v>0</v>
      </c>
      <c r="J104" s="13">
        <f t="shared" si="7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9"/>
        <v>0</v>
      </c>
      <c r="D105" s="11">
        <f t="shared" si="9"/>
        <v>0</v>
      </c>
      <c r="E105" s="11">
        <f t="shared" si="9"/>
        <v>0</v>
      </c>
      <c r="F105" s="12">
        <f>'FO5'!C$15*C105</f>
        <v>0</v>
      </c>
      <c r="G105" s="12">
        <f>'FO5'!D$15*D105</f>
        <v>0</v>
      </c>
      <c r="H105" s="12">
        <f>'FO5'!E$15*E105</f>
        <v>0</v>
      </c>
      <c r="I105" s="13">
        <f t="shared" si="6"/>
        <v>0</v>
      </c>
      <c r="J105" s="13">
        <f t="shared" si="7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9"/>
        <v>0</v>
      </c>
      <c r="D106" s="11">
        <f t="shared" si="9"/>
        <v>0</v>
      </c>
      <c r="E106" s="11">
        <f t="shared" si="9"/>
        <v>0</v>
      </c>
      <c r="F106" s="12">
        <f>'FO5'!C$15*C106</f>
        <v>0</v>
      </c>
      <c r="G106" s="12">
        <f>'FO5'!D$15*D106</f>
        <v>0</v>
      </c>
      <c r="H106" s="12">
        <f>'FO5'!E$15*E106</f>
        <v>0</v>
      </c>
      <c r="I106" s="13">
        <f t="shared" si="6"/>
        <v>0</v>
      </c>
      <c r="J106" s="13">
        <f t="shared" si="7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9"/>
        <v>0</v>
      </c>
      <c r="D107" s="11">
        <f t="shared" si="9"/>
        <v>0</v>
      </c>
      <c r="E107" s="11">
        <f t="shared" si="9"/>
        <v>0</v>
      </c>
      <c r="F107" s="12">
        <f>'FO5'!C$15*C107</f>
        <v>0</v>
      </c>
      <c r="G107" s="12">
        <f>'FO5'!D$15*D107</f>
        <v>0</v>
      </c>
      <c r="H107" s="12">
        <f>'FO5'!E$15*E107</f>
        <v>0</v>
      </c>
      <c r="I107" s="13">
        <f t="shared" si="6"/>
        <v>0</v>
      </c>
      <c r="J107" s="13">
        <f t="shared" si="7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9"/>
        <v>0</v>
      </c>
      <c r="D108" s="11">
        <f t="shared" si="9"/>
        <v>0</v>
      </c>
      <c r="E108" s="11">
        <f t="shared" si="9"/>
        <v>0</v>
      </c>
      <c r="F108" s="12">
        <f>'FO5'!C$15*C108</f>
        <v>0</v>
      </c>
      <c r="G108" s="12">
        <f>'FO5'!D$15*D108</f>
        <v>0</v>
      </c>
      <c r="H108" s="12">
        <f>'FO5'!E$15*E108</f>
        <v>0</v>
      </c>
      <c r="I108" s="13">
        <f t="shared" si="6"/>
        <v>0</v>
      </c>
      <c r="J108" s="13">
        <f t="shared" si="7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9"/>
        <v>0</v>
      </c>
      <c r="D109" s="11">
        <f t="shared" si="9"/>
        <v>0</v>
      </c>
      <c r="E109" s="11">
        <f t="shared" si="9"/>
        <v>0</v>
      </c>
      <c r="F109" s="12">
        <f>'FO5'!C$15*C109</f>
        <v>0</v>
      </c>
      <c r="G109" s="12">
        <f>'FO5'!D$15*D109</f>
        <v>0</v>
      </c>
      <c r="H109" s="12">
        <f>'FO5'!E$15*E109</f>
        <v>0</v>
      </c>
      <c r="I109" s="13">
        <f t="shared" si="6"/>
        <v>0</v>
      </c>
      <c r="J109" s="13">
        <f t="shared" si="7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9"/>
        <v>0</v>
      </c>
      <c r="D110" s="11">
        <f t="shared" si="9"/>
        <v>0</v>
      </c>
      <c r="E110" s="11">
        <f t="shared" si="9"/>
        <v>0</v>
      </c>
      <c r="F110" s="12">
        <f>'FO5'!C$15*C110</f>
        <v>0</v>
      </c>
      <c r="G110" s="12">
        <f>'FO5'!D$15*D110</f>
        <v>0</v>
      </c>
      <c r="H110" s="12">
        <f>'FO5'!E$15*E110</f>
        <v>0</v>
      </c>
      <c r="I110" s="13">
        <f t="shared" si="6"/>
        <v>0</v>
      </c>
      <c r="J110" s="13">
        <f t="shared" si="7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9"/>
        <v>0</v>
      </c>
      <c r="D111" s="11">
        <f t="shared" si="9"/>
        <v>0</v>
      </c>
      <c r="E111" s="11">
        <f t="shared" si="9"/>
        <v>0</v>
      </c>
      <c r="F111" s="12">
        <f>'FO5'!C$15*C111</f>
        <v>0</v>
      </c>
      <c r="G111" s="12">
        <f>'FO5'!D$15*D111</f>
        <v>0</v>
      </c>
      <c r="H111" s="12">
        <f>'FO5'!E$15*E111</f>
        <v>0</v>
      </c>
      <c r="I111" s="13">
        <f t="shared" si="6"/>
        <v>0</v>
      </c>
      <c r="J111" s="13">
        <f t="shared" si="7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9"/>
        <v>0</v>
      </c>
      <c r="D112" s="11">
        <f t="shared" si="9"/>
        <v>0</v>
      </c>
      <c r="E112" s="11">
        <f t="shared" si="9"/>
        <v>0</v>
      </c>
      <c r="F112" s="12">
        <f>'FO5'!C$15*C112</f>
        <v>0</v>
      </c>
      <c r="G112" s="12">
        <f>'FO5'!D$15*D112</f>
        <v>0</v>
      </c>
      <c r="H112" s="12">
        <f>'FO5'!E$15*E112</f>
        <v>0</v>
      </c>
      <c r="I112" s="13">
        <f t="shared" si="6"/>
        <v>0</v>
      </c>
      <c r="J112" s="13">
        <f t="shared" si="7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9"/>
        <v>0</v>
      </c>
      <c r="D113" s="11">
        <f t="shared" si="9"/>
        <v>0</v>
      </c>
      <c r="E113" s="11">
        <f t="shared" si="9"/>
        <v>0</v>
      </c>
      <c r="F113" s="12">
        <f>'FO5'!C$15*C113</f>
        <v>0</v>
      </c>
      <c r="G113" s="12">
        <f>'FO5'!D$15*D113</f>
        <v>0</v>
      </c>
      <c r="H113" s="12">
        <f>'FO5'!E$15*E113</f>
        <v>0</v>
      </c>
      <c r="I113" s="13">
        <f t="shared" si="6"/>
        <v>0</v>
      </c>
      <c r="J113" s="13">
        <f t="shared" si="7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9"/>
        <v>0</v>
      </c>
      <c r="D114" s="11">
        <f t="shared" si="9"/>
        <v>0</v>
      </c>
      <c r="E114" s="11">
        <f t="shared" si="9"/>
        <v>0</v>
      </c>
      <c r="F114" s="12">
        <f>'FO5'!C$15*C114</f>
        <v>0</v>
      </c>
      <c r="G114" s="12">
        <f>'FO5'!D$15*D114</f>
        <v>0</v>
      </c>
      <c r="H114" s="12">
        <f>'FO5'!E$15*E114</f>
        <v>0</v>
      </c>
      <c r="I114" s="13">
        <f t="shared" si="6"/>
        <v>0</v>
      </c>
      <c r="J114" s="13">
        <f t="shared" si="7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9"/>
        <v>0</v>
      </c>
      <c r="D115" s="11">
        <f t="shared" si="9"/>
        <v>0</v>
      </c>
      <c r="E115" s="11">
        <f t="shared" si="9"/>
        <v>0</v>
      </c>
      <c r="F115" s="12">
        <f>'FO5'!C$15*C115</f>
        <v>0</v>
      </c>
      <c r="G115" s="12">
        <f>'FO5'!D$15*D115</f>
        <v>0</v>
      </c>
      <c r="H115" s="12">
        <f>'FO5'!E$15*E115</f>
        <v>0</v>
      </c>
      <c r="I115" s="13">
        <f t="shared" si="6"/>
        <v>0</v>
      </c>
      <c r="J115" s="13">
        <f t="shared" si="7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9"/>
        <v>0</v>
      </c>
      <c r="D116" s="11">
        <f t="shared" si="9"/>
        <v>0</v>
      </c>
      <c r="E116" s="11">
        <f t="shared" si="9"/>
        <v>0</v>
      </c>
      <c r="F116" s="12">
        <f>'FO5'!C$15*C116</f>
        <v>0</v>
      </c>
      <c r="G116" s="12">
        <f>'FO5'!D$15*D116</f>
        <v>0</v>
      </c>
      <c r="H116" s="12">
        <f>'FO5'!E$15*E116</f>
        <v>0</v>
      </c>
      <c r="I116" s="13">
        <f t="shared" si="6"/>
        <v>0</v>
      </c>
      <c r="J116" s="13">
        <f t="shared" si="7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659C1-78A5-4B40-9434-98DA8F3E6FFE}">
  <dimension ref="A1:R116"/>
  <sheetViews>
    <sheetView topLeftCell="A6" zoomScale="93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39.208222626918477</v>
      </c>
      <c r="D8" s="41">
        <v>240.26701883295249</v>
      </c>
      <c r="E8" s="41">
        <v>888.00186940054527</v>
      </c>
    </row>
    <row r="9" spans="2:8" ht="15" x14ac:dyDescent="0.25">
      <c r="B9" s="25" t="s">
        <v>5</v>
      </c>
      <c r="C9" s="41">
        <v>25.970538238997939</v>
      </c>
      <c r="D9" s="41">
        <v>246.78654468341799</v>
      </c>
      <c r="E9" s="41">
        <v>574.01258403579834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0.60637247343665923</v>
      </c>
    </row>
    <row r="12" spans="2:8" ht="15" customHeight="1" x14ac:dyDescent="0.25">
      <c r="B12" s="31" t="s">
        <v>24</v>
      </c>
      <c r="C12" s="39">
        <f>STDEV(J22:J143)/MAX(I22:I143)</f>
        <v>2.1066998487270314E-2</v>
      </c>
      <c r="D12" s="35" t="s">
        <v>21</v>
      </c>
      <c r="E12" s="38">
        <f>M24</f>
        <v>0.99084587147527114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0.58551143001342842</v>
      </c>
      <c r="D15" s="40">
        <f>N22</f>
        <v>0.55803365207707056</v>
      </c>
      <c r="E15" s="40">
        <f>M22</f>
        <v>13.221059572817262</v>
      </c>
    </row>
    <row r="16" spans="2:8" ht="15" x14ac:dyDescent="0.25">
      <c r="B16" s="5" t="s">
        <v>9</v>
      </c>
      <c r="C16" s="23">
        <f>O28</f>
        <v>0.23847284757618561</v>
      </c>
      <c r="D16" s="24">
        <f>N28</f>
        <v>0.19214491431538469</v>
      </c>
      <c r="E16" s="24">
        <f>M28</f>
        <v>1.0574487164938985E-2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13.059713512918186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3.3781308473933252E-3</v>
      </c>
      <c r="D22" s="11">
        <f>EXP(-1*(($A22-D$8)/(0.6006*D$9))^2)</f>
        <v>7.5461750499066921E-2</v>
      </c>
      <c r="E22" s="11">
        <f>EXP(-1*(($A22-E$8)/(0.6006*E$9))^2)</f>
        <v>1.3539337570713486E-3</v>
      </c>
      <c r="F22" s="12">
        <f t="shared" ref="F22:H53" si="0">C$15*C22</f>
        <v>1.9779342232297405E-3</v>
      </c>
      <c r="G22" s="12">
        <f t="shared" si="0"/>
        <v>4.2110196223123016E-2</v>
      </c>
      <c r="H22" s="12">
        <f t="shared" si="0"/>
        <v>1.7900438859888596E-2</v>
      </c>
      <c r="I22" s="13">
        <f t="shared" ref="I22:I85" si="1">SUM(F22:H22)</f>
        <v>6.1988569306241352E-2</v>
      </c>
      <c r="J22" s="13">
        <f t="shared" ref="J22:J85" si="2">B22-I22</f>
        <v>-6.0988569306241351E-2</v>
      </c>
      <c r="M22" s="15">
        <f t="array" ref="M22:Q26">LINEST(B22:B108,C22:E108,FALSE,TRUE)</f>
        <v>13.221059572817262</v>
      </c>
      <c r="N22" s="16">
        <v>0.55803365207707056</v>
      </c>
      <c r="O22" s="16">
        <v>0.58551143001342842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3.7014088642859464E-3</v>
      </c>
      <c r="D23" s="11">
        <f t="shared" si="3"/>
        <v>7.5954093617781868E-2</v>
      </c>
      <c r="E23" s="11">
        <f t="shared" si="3"/>
        <v>1.3600020666419334E-3</v>
      </c>
      <c r="F23" s="12">
        <f t="shared" si="0"/>
        <v>2.1672171971924446E-3</v>
      </c>
      <c r="G23" s="12">
        <f t="shared" si="0"/>
        <v>4.2384940251734532E-2</v>
      </c>
      <c r="H23" s="12">
        <f t="shared" si="0"/>
        <v>1.7980668342227595E-2</v>
      </c>
      <c r="I23" s="13">
        <f t="shared" si="1"/>
        <v>6.2532825791154573E-2</v>
      </c>
      <c r="J23" s="13">
        <f t="shared" si="2"/>
        <v>-6.2532825791154573E-2</v>
      </c>
      <c r="M23" s="18">
        <v>0.13980592475964984</v>
      </c>
      <c r="N23">
        <v>0.10722332826344992</v>
      </c>
      <c r="O23">
        <v>0.13962857800370679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3.9323208922425303E-3</v>
      </c>
      <c r="D24" s="11">
        <f t="shared" si="3"/>
        <v>7.6283758422326403E-2</v>
      </c>
      <c r="E24" s="11">
        <f t="shared" si="3"/>
        <v>1.3640615611997084E-3</v>
      </c>
      <c r="F24" s="12">
        <f t="shared" si="0"/>
        <v>2.3024188288886045E-3</v>
      </c>
      <c r="G24" s="12">
        <f t="shared" si="0"/>
        <v>4.256890430657579E-2</v>
      </c>
      <c r="H24" s="12">
        <f t="shared" si="0"/>
        <v>1.8034339161611464E-2</v>
      </c>
      <c r="I24" s="13">
        <f t="shared" si="1"/>
        <v>6.2905662297075865E-2</v>
      </c>
      <c r="J24" s="13">
        <f t="shared" si="2"/>
        <v>-6.2905662297075865E-2</v>
      </c>
      <c r="M24" s="18">
        <v>0.99084587147527114</v>
      </c>
      <c r="N24">
        <v>0.2915507162695235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4.3033238185109964E-3</v>
      </c>
      <c r="D25" s="11">
        <f t="shared" si="3"/>
        <v>7.6780416172473789E-2</v>
      </c>
      <c r="E25" s="11">
        <f t="shared" si="3"/>
        <v>1.3701718049626626E-3</v>
      </c>
      <c r="F25" s="12">
        <f t="shared" si="0"/>
        <v>2.5196452827872208E-3</v>
      </c>
      <c r="G25" s="12">
        <f t="shared" si="0"/>
        <v>4.284605604472292E-2</v>
      </c>
      <c r="H25" s="12">
        <f t="shared" si="0"/>
        <v>1.8115123058405916E-2</v>
      </c>
      <c r="I25" s="13">
        <f t="shared" si="1"/>
        <v>6.3480824385916054E-2</v>
      </c>
      <c r="J25" s="13">
        <f t="shared" si="2"/>
        <v>-6.3480824385916054E-2</v>
      </c>
      <c r="M25" s="18">
        <v>3030.7291760609396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4.8474236854542238E-3</v>
      </c>
      <c r="D26" s="11">
        <f t="shared" si="3"/>
        <v>7.7446673065006771E-2</v>
      </c>
      <c r="E26" s="11">
        <f t="shared" si="3"/>
        <v>1.3783581470056727E-3</v>
      </c>
      <c r="F26" s="12">
        <f t="shared" si="0"/>
        <v>2.8382219739512661E-3</v>
      </c>
      <c r="G26" s="12">
        <f t="shared" si="0"/>
        <v>4.3217849811684618E-2</v>
      </c>
      <c r="H26" s="12">
        <f t="shared" si="0"/>
        <v>1.8223355174240011E-2</v>
      </c>
      <c r="I26" s="13">
        <f t="shared" si="1"/>
        <v>6.4279426959875902E-2</v>
      </c>
      <c r="J26" s="13">
        <f t="shared" si="2"/>
        <v>-6.4279426959875902E-2</v>
      </c>
      <c r="M26" s="20">
        <v>772.85248910678922</v>
      </c>
      <c r="N26" s="21">
        <v>7.140152893210864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5.4531408592760986E-3</v>
      </c>
      <c r="D27" s="11">
        <f t="shared" si="3"/>
        <v>7.811757349832732E-2</v>
      </c>
      <c r="E27" s="11">
        <f t="shared" si="3"/>
        <v>1.3865896666139248E-3</v>
      </c>
      <c r="F27" s="12">
        <f t="shared" si="0"/>
        <v>3.1928763025794045E-3</v>
      </c>
      <c r="G27" s="12">
        <f t="shared" si="0"/>
        <v>4.3592234830670575E-2</v>
      </c>
      <c r="H27" s="12">
        <f t="shared" si="0"/>
        <v>1.8332184585355526E-2</v>
      </c>
      <c r="I27" s="13">
        <f t="shared" si="1"/>
        <v>6.51172957186055E-2</v>
      </c>
      <c r="J27" s="13">
        <f t="shared" si="2"/>
        <v>-6.51172957186055E-2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6.1264830132066747E-3</v>
      </c>
      <c r="D28" s="11">
        <f t="shared" si="3"/>
        <v>7.8793138069218546E-2</v>
      </c>
      <c r="E28" s="11">
        <f t="shared" si="3"/>
        <v>1.3948665891296206E-3</v>
      </c>
      <c r="F28" s="12">
        <f t="shared" si="0"/>
        <v>3.5871258300156179E-3</v>
      </c>
      <c r="G28" s="12">
        <f t="shared" si="0"/>
        <v>4.3969222595378887E-2</v>
      </c>
      <c r="H28" s="12">
        <f t="shared" si="0"/>
        <v>1.8441614271015132E-2</v>
      </c>
      <c r="I28" s="13">
        <f t="shared" si="1"/>
        <v>6.5997962696409632E-2</v>
      </c>
      <c r="J28" s="13">
        <f t="shared" si="2"/>
        <v>-6.5997962696409632E-2</v>
      </c>
      <c r="M28" s="14">
        <f>M23/M22</f>
        <v>1.0574487164938985E-2</v>
      </c>
      <c r="N28" s="14">
        <f>N23/N22</f>
        <v>0.19214491431538469</v>
      </c>
      <c r="O28" s="14">
        <f>O23/O22</f>
        <v>0.23847284757618561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7.0731620110951647E-3</v>
      </c>
      <c r="D29" s="11">
        <f t="shared" si="3"/>
        <v>7.9644184061326062E-2</v>
      </c>
      <c r="E29" s="11">
        <f t="shared" si="3"/>
        <v>1.4052769349902731E-3</v>
      </c>
      <c r="F29" s="12">
        <f t="shared" si="0"/>
        <v>4.1414172038329875E-3</v>
      </c>
      <c r="G29" s="12">
        <f t="shared" si="0"/>
        <v>4.4444134898440193E-2</v>
      </c>
      <c r="H29" s="12">
        <f t="shared" si="0"/>
        <v>1.8579250073812451E-2</v>
      </c>
      <c r="I29" s="13">
        <f t="shared" si="1"/>
        <v>6.7164802176085628E-2</v>
      </c>
      <c r="J29" s="13">
        <f t="shared" si="2"/>
        <v>-6.7164802176085628E-2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8.3814337293784853E-3</v>
      </c>
      <c r="D30" s="11">
        <f t="shared" si="3"/>
        <v>8.0675157936018899E-2</v>
      </c>
      <c r="E30" s="11">
        <f t="shared" si="3"/>
        <v>1.4178640859841202E-3</v>
      </c>
      <c r="F30" s="12">
        <f t="shared" si="0"/>
        <v>4.9074252484511798E-3</v>
      </c>
      <c r="G30" s="12">
        <f t="shared" si="0"/>
        <v>4.5019453014931085E-2</v>
      </c>
      <c r="H30" s="12">
        <f t="shared" si="0"/>
        <v>1.874566554695415E-2</v>
      </c>
      <c r="I30" s="13">
        <f t="shared" si="1"/>
        <v>6.8672543810336412E-2</v>
      </c>
      <c r="J30" s="13">
        <f t="shared" si="2"/>
        <v>-6.7672543810336411E-2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9.9023388887134987E-3</v>
      </c>
      <c r="D31" s="11">
        <f t="shared" si="3"/>
        <v>8.1716799342359397E-2</v>
      </c>
      <c r="E31" s="11">
        <f t="shared" si="3"/>
        <v>1.4305553147294253E-3</v>
      </c>
      <c r="F31" s="12">
        <f t="shared" si="0"/>
        <v>5.7979326032082243E-3</v>
      </c>
      <c r="G31" s="12">
        <f t="shared" si="0"/>
        <v>4.5600723973065971E-2</v>
      </c>
      <c r="H31" s="12">
        <f t="shared" si="0"/>
        <v>1.891345703824808E-2</v>
      </c>
      <c r="I31" s="13">
        <f t="shared" si="1"/>
        <v>7.0312113614522276E-2</v>
      </c>
      <c r="J31" s="13">
        <f t="shared" si="2"/>
        <v>-6.9312113614522275E-2</v>
      </c>
      <c r="M31" s="28" t="e">
        <f>#REF!-M22</f>
        <v>#REF!</v>
      </c>
      <c r="N31" s="28" t="e">
        <f>#REF!-N22</f>
        <v>#REF!</v>
      </c>
      <c r="O31" s="28">
        <f>E15-O22</f>
        <v>12.635548142803835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2E-3</v>
      </c>
      <c r="C32" s="10">
        <f t="shared" si="3"/>
        <v>1.1984026641500032E-2</v>
      </c>
      <c r="D32" s="11">
        <f t="shared" si="3"/>
        <v>8.294562229342782E-2</v>
      </c>
      <c r="E32" s="11">
        <f t="shared" si="3"/>
        <v>1.4454943280503188E-3</v>
      </c>
      <c r="F32" s="12">
        <f t="shared" si="0"/>
        <v>7.0167845761837074E-3</v>
      </c>
      <c r="G32" s="12">
        <f t="shared" si="0"/>
        <v>4.6286448532206807E-2</v>
      </c>
      <c r="H32" s="12">
        <f t="shared" si="0"/>
        <v>1.9110966623322723E-2</v>
      </c>
      <c r="I32" s="13">
        <f t="shared" si="1"/>
        <v>7.2414199731713244E-2</v>
      </c>
      <c r="J32" s="13">
        <f t="shared" si="2"/>
        <v>-7.0414199731713242E-2</v>
      </c>
    </row>
    <row r="33" spans="1:10" ht="15.75" thickBot="1" x14ac:dyDescent="0.3">
      <c r="A33" s="43">
        <v>7.2</v>
      </c>
      <c r="B33" s="43">
        <v>2E-3</v>
      </c>
      <c r="C33" s="10">
        <f t="shared" si="3"/>
        <v>1.483076434320996E-2</v>
      </c>
      <c r="D33" s="11">
        <f t="shared" si="3"/>
        <v>8.4368025818531825E-2</v>
      </c>
      <c r="E33" s="11">
        <f t="shared" si="3"/>
        <v>1.4627438391691466E-3</v>
      </c>
      <c r="F33" s="12">
        <f t="shared" si="0"/>
        <v>8.6835820387850277E-3</v>
      </c>
      <c r="G33" s="12">
        <f t="shared" si="0"/>
        <v>4.7080197566047893E-2</v>
      </c>
      <c r="H33" s="12">
        <f t="shared" si="0"/>
        <v>1.933902343742672E-2</v>
      </c>
      <c r="I33" s="13">
        <f t="shared" si="1"/>
        <v>7.5102803042259636E-2</v>
      </c>
      <c r="J33" s="13">
        <f t="shared" si="2"/>
        <v>-7.3102803042259634E-2</v>
      </c>
    </row>
    <row r="34" spans="1:10" ht="15.75" thickBot="1" x14ac:dyDescent="0.3">
      <c r="A34" s="43">
        <v>8.1</v>
      </c>
      <c r="B34" s="43">
        <v>2E-3</v>
      </c>
      <c r="C34" s="10">
        <f t="shared" si="3"/>
        <v>1.8731099177406157E-2</v>
      </c>
      <c r="D34" s="11">
        <f t="shared" si="3"/>
        <v>8.5991418007911116E-2</v>
      </c>
      <c r="E34" s="11">
        <f t="shared" si="3"/>
        <v>1.482376625849485E-3</v>
      </c>
      <c r="F34" s="12">
        <f t="shared" si="0"/>
        <v>1.0967272665086432E-2</v>
      </c>
      <c r="G34" s="12">
        <f t="shared" si="0"/>
        <v>4.7986105038240613E-2</v>
      </c>
      <c r="H34" s="12">
        <f t="shared" si="0"/>
        <v>1.9598589679707887E-2</v>
      </c>
      <c r="I34" s="13">
        <f t="shared" si="1"/>
        <v>7.8551967383034937E-2</v>
      </c>
      <c r="J34" s="13">
        <f t="shared" si="2"/>
        <v>-7.6551967383034936E-2</v>
      </c>
    </row>
    <row r="35" spans="1:10" ht="15.75" thickBot="1" x14ac:dyDescent="0.3">
      <c r="A35" s="43">
        <v>9.1</v>
      </c>
      <c r="B35" s="43">
        <v>8.9999999999999993E-3</v>
      </c>
      <c r="C35" s="10">
        <f t="shared" si="3"/>
        <v>2.4090067866395507E-2</v>
      </c>
      <c r="D35" s="11">
        <f t="shared" si="3"/>
        <v>8.7824253272639416E-2</v>
      </c>
      <c r="E35" s="11">
        <f t="shared" si="3"/>
        <v>1.5044759895693821E-3</v>
      </c>
      <c r="F35" s="12">
        <f t="shared" si="0"/>
        <v>1.4105010085573773E-2</v>
      </c>
      <c r="G35" s="12">
        <f t="shared" si="0"/>
        <v>4.9008888794672592E-2</v>
      </c>
      <c r="H35" s="12">
        <f t="shared" si="0"/>
        <v>1.9890766683970003E-2</v>
      </c>
      <c r="I35" s="13">
        <f t="shared" si="1"/>
        <v>8.3004665564216373E-2</v>
      </c>
      <c r="J35" s="13">
        <f t="shared" si="2"/>
        <v>-7.4004665564216379E-2</v>
      </c>
    </row>
    <row r="36" spans="1:10" ht="15.75" thickBot="1" x14ac:dyDescent="0.3">
      <c r="A36" s="43">
        <v>10.199999999999999</v>
      </c>
      <c r="B36" s="43">
        <v>2.1999999999999999E-2</v>
      </c>
      <c r="C36" s="10">
        <f t="shared" si="3"/>
        <v>3.1471452049531501E-2</v>
      </c>
      <c r="D36" s="11">
        <f t="shared" si="3"/>
        <v>8.9876073722359326E-2</v>
      </c>
      <c r="E36" s="11">
        <f t="shared" si="3"/>
        <v>1.5291362829186581E-3</v>
      </c>
      <c r="F36" s="12">
        <f t="shared" si="0"/>
        <v>1.8426894894120232E-2</v>
      </c>
      <c r="G36" s="12">
        <f t="shared" si="0"/>
        <v>5.0153873653636209E-2</v>
      </c>
      <c r="H36" s="12">
        <f t="shared" si="0"/>
        <v>2.0216801891423931E-2</v>
      </c>
      <c r="I36" s="13">
        <f t="shared" si="1"/>
        <v>8.8797570439180365E-2</v>
      </c>
      <c r="J36" s="13">
        <f t="shared" si="2"/>
        <v>-6.6797570439180359E-2</v>
      </c>
    </row>
    <row r="37" spans="1:10" ht="15.75" thickBot="1" x14ac:dyDescent="0.3">
      <c r="A37" s="43">
        <v>11.5</v>
      </c>
      <c r="B37" s="43">
        <v>2.5999999999999999E-2</v>
      </c>
      <c r="C37" s="10">
        <f t="shared" si="3"/>
        <v>4.2611948538455797E-2</v>
      </c>
      <c r="D37" s="11">
        <f t="shared" si="3"/>
        <v>9.2349725480235123E-2</v>
      </c>
      <c r="E37" s="11">
        <f t="shared" si="3"/>
        <v>1.5587609980610335E-3</v>
      </c>
      <c r="F37" s="12">
        <f t="shared" si="0"/>
        <v>2.4949782924409875E-2</v>
      </c>
      <c r="G37" s="12">
        <f t="shared" si="0"/>
        <v>5.1534254578050505E-2</v>
      </c>
      <c r="H37" s="12">
        <f t="shared" si="0"/>
        <v>2.0608472015149017E-2</v>
      </c>
      <c r="I37" s="13">
        <f t="shared" si="1"/>
        <v>9.7092509517609393E-2</v>
      </c>
      <c r="J37" s="13">
        <f t="shared" si="2"/>
        <v>-7.1092509517609398E-2</v>
      </c>
    </row>
    <row r="38" spans="1:10" ht="15.75" thickBot="1" x14ac:dyDescent="0.3">
      <c r="A38" s="43">
        <v>12.9</v>
      </c>
      <c r="B38" s="43">
        <v>2.8000000000000001E-2</v>
      </c>
      <c r="C38" s="10">
        <f t="shared" si="3"/>
        <v>5.814638202506419E-2</v>
      </c>
      <c r="D38" s="11">
        <f t="shared" si="3"/>
        <v>9.5073491018297471E-2</v>
      </c>
      <c r="E38" s="11">
        <f t="shared" si="3"/>
        <v>1.5912561016695769E-3</v>
      </c>
      <c r="F38" s="12">
        <f t="shared" si="0"/>
        <v>3.4045371289602444E-2</v>
      </c>
      <c r="G38" s="12">
        <f t="shared" si="0"/>
        <v>5.3054207408657107E-2</v>
      </c>
      <c r="H38" s="12">
        <f t="shared" si="0"/>
        <v>2.1038091715782439E-2</v>
      </c>
      <c r="I38" s="13">
        <f t="shared" si="1"/>
        <v>0.10813767041404199</v>
      </c>
      <c r="J38" s="13">
        <f t="shared" si="2"/>
        <v>-8.0137670414041989E-2</v>
      </c>
    </row>
    <row r="39" spans="1:10" ht="15.75" thickBot="1" x14ac:dyDescent="0.3">
      <c r="A39" s="43">
        <v>14.5</v>
      </c>
      <c r="B39" s="43">
        <v>7.0999999999999994E-2</v>
      </c>
      <c r="C39" s="10">
        <f t="shared" ref="C39:E54" si="4">EXP(-1*(($A39-C$8)/(0.6006*C$9))^2)</f>
        <v>8.1326148590267891E-2</v>
      </c>
      <c r="D39" s="11">
        <f t="shared" si="4"/>
        <v>9.8263400660283926E-2</v>
      </c>
      <c r="E39" s="11">
        <f t="shared" si="4"/>
        <v>1.6291578773362091E-3</v>
      </c>
      <c r="F39" s="12">
        <f t="shared" si="0"/>
        <v>4.7617389558572316E-2</v>
      </c>
      <c r="G39" s="12">
        <f t="shared" si="0"/>
        <v>5.4834284335970665E-2</v>
      </c>
      <c r="H39" s="12">
        <f t="shared" si="0"/>
        <v>2.1539193349786538E-2</v>
      </c>
      <c r="I39" s="13">
        <f t="shared" si="1"/>
        <v>0.12399086724432953</v>
      </c>
      <c r="J39" s="13">
        <f t="shared" si="2"/>
        <v>-5.299086724432954E-2</v>
      </c>
    </row>
    <row r="40" spans="1:10" ht="15.75" thickBot="1" x14ac:dyDescent="0.3">
      <c r="A40" s="43">
        <v>16.3</v>
      </c>
      <c r="B40" s="43">
        <v>0.112</v>
      </c>
      <c r="C40" s="10">
        <f t="shared" si="4"/>
        <v>0.11567156516223054</v>
      </c>
      <c r="D40" s="11">
        <f t="shared" si="4"/>
        <v>0.10195175355731889</v>
      </c>
      <c r="E40" s="11">
        <f t="shared" si="4"/>
        <v>1.6727914001669235E-3</v>
      </c>
      <c r="F40" s="12">
        <f t="shared" si="0"/>
        <v>6.7727023530029073E-2</v>
      </c>
      <c r="G40" s="12">
        <f t="shared" si="0"/>
        <v>5.6892509373252131E-2</v>
      </c>
      <c r="H40" s="12">
        <f t="shared" si="0"/>
        <v>2.2116074754503296E-2</v>
      </c>
      <c r="I40" s="13">
        <f t="shared" si="1"/>
        <v>0.14673560765778451</v>
      </c>
      <c r="J40" s="13">
        <f t="shared" si="2"/>
        <v>-3.4735607657784509E-2</v>
      </c>
    </row>
    <row r="41" spans="1:10" ht="15.75" thickBot="1" x14ac:dyDescent="0.3">
      <c r="A41" s="43">
        <v>18.3</v>
      </c>
      <c r="B41" s="43">
        <v>0.17199999999999999</v>
      </c>
      <c r="C41" s="10">
        <f t="shared" si="4"/>
        <v>0.16582736371982035</v>
      </c>
      <c r="D41" s="11">
        <f t="shared" si="4"/>
        <v>0.1061757828000944</v>
      </c>
      <c r="E41" s="11">
        <f t="shared" si="4"/>
        <v>1.7225349109555629E-3</v>
      </c>
      <c r="F41" s="12">
        <f t="shared" si="0"/>
        <v>9.7093816866948929E-2</v>
      </c>
      <c r="G41" s="12">
        <f t="shared" si="0"/>
        <v>5.9249659838078492E-2</v>
      </c>
      <c r="H41" s="12">
        <f t="shared" si="0"/>
        <v>2.2773736674000976E-2</v>
      </c>
      <c r="I41" s="13">
        <f t="shared" si="1"/>
        <v>0.17911721337902839</v>
      </c>
      <c r="J41" s="13">
        <f t="shared" si="2"/>
        <v>-7.1172133790284031E-3</v>
      </c>
    </row>
    <row r="42" spans="1:10" ht="15.75" thickBot="1" x14ac:dyDescent="0.3">
      <c r="A42" s="43">
        <v>20.6</v>
      </c>
      <c r="B42" s="43">
        <v>0.249</v>
      </c>
      <c r="C42" s="10">
        <f t="shared" si="4"/>
        <v>0.24093285024797775</v>
      </c>
      <c r="D42" s="11">
        <f t="shared" si="4"/>
        <v>0.11120014404618289</v>
      </c>
      <c r="E42" s="11">
        <f t="shared" si="4"/>
        <v>1.7814230880614102E-3</v>
      </c>
      <c r="F42" s="12">
        <f t="shared" si="0"/>
        <v>0.14106893768590464</v>
      </c>
      <c r="G42" s="12">
        <f t="shared" si="0"/>
        <v>6.2053422493587751E-2</v>
      </c>
      <c r="H42" s="12">
        <f t="shared" si="0"/>
        <v>2.3552300771651997E-2</v>
      </c>
      <c r="I42" s="13">
        <f t="shared" si="1"/>
        <v>0.22667466095114439</v>
      </c>
      <c r="J42" s="13">
        <f t="shared" si="2"/>
        <v>2.2325339048855614E-2</v>
      </c>
    </row>
    <row r="43" spans="1:10" ht="15.75" thickBot="1" x14ac:dyDescent="0.3">
      <c r="A43" s="43">
        <v>23.1</v>
      </c>
      <c r="B43" s="43">
        <v>0.35499999999999998</v>
      </c>
      <c r="C43" s="10">
        <f t="shared" si="4"/>
        <v>0.34420960373425125</v>
      </c>
      <c r="D43" s="11">
        <f t="shared" si="4"/>
        <v>0.11686758886905045</v>
      </c>
      <c r="E43" s="11">
        <f t="shared" si="4"/>
        <v>1.8475310867211727E-3</v>
      </c>
      <c r="F43" s="12">
        <f t="shared" si="0"/>
        <v>0.20153865730679699</v>
      </c>
      <c r="G43" s="12">
        <f t="shared" si="0"/>
        <v>6.5216047426037829E-2</v>
      </c>
      <c r="H43" s="12">
        <f t="shared" si="0"/>
        <v>2.4426318560172439E-2</v>
      </c>
      <c r="I43" s="13">
        <f t="shared" si="1"/>
        <v>0.29118102329300721</v>
      </c>
      <c r="J43" s="13">
        <f t="shared" si="2"/>
        <v>6.3818976706992769E-2</v>
      </c>
    </row>
    <row r="44" spans="1:10" ht="15.75" thickBot="1" x14ac:dyDescent="0.3">
      <c r="A44" s="43">
        <v>26</v>
      </c>
      <c r="B44" s="43">
        <v>0.435</v>
      </c>
      <c r="C44" s="10">
        <f t="shared" si="4"/>
        <v>0.48818484310354443</v>
      </c>
      <c r="D44" s="11">
        <f t="shared" si="4"/>
        <v>0.1237164481927905</v>
      </c>
      <c r="E44" s="11">
        <f t="shared" si="4"/>
        <v>1.9270419060808575E-3</v>
      </c>
      <c r="F44" s="12">
        <f t="shared" si="0"/>
        <v>0.28583780559643751</v>
      </c>
      <c r="G44" s="12">
        <f t="shared" si="0"/>
        <v>6.9037941407026585E-2</v>
      </c>
      <c r="H44" s="12">
        <f t="shared" si="0"/>
        <v>2.5477535839610346E-2</v>
      </c>
      <c r="I44" s="13">
        <f t="shared" si="1"/>
        <v>0.3803532828430744</v>
      </c>
      <c r="J44" s="13">
        <f t="shared" si="2"/>
        <v>5.4646717156925595E-2</v>
      </c>
    </row>
    <row r="45" spans="1:10" ht="15.75" thickBot="1" x14ac:dyDescent="0.3">
      <c r="A45" s="43">
        <v>29.2</v>
      </c>
      <c r="B45" s="43">
        <v>0.56599999999999995</v>
      </c>
      <c r="C45" s="10">
        <f t="shared" si="4"/>
        <v>0.66252269466344005</v>
      </c>
      <c r="D45" s="11">
        <f t="shared" si="4"/>
        <v>0.13162353406208721</v>
      </c>
      <c r="E45" s="11">
        <f t="shared" si="4"/>
        <v>2.0184234302565805E-3</v>
      </c>
      <c r="F45" s="12">
        <f t="shared" si="0"/>
        <v>0.38791461036874081</v>
      </c>
      <c r="G45" s="12">
        <f t="shared" si="0"/>
        <v>7.3450361411957224E-2</v>
      </c>
      <c r="H45" s="12">
        <f t="shared" si="0"/>
        <v>2.6685696414592418E-2</v>
      </c>
      <c r="I45" s="13">
        <f t="shared" si="1"/>
        <v>0.48805066819529042</v>
      </c>
      <c r="J45" s="13">
        <f t="shared" si="2"/>
        <v>7.7949331804709532E-2</v>
      </c>
    </row>
    <row r="46" spans="1:10" ht="15.75" thickBot="1" x14ac:dyDescent="0.3">
      <c r="A46" s="43">
        <v>32.700000000000003</v>
      </c>
      <c r="B46" s="43">
        <v>0.58499999999999996</v>
      </c>
      <c r="C46" s="10">
        <f t="shared" si="4"/>
        <v>0.84021507057709643</v>
      </c>
      <c r="D46" s="11">
        <f t="shared" si="4"/>
        <v>0.14070143622747031</v>
      </c>
      <c r="E46" s="11">
        <f t="shared" si="4"/>
        <v>2.1229221432415772E-3</v>
      </c>
      <c r="F46" s="12">
        <f t="shared" si="0"/>
        <v>0.49195552749242943</v>
      </c>
      <c r="G46" s="12">
        <f t="shared" si="0"/>
        <v>7.8516136310504303E-2</v>
      </c>
      <c r="H46" s="12">
        <f t="shared" si="0"/>
        <v>2.8067280124249794E-2</v>
      </c>
      <c r="I46" s="13">
        <f t="shared" si="1"/>
        <v>0.59853894392718343</v>
      </c>
      <c r="J46" s="13">
        <f t="shared" si="2"/>
        <v>-1.3538943927183467E-2</v>
      </c>
    </row>
    <row r="47" spans="1:10" ht="15.75" thickBot="1" x14ac:dyDescent="0.3">
      <c r="A47" s="43">
        <v>36.799999999999997</v>
      </c>
      <c r="B47" s="43">
        <v>0.72299999999999998</v>
      </c>
      <c r="C47" s="10">
        <f t="shared" si="4"/>
        <v>0.97644436894615483</v>
      </c>
      <c r="D47" s="11">
        <f t="shared" si="4"/>
        <v>0.15191930234445084</v>
      </c>
      <c r="E47" s="11">
        <f t="shared" si="4"/>
        <v>2.2516455030862858E-3</v>
      </c>
      <c r="F47" s="12">
        <f t="shared" si="0"/>
        <v>0.57171933879022285</v>
      </c>
      <c r="G47" s="12">
        <f t="shared" si="0"/>
        <v>8.4776083108274572E-2</v>
      </c>
      <c r="H47" s="12">
        <f t="shared" si="0"/>
        <v>2.9769139333169881E-2</v>
      </c>
      <c r="I47" s="13">
        <f t="shared" si="1"/>
        <v>0.68626456123166735</v>
      </c>
      <c r="J47" s="13">
        <f t="shared" si="2"/>
        <v>3.6735438768332629E-2</v>
      </c>
    </row>
    <row r="48" spans="1:10" ht="15.75" thickBot="1" x14ac:dyDescent="0.3">
      <c r="A48" s="43">
        <v>41.3</v>
      </c>
      <c r="B48" s="43">
        <v>0.59099999999999997</v>
      </c>
      <c r="C48" s="10">
        <f t="shared" si="4"/>
        <v>0.98217625609730819</v>
      </c>
      <c r="D48" s="11">
        <f t="shared" si="4"/>
        <v>0.16497287251914575</v>
      </c>
      <c r="E48" s="11">
        <f t="shared" si="4"/>
        <v>2.4011472546357506E-3</v>
      </c>
      <c r="F48" s="12">
        <f t="shared" si="0"/>
        <v>0.57507542423277025</v>
      </c>
      <c r="G48" s="12">
        <f t="shared" si="0"/>
        <v>9.2060414545503899E-2</v>
      </c>
      <c r="H48" s="12">
        <f t="shared" si="0"/>
        <v>3.1745710896645879E-2</v>
      </c>
      <c r="I48" s="13">
        <f t="shared" si="1"/>
        <v>0.69888154967492011</v>
      </c>
      <c r="J48" s="13">
        <f t="shared" si="2"/>
        <v>-0.10788154967492014</v>
      </c>
    </row>
    <row r="49" spans="1:10" ht="15.75" thickBot="1" x14ac:dyDescent="0.3">
      <c r="A49" s="43">
        <v>46.4</v>
      </c>
      <c r="B49" s="43">
        <v>0.55200000000000005</v>
      </c>
      <c r="C49" s="10">
        <f t="shared" si="4"/>
        <v>0.80848870421343488</v>
      </c>
      <c r="D49" s="11">
        <f t="shared" si="4"/>
        <v>0.18072470882646838</v>
      </c>
      <c r="E49" s="11">
        <f t="shared" si="4"/>
        <v>2.5815537737338169E-3</v>
      </c>
      <c r="F49" s="12">
        <f t="shared" si="0"/>
        <v>0.47337937735371199</v>
      </c>
      <c r="G49" s="12">
        <f t="shared" si="0"/>
        <v>0.10085046928699934</v>
      </c>
      <c r="H49" s="12">
        <f t="shared" si="0"/>
        <v>3.4130876232966012E-2</v>
      </c>
      <c r="I49" s="13">
        <f t="shared" si="1"/>
        <v>0.60836072287367737</v>
      </c>
      <c r="J49" s="13">
        <f t="shared" si="2"/>
        <v>-5.6360722873677327E-2</v>
      </c>
    </row>
    <row r="50" spans="1:10" ht="15.75" thickBot="1" x14ac:dyDescent="0.3">
      <c r="A50" s="43">
        <v>52.1</v>
      </c>
      <c r="B50" s="43">
        <v>0.49099999999999999</v>
      </c>
      <c r="C50" s="10">
        <f t="shared" si="4"/>
        <v>0.50504195877102909</v>
      </c>
      <c r="D50" s="11">
        <f t="shared" si="4"/>
        <v>0.1995560973581425</v>
      </c>
      <c r="E50" s="11">
        <f t="shared" si="4"/>
        <v>2.7978219436070868E-3</v>
      </c>
      <c r="F50" s="12">
        <f t="shared" si="0"/>
        <v>0.29570783949680818</v>
      </c>
      <c r="G50" s="12">
        <f t="shared" si="0"/>
        <v>0.11135901780301172</v>
      </c>
      <c r="H50" s="12">
        <f t="shared" si="0"/>
        <v>3.6990170590564676E-2</v>
      </c>
      <c r="I50" s="13">
        <f t="shared" si="1"/>
        <v>0.44405702789038459</v>
      </c>
      <c r="J50" s="13">
        <f t="shared" si="2"/>
        <v>4.69429721096154E-2</v>
      </c>
    </row>
    <row r="51" spans="1:10" ht="15.75" thickBot="1" x14ac:dyDescent="0.3">
      <c r="A51" s="43">
        <v>58.6</v>
      </c>
      <c r="B51" s="43">
        <v>0.39600000000000002</v>
      </c>
      <c r="C51" s="10">
        <f t="shared" si="4"/>
        <v>0.21317969848699314</v>
      </c>
      <c r="D51" s="11">
        <f t="shared" si="4"/>
        <v>0.22263148805070934</v>
      </c>
      <c r="E51" s="11">
        <f t="shared" si="4"/>
        <v>3.064593734357936E-3</v>
      </c>
      <c r="F51" s="12">
        <f t="shared" si="0"/>
        <v>0.12481915011095086</v>
      </c>
      <c r="G51" s="12">
        <f t="shared" si="0"/>
        <v>0.12423586234429003</v>
      </c>
      <c r="H51" s="12">
        <f t="shared" si="0"/>
        <v>4.0517176328428793E-2</v>
      </c>
      <c r="I51" s="13">
        <f t="shared" si="1"/>
        <v>0.28957218878366969</v>
      </c>
      <c r="J51" s="13">
        <f t="shared" si="2"/>
        <v>0.10642781121633033</v>
      </c>
    </row>
    <row r="52" spans="1:10" ht="15.75" thickBot="1" x14ac:dyDescent="0.3">
      <c r="A52" s="43">
        <v>63</v>
      </c>
      <c r="B52" s="43">
        <v>0.24299999999999999</v>
      </c>
      <c r="C52" s="10">
        <f t="shared" si="4"/>
        <v>9.7627380111085377E-2</v>
      </c>
      <c r="D52" s="11">
        <f t="shared" si="4"/>
        <v>0.23922521710047634</v>
      </c>
      <c r="E52" s="11">
        <f t="shared" si="4"/>
        <v>3.2581561232625051E-3</v>
      </c>
      <c r="F52" s="12">
        <f t="shared" si="0"/>
        <v>5.7161946937306141E-2</v>
      </c>
      <c r="G52" s="12">
        <f t="shared" si="0"/>
        <v>0.13349572156750888</v>
      </c>
      <c r="H52" s="12">
        <f t="shared" si="0"/>
        <v>4.3076276203192924E-2</v>
      </c>
      <c r="I52" s="13">
        <f t="shared" si="1"/>
        <v>0.23373394470800796</v>
      </c>
      <c r="J52" s="13">
        <f t="shared" si="2"/>
        <v>9.2660552919920369E-3</v>
      </c>
    </row>
    <row r="53" spans="1:10" ht="15.75" thickBot="1" x14ac:dyDescent="0.3">
      <c r="A53" s="43">
        <v>73.900000000000006</v>
      </c>
      <c r="B53" s="43">
        <v>0.51900000000000002</v>
      </c>
      <c r="C53" s="10">
        <f t="shared" si="4"/>
        <v>7.1064203183805038E-3</v>
      </c>
      <c r="D53" s="11">
        <f t="shared" si="4"/>
        <v>0.28369491689988369</v>
      </c>
      <c r="E53" s="11">
        <f t="shared" si="4"/>
        <v>3.7866524103366507E-3</v>
      </c>
      <c r="F53" s="12">
        <f t="shared" si="0"/>
        <v>4.1608903228914518E-3</v>
      </c>
      <c r="G53" s="12">
        <f t="shared" si="0"/>
        <v>0.15831131055334313</v>
      </c>
      <c r="H53" s="12">
        <f t="shared" si="0"/>
        <v>5.0063557098612939E-2</v>
      </c>
      <c r="I53" s="13">
        <f t="shared" si="1"/>
        <v>0.21253575797484753</v>
      </c>
      <c r="J53" s="13">
        <f t="shared" si="2"/>
        <v>0.30646424202515249</v>
      </c>
    </row>
    <row r="54" spans="1:10" ht="15.75" thickBot="1" x14ac:dyDescent="0.3">
      <c r="A54" s="43">
        <v>83</v>
      </c>
      <c r="B54" s="43">
        <v>0.46700000000000003</v>
      </c>
      <c r="C54" s="10">
        <f t="shared" si="4"/>
        <v>3.7736667026223972E-4</v>
      </c>
      <c r="D54" s="11">
        <f t="shared" si="4"/>
        <v>0.32439246755760315</v>
      </c>
      <c r="E54" s="11">
        <f t="shared" si="4"/>
        <v>4.2864048827149313E-3</v>
      </c>
      <c r="F54" s="12">
        <f t="shared" ref="F54:H87" si="5">C$15*C54</f>
        <v>2.2095249874464989E-4</v>
      </c>
      <c r="G54" s="12">
        <f t="shared" si="5"/>
        <v>0.1810219133774619</v>
      </c>
      <c r="H54" s="12">
        <f t="shared" si="5"/>
        <v>5.6670814307588899E-2</v>
      </c>
      <c r="I54" s="13">
        <f t="shared" si="1"/>
        <v>0.23791368018379544</v>
      </c>
      <c r="J54" s="13">
        <f t="shared" si="2"/>
        <v>0.22908631981620459</v>
      </c>
    </row>
    <row r="55" spans="1:10" ht="15.75" thickBot="1" x14ac:dyDescent="0.3">
      <c r="A55" s="43">
        <v>93.3</v>
      </c>
      <c r="B55" s="43">
        <v>0.32800000000000001</v>
      </c>
      <c r="C55" s="10">
        <f t="shared" ref="C55:E86" si="6">EXP(-1*(($A55-C$8)/(0.6006*C$9))^2)</f>
        <v>5.9850717327548834E-6</v>
      </c>
      <c r="D55" s="11">
        <f t="shared" si="6"/>
        <v>0.37412532917038882</v>
      </c>
      <c r="E55" s="11">
        <f t="shared" si="6"/>
        <v>4.9237985678935161E-3</v>
      </c>
      <c r="F55" s="12">
        <f t="shared" si="5"/>
        <v>3.5043279089782596E-6</v>
      </c>
      <c r="G55" s="12">
        <f t="shared" si="5"/>
        <v>0.20877452377148825</v>
      </c>
      <c r="H55" s="12">
        <f t="shared" si="5"/>
        <v>6.5097834190672499E-2</v>
      </c>
      <c r="I55" s="13">
        <f t="shared" si="1"/>
        <v>0.27387586229006972</v>
      </c>
      <c r="J55" s="13">
        <f t="shared" si="2"/>
        <v>5.4124137709930298E-2</v>
      </c>
    </row>
    <row r="56" spans="1:10" ht="15.75" thickBot="1" x14ac:dyDescent="0.3">
      <c r="A56" s="43">
        <v>104.8</v>
      </c>
      <c r="B56" s="43">
        <v>0.38600000000000001</v>
      </c>
      <c r="C56" s="10">
        <f t="shared" si="6"/>
        <v>2.0902037653580194E-8</v>
      </c>
      <c r="D56" s="11">
        <f t="shared" si="6"/>
        <v>0.43373511581910246</v>
      </c>
      <c r="E56" s="11">
        <f t="shared" si="6"/>
        <v>5.7359547900572138E-3</v>
      </c>
      <c r="F56" s="12">
        <f t="shared" si="5"/>
        <v>1.2238381956742265E-8</v>
      </c>
      <c r="G56" s="12">
        <f t="shared" si="5"/>
        <v>0.24203879071460493</v>
      </c>
      <c r="H56" s="12">
        <f t="shared" si="5"/>
        <v>7.5835399986332958E-2</v>
      </c>
      <c r="I56" s="13">
        <f t="shared" si="1"/>
        <v>0.31787420293931984</v>
      </c>
      <c r="J56" s="13">
        <f t="shared" si="2"/>
        <v>6.8125797060680171E-2</v>
      </c>
    </row>
    <row r="57" spans="1:10" ht="15.75" thickBot="1" x14ac:dyDescent="0.3">
      <c r="A57" s="43">
        <v>117.7</v>
      </c>
      <c r="B57" s="43">
        <v>0.41899999999999998</v>
      </c>
      <c r="C57" s="10">
        <f>EXP(-1*(($A57-C$8)/(0.6006*C$9))^2)</f>
        <v>1.0054147632143954E-11</v>
      </c>
      <c r="D57" s="11">
        <f t="shared" si="6"/>
        <v>0.50469189398472469</v>
      </c>
      <c r="E57" s="11">
        <f t="shared" si="6"/>
        <v>6.7894249081333381E-3</v>
      </c>
      <c r="F57" s="12">
        <f t="shared" si="5"/>
        <v>5.8868183576627318E-12</v>
      </c>
      <c r="G57" s="12">
        <f t="shared" si="5"/>
        <v>0.28163506077398964</v>
      </c>
      <c r="H57" s="12">
        <f t="shared" si="5"/>
        <v>8.9763391175600227E-2</v>
      </c>
      <c r="I57" s="13">
        <f t="shared" si="1"/>
        <v>0.37139845195547666</v>
      </c>
      <c r="J57" s="13">
        <f t="shared" si="2"/>
        <v>4.7601548044523323E-2</v>
      </c>
    </row>
    <row r="58" spans="1:10" ht="15.75" thickBot="1" x14ac:dyDescent="0.3">
      <c r="A58" s="43">
        <v>125</v>
      </c>
      <c r="B58" s="43">
        <v>0.23300000000000001</v>
      </c>
      <c r="C58" s="10">
        <f t="shared" si="6"/>
        <v>7.2707914018736744E-14</v>
      </c>
      <c r="D58" s="11">
        <f t="shared" si="6"/>
        <v>0.54619526758532277</v>
      </c>
      <c r="E58" s="11">
        <f t="shared" si="6"/>
        <v>7.4598974126336712E-3</v>
      </c>
      <c r="F58" s="12">
        <f t="shared" si="5"/>
        <v>4.2571314710403948E-14</v>
      </c>
      <c r="G58" s="12">
        <f t="shared" si="5"/>
        <v>0.30479533991785046</v>
      </c>
      <c r="H58" s="12">
        <f t="shared" si="5"/>
        <v>9.8627748099535131E-2</v>
      </c>
      <c r="I58" s="13">
        <f t="shared" si="1"/>
        <v>0.40342308801742816</v>
      </c>
      <c r="J58" s="13">
        <f t="shared" si="2"/>
        <v>-0.17042308801742814</v>
      </c>
    </row>
    <row r="59" spans="1:10" ht="15.75" thickBot="1" x14ac:dyDescent="0.3">
      <c r="A59" s="43">
        <v>148.5</v>
      </c>
      <c r="B59" s="43">
        <v>0.73499999999999999</v>
      </c>
      <c r="C59" s="10">
        <f t="shared" si="6"/>
        <v>4.7649598768926488E-22</v>
      </c>
      <c r="D59" s="11">
        <f t="shared" si="6"/>
        <v>0.6815958629640283</v>
      </c>
      <c r="E59" s="11">
        <f t="shared" si="6"/>
        <v>1.0040423411534469E-2</v>
      </c>
      <c r="F59" s="12">
        <f t="shared" si="5"/>
        <v>2.7899384714760248E-22</v>
      </c>
      <c r="G59" s="12">
        <f t="shared" si="5"/>
        <v>0.38035342865043925</v>
      </c>
      <c r="H59" s="12">
        <f t="shared" si="5"/>
        <v>0.13274503606020635</v>
      </c>
      <c r="I59" s="13">
        <f t="shared" ref="I59:I80" si="7">SUM(F59:H59)</f>
        <v>0.51309846471064557</v>
      </c>
      <c r="J59" s="13">
        <f t="shared" si="2"/>
        <v>0.22190153528935441</v>
      </c>
    </row>
    <row r="60" spans="1:10" ht="15.75" thickBot="1" x14ac:dyDescent="0.3">
      <c r="A60" s="43">
        <v>166.8</v>
      </c>
      <c r="B60" s="43">
        <v>0.56000000000000005</v>
      </c>
      <c r="C60" s="10">
        <f t="shared" si="6"/>
        <v>8.7075974822428492E-30</v>
      </c>
      <c r="D60" s="11">
        <f t="shared" si="6"/>
        <v>0.7821718514777436</v>
      </c>
      <c r="E60" s="11">
        <f t="shared" si="6"/>
        <v>1.2572660008566862E-2</v>
      </c>
      <c r="F60" s="12">
        <f t="shared" si="5"/>
        <v>5.0983978538093398E-30</v>
      </c>
      <c r="G60" s="12">
        <f t="shared" si="5"/>
        <v>0.43647821483200927</v>
      </c>
      <c r="H60" s="12">
        <f t="shared" si="5"/>
        <v>0.16622388696203969</v>
      </c>
      <c r="I60" s="13">
        <f t="shared" si="7"/>
        <v>0.60270210179404893</v>
      </c>
      <c r="J60" s="13">
        <f t="shared" si="2"/>
        <v>-4.2702101794048875E-2</v>
      </c>
    </row>
    <row r="61" spans="1:10" ht="15.75" thickBot="1" x14ac:dyDescent="0.3">
      <c r="A61" s="43">
        <v>187.4</v>
      </c>
      <c r="B61" s="43">
        <v>0.63700000000000001</v>
      </c>
      <c r="C61" s="10">
        <f t="shared" si="6"/>
        <v>6.2913699465907184E-40</v>
      </c>
      <c r="D61" s="11">
        <f t="shared" si="6"/>
        <v>0.88053976720561844</v>
      </c>
      <c r="E61" s="11">
        <f t="shared" si="6"/>
        <v>1.608608334154079E-2</v>
      </c>
      <c r="F61" s="12">
        <f t="shared" si="5"/>
        <v>3.6836690141718387E-40</v>
      </c>
      <c r="G61" s="12">
        <f t="shared" si="5"/>
        <v>0.49137082209284477</v>
      </c>
      <c r="H61" s="12">
        <f t="shared" si="5"/>
        <v>0.21267506615181414</v>
      </c>
      <c r="I61" s="13">
        <f t="shared" si="7"/>
        <v>0.70404588824465897</v>
      </c>
      <c r="J61" s="13">
        <f t="shared" si="2"/>
        <v>-6.7045888244658958E-2</v>
      </c>
    </row>
    <row r="62" spans="1:10" ht="15.75" thickBot="1" x14ac:dyDescent="0.3">
      <c r="A62" s="43">
        <v>210.5</v>
      </c>
      <c r="B62" s="43">
        <v>0.72399999999999998</v>
      </c>
      <c r="C62" s="10">
        <f t="shared" si="6"/>
        <v>4.2160866767172262E-53</v>
      </c>
      <c r="D62" s="11">
        <f t="shared" si="6"/>
        <v>0.96046985748027736</v>
      </c>
      <c r="E62" s="11">
        <f t="shared" si="6"/>
        <v>2.1026794977822134E-2</v>
      </c>
      <c r="F62" s="12">
        <f t="shared" si="5"/>
        <v>2.4685669391452662E-53</v>
      </c>
      <c r="G62" s="12">
        <f t="shared" si="5"/>
        <v>0.53597450227966259</v>
      </c>
      <c r="H62" s="12">
        <f t="shared" si="5"/>
        <v>0.27799650902720124</v>
      </c>
      <c r="I62" s="13">
        <f t="shared" si="7"/>
        <v>0.81397101130686389</v>
      </c>
      <c r="J62" s="13">
        <f t="shared" si="2"/>
        <v>-8.9971011306863913E-2</v>
      </c>
    </row>
    <row r="63" spans="1:10" ht="15.75" thickBot="1" x14ac:dyDescent="0.3">
      <c r="A63" s="43">
        <v>236.4</v>
      </c>
      <c r="B63" s="43">
        <v>0.84899999999999998</v>
      </c>
      <c r="C63" s="10">
        <f t="shared" si="6"/>
        <v>3.8799950533522872E-70</v>
      </c>
      <c r="D63" s="11">
        <f t="shared" si="6"/>
        <v>0.99931955791631943</v>
      </c>
      <c r="E63" s="11">
        <f t="shared" si="6"/>
        <v>2.8090421713113534E-2</v>
      </c>
      <c r="F63" s="12">
        <f t="shared" si="5"/>
        <v>2.2717814521333262E-70</v>
      </c>
      <c r="G63" s="12">
        <f t="shared" si="5"/>
        <v>0.55765394249608735</v>
      </c>
      <c r="H63" s="12">
        <f t="shared" si="5"/>
        <v>0.37138513889463359</v>
      </c>
      <c r="I63" s="13">
        <f t="shared" si="7"/>
        <v>0.929039081390721</v>
      </c>
      <c r="J63" s="13">
        <f t="shared" si="2"/>
        <v>-8.0039081390721023E-2</v>
      </c>
    </row>
    <row r="64" spans="1:10" ht="15.75" thickBot="1" x14ac:dyDescent="0.3">
      <c r="A64" s="43">
        <v>265.60000000000002</v>
      </c>
      <c r="B64" s="43">
        <v>0.98499999999999999</v>
      </c>
      <c r="C64" s="10">
        <f t="shared" si="6"/>
        <v>3.2368389360245787E-92</v>
      </c>
      <c r="D64" s="11">
        <f t="shared" si="6"/>
        <v>0.97121069637973512</v>
      </c>
      <c r="E64" s="11">
        <f t="shared" si="6"/>
        <v>3.8414138393819033E-2</v>
      </c>
      <c r="F64" s="12">
        <f t="shared" si="5"/>
        <v>1.8952061941548954E-92</v>
      </c>
      <c r="G64" s="12">
        <f t="shared" si="5"/>
        <v>0.54196825183709851</v>
      </c>
      <c r="H64" s="12">
        <f t="shared" si="5"/>
        <v>0.50787561214312826</v>
      </c>
      <c r="I64" s="13">
        <f t="shared" si="7"/>
        <v>1.0498438639802268</v>
      </c>
      <c r="J64" s="13">
        <f t="shared" si="2"/>
        <v>-6.484386398022679E-2</v>
      </c>
    </row>
    <row r="65" spans="1:10" ht="15.75" thickBot="1" x14ac:dyDescent="0.3">
      <c r="A65" s="43">
        <v>298.39999999999998</v>
      </c>
      <c r="B65" s="43">
        <v>1.159</v>
      </c>
      <c r="C65" s="10">
        <f t="shared" si="6"/>
        <v>1.2002981381945694E-120</v>
      </c>
      <c r="D65" s="11">
        <f t="shared" si="6"/>
        <v>0.85742064282856334</v>
      </c>
      <c r="E65" s="11">
        <f t="shared" si="6"/>
        <v>5.3672517172711792E-2</v>
      </c>
      <c r="F65" s="12">
        <f t="shared" si="5"/>
        <v>7.0278827933675809E-121</v>
      </c>
      <c r="G65" s="12">
        <f t="shared" si="5"/>
        <v>0.47846957268389273</v>
      </c>
      <c r="H65" s="12">
        <f t="shared" si="5"/>
        <v>0.70960754696348016</v>
      </c>
      <c r="I65" s="13">
        <f t="shared" si="7"/>
        <v>1.1880771196473729</v>
      </c>
      <c r="J65" s="13">
        <f t="shared" si="2"/>
        <v>-2.9077119647372918E-2</v>
      </c>
    </row>
    <row r="66" spans="1:10" ht="15.75" thickBot="1" x14ac:dyDescent="0.3">
      <c r="A66" s="43">
        <v>335.2</v>
      </c>
      <c r="B66" s="43">
        <v>1.4570000000000001</v>
      </c>
      <c r="C66" s="10">
        <f t="shared" si="6"/>
        <v>4.0668229685104925E-157</v>
      </c>
      <c r="D66" s="11">
        <f t="shared" si="6"/>
        <v>0.66350188308201474</v>
      </c>
      <c r="E66" s="11">
        <f t="shared" si="6"/>
        <v>7.6448435848069887E-2</v>
      </c>
      <c r="F66" s="12">
        <f t="shared" si="5"/>
        <v>2.3811713319040346E-157</v>
      </c>
      <c r="G66" s="12">
        <f t="shared" si="5"/>
        <v>0.37025637897627017</v>
      </c>
      <c r="H66" s="12">
        <f t="shared" si="5"/>
        <v>1.0107293245960307</v>
      </c>
      <c r="I66" s="13">
        <f t="shared" si="7"/>
        <v>1.3809857035723008</v>
      </c>
      <c r="J66" s="13">
        <f t="shared" si="2"/>
        <v>7.6014296427699302E-2</v>
      </c>
    </row>
    <row r="67" spans="1:10" ht="15.75" thickBot="1" x14ac:dyDescent="0.3">
      <c r="A67" s="43">
        <v>376.5</v>
      </c>
      <c r="B67" s="43">
        <v>1.829</v>
      </c>
      <c r="C67" s="10">
        <f t="shared" si="6"/>
        <v>8.3525684453839505E-204</v>
      </c>
      <c r="D67" s="11">
        <f t="shared" si="6"/>
        <v>0.42964578134313552</v>
      </c>
      <c r="E67" s="11">
        <f t="shared" si="6"/>
        <v>0.1106582351245534</v>
      </c>
      <c r="F67" s="12">
        <f t="shared" si="5"/>
        <v>4.8905242947417957E-204</v>
      </c>
      <c r="G67" s="12">
        <f t="shared" si="5"/>
        <v>0.23975680446241643</v>
      </c>
      <c r="H67" s="12">
        <f t="shared" si="5"/>
        <v>1.4630191188045403</v>
      </c>
      <c r="I67" s="13">
        <f t="shared" si="7"/>
        <v>1.7027759232669566</v>
      </c>
      <c r="J67" s="13">
        <f t="shared" si="2"/>
        <v>0.12622407673304337</v>
      </c>
    </row>
    <row r="68" spans="1:10" ht="15.75" thickBot="1" x14ac:dyDescent="0.3">
      <c r="A68" s="43">
        <v>422.9</v>
      </c>
      <c r="B68" s="43">
        <v>2.4180000000000001</v>
      </c>
      <c r="C68" s="10">
        <f t="shared" si="6"/>
        <v>1.6040472177054953E-263</v>
      </c>
      <c r="D68" s="11">
        <f t="shared" si="6"/>
        <v>0.21909380646691973</v>
      </c>
      <c r="E68" s="11">
        <f t="shared" si="6"/>
        <v>0.16201807866349296</v>
      </c>
      <c r="F68" s="12">
        <f t="shared" si="5"/>
        <v>9.3918798024780565E-264</v>
      </c>
      <c r="G68" s="12">
        <f t="shared" si="5"/>
        <v>0.12226171697020212</v>
      </c>
      <c r="H68" s="12">
        <f t="shared" si="5"/>
        <v>2.1420506698834338</v>
      </c>
      <c r="I68" s="13">
        <f t="shared" si="7"/>
        <v>2.2643123868536361</v>
      </c>
      <c r="J68" s="13">
        <f t="shared" si="2"/>
        <v>0.15368761314636403</v>
      </c>
    </row>
    <row r="69" spans="1:10" ht="15.75" thickBot="1" x14ac:dyDescent="0.3">
      <c r="A69" s="43">
        <v>475.1</v>
      </c>
      <c r="B69" s="43">
        <v>3.089</v>
      </c>
      <c r="C69" s="10">
        <f t="shared" si="6"/>
        <v>0</v>
      </c>
      <c r="D69" s="11">
        <f t="shared" si="6"/>
        <v>8.1253749676938575E-2</v>
      </c>
      <c r="E69" s="11">
        <f t="shared" si="6"/>
        <v>0.23825045490521057</v>
      </c>
      <c r="F69" s="12">
        <f t="shared" si="5"/>
        <v>0</v>
      </c>
      <c r="G69" s="12">
        <f t="shared" si="5"/>
        <v>4.5342326677178128E-2</v>
      </c>
      <c r="H69" s="12">
        <f t="shared" si="5"/>
        <v>3.1499234575526018</v>
      </c>
      <c r="I69" s="13">
        <f t="shared" si="7"/>
        <v>3.1952657842297798</v>
      </c>
      <c r="J69" s="13">
        <f t="shared" si="2"/>
        <v>-0.10626578422977984</v>
      </c>
    </row>
    <row r="70" spans="1:10" ht="15.75" thickBot="1" x14ac:dyDescent="0.3">
      <c r="A70" s="43">
        <v>533.70000000000005</v>
      </c>
      <c r="B70" s="43">
        <v>4.26</v>
      </c>
      <c r="C70" s="10">
        <f t="shared" si="6"/>
        <v>0</v>
      </c>
      <c r="D70" s="11">
        <f t="shared" si="6"/>
        <v>1.9855752798342167E-2</v>
      </c>
      <c r="E70" s="11">
        <f t="shared" si="6"/>
        <v>0.34778563776923443</v>
      </c>
      <c r="F70" s="12">
        <f t="shared" si="5"/>
        <v>0</v>
      </c>
      <c r="G70" s="12">
        <f t="shared" si="5"/>
        <v>1.1080178248798393E-2</v>
      </c>
      <c r="H70" s="12">
        <f t="shared" si="5"/>
        <v>4.5980946355172936</v>
      </c>
      <c r="I70" s="13">
        <f t="shared" si="7"/>
        <v>4.6091748137660922</v>
      </c>
      <c r="J70" s="13">
        <f t="shared" si="2"/>
        <v>-0.34917481376609238</v>
      </c>
    </row>
    <row r="71" spans="1:10" ht="15.75" thickBot="1" x14ac:dyDescent="0.3">
      <c r="A71" s="43">
        <v>599.5</v>
      </c>
      <c r="B71" s="43">
        <v>5.9939999999999998</v>
      </c>
      <c r="C71" s="10">
        <f t="shared" si="6"/>
        <v>0</v>
      </c>
      <c r="D71" s="11">
        <f t="shared" si="6"/>
        <v>2.8114198817791262E-3</v>
      </c>
      <c r="E71" s="11">
        <f t="shared" si="6"/>
        <v>0.4964366274451939</v>
      </c>
      <c r="F71" s="12">
        <f t="shared" si="5"/>
        <v>0</v>
      </c>
      <c r="G71" s="12">
        <f t="shared" si="5"/>
        <v>1.5688669041512917E-3</v>
      </c>
      <c r="H71" s="12">
        <f t="shared" si="5"/>
        <v>6.5634182255813975</v>
      </c>
      <c r="I71" s="13">
        <f t="shared" si="7"/>
        <v>6.5649870924855485</v>
      </c>
      <c r="J71" s="13">
        <f t="shared" si="2"/>
        <v>-0.57098709248554869</v>
      </c>
    </row>
    <row r="72" spans="1:10" ht="15.75" thickBot="1" x14ac:dyDescent="0.3">
      <c r="A72" s="43">
        <v>673.4</v>
      </c>
      <c r="B72" s="43">
        <v>8.6839999999999993</v>
      </c>
      <c r="C72" s="10">
        <f t="shared" si="6"/>
        <v>0</v>
      </c>
      <c r="D72" s="11">
        <f t="shared" si="6"/>
        <v>1.9560166026143933E-4</v>
      </c>
      <c r="E72" s="11">
        <f t="shared" si="6"/>
        <v>0.67876264907727457</v>
      </c>
      <c r="F72" s="12">
        <f t="shared" si="5"/>
        <v>0</v>
      </c>
      <c r="G72" s="12">
        <f t="shared" si="5"/>
        <v>1.0915230882802939E-4</v>
      </c>
      <c r="H72" s="12">
        <f t="shared" si="5"/>
        <v>8.9739614192539054</v>
      </c>
      <c r="I72" s="13">
        <f t="shared" si="7"/>
        <v>8.9740705715627342</v>
      </c>
      <c r="J72" s="13">
        <f t="shared" si="2"/>
        <v>-0.29007057156273497</v>
      </c>
    </row>
    <row r="73" spans="1:10" ht="15.75" thickBot="1" x14ac:dyDescent="0.3">
      <c r="A73" s="43">
        <v>756.5</v>
      </c>
      <c r="B73" s="43">
        <v>12.516</v>
      </c>
      <c r="C73" s="10">
        <f t="shared" si="6"/>
        <v>0</v>
      </c>
      <c r="D73" s="11">
        <f t="shared" si="6"/>
        <v>5.3926310601204263E-6</v>
      </c>
      <c r="E73" s="11">
        <f t="shared" si="6"/>
        <v>0.86459354631172114</v>
      </c>
      <c r="F73" s="12">
        <f t="shared" si="5"/>
        <v>0</v>
      </c>
      <c r="G73" s="12">
        <f t="shared" si="5"/>
        <v>3.0092696047832463E-6</v>
      </c>
      <c r="H73" s="12">
        <f t="shared" si="5"/>
        <v>11.430842782060607</v>
      </c>
      <c r="I73" s="13">
        <f t="shared" si="7"/>
        <v>11.430845791330212</v>
      </c>
      <c r="J73" s="13">
        <f t="shared" si="2"/>
        <v>1.0851542086697883</v>
      </c>
    </row>
    <row r="74" spans="1:10" ht="15.75" thickBot="1" x14ac:dyDescent="0.3">
      <c r="A74" s="43">
        <v>849.8</v>
      </c>
      <c r="B74" s="43">
        <v>13.737</v>
      </c>
      <c r="C74" s="10">
        <f t="shared" si="6"/>
        <v>0</v>
      </c>
      <c r="D74" s="11">
        <f t="shared" si="6"/>
        <v>4.5232563987860329E-8</v>
      </c>
      <c r="E74" s="11">
        <f t="shared" si="6"/>
        <v>0.98779628181449997</v>
      </c>
      <c r="F74" s="12">
        <f t="shared" si="5"/>
        <v>0</v>
      </c>
      <c r="G74" s="12">
        <f t="shared" si="5"/>
        <v>2.5241292874955482E-8</v>
      </c>
      <c r="H74" s="12">
        <f t="shared" si="5"/>
        <v>13.059713487676893</v>
      </c>
      <c r="I74" s="13">
        <f t="shared" si="7"/>
        <v>13.059713512918186</v>
      </c>
      <c r="J74" s="13">
        <f t="shared" si="2"/>
        <v>0.6772864870818136</v>
      </c>
    </row>
    <row r="75" spans="1:10" ht="15.75" thickBot="1" x14ac:dyDescent="0.3">
      <c r="A75" s="43">
        <v>954.5</v>
      </c>
      <c r="B75" s="43">
        <v>11.907999999999999</v>
      </c>
      <c r="C75" s="10">
        <f t="shared" si="6"/>
        <v>0</v>
      </c>
      <c r="D75" s="11">
        <f t="shared" si="6"/>
        <v>8.2336009615063948E-11</v>
      </c>
      <c r="E75" s="11">
        <f t="shared" si="6"/>
        <v>0.96347826510535139</v>
      </c>
      <c r="F75" s="12">
        <f t="shared" si="5"/>
        <v>0</v>
      </c>
      <c r="G75" s="12">
        <f t="shared" si="5"/>
        <v>4.5946264142946932E-11</v>
      </c>
      <c r="H75" s="12">
        <f t="shared" si="5"/>
        <v>12.738203540072474</v>
      </c>
      <c r="I75" s="13">
        <f t="shared" si="7"/>
        <v>12.73820354011842</v>
      </c>
      <c r="J75" s="13">
        <f t="shared" si="2"/>
        <v>-0.83020354011842024</v>
      </c>
    </row>
    <row r="76" spans="1:10" ht="15.75" thickBot="1" x14ac:dyDescent="0.3">
      <c r="A76" s="43">
        <v>1072.3</v>
      </c>
      <c r="B76" s="43">
        <v>9.266</v>
      </c>
      <c r="C76" s="10">
        <f t="shared" si="6"/>
        <v>0</v>
      </c>
      <c r="D76" s="11">
        <f t="shared" si="6"/>
        <v>2.0643340263126491E-14</v>
      </c>
      <c r="E76" s="11">
        <f t="shared" si="6"/>
        <v>0.7514296200544176</v>
      </c>
      <c r="F76" s="12">
        <f t="shared" si="5"/>
        <v>0</v>
      </c>
      <c r="G76" s="12">
        <f t="shared" si="5"/>
        <v>1.1519678558102112E-14</v>
      </c>
      <c r="H76" s="12">
        <f t="shared" si="5"/>
        <v>9.9346957715188964</v>
      </c>
      <c r="I76" s="13">
        <f t="shared" si="7"/>
        <v>9.934695771518907</v>
      </c>
      <c r="J76" s="13">
        <f t="shared" si="2"/>
        <v>-0.66869577151890702</v>
      </c>
    </row>
    <row r="77" spans="1:10" ht="15.75" thickBot="1" x14ac:dyDescent="0.3">
      <c r="A77" s="43">
        <v>1204.5</v>
      </c>
      <c r="B77" s="43">
        <v>5.681</v>
      </c>
      <c r="C77" s="10">
        <f t="shared" si="6"/>
        <v>0</v>
      </c>
      <c r="D77" s="11">
        <f t="shared" si="6"/>
        <v>4.1731003810803985E-19</v>
      </c>
      <c r="E77" s="11">
        <f t="shared" si="6"/>
        <v>0.43049984171443817</v>
      </c>
      <c r="F77" s="12">
        <f t="shared" si="5"/>
        <v>0</v>
      </c>
      <c r="G77" s="12">
        <f t="shared" si="5"/>
        <v>2.3287304461385099E-19</v>
      </c>
      <c r="H77" s="12">
        <f t="shared" si="5"/>
        <v>5.6916640533949892</v>
      </c>
      <c r="I77" s="13">
        <f t="shared" si="7"/>
        <v>5.6916640533949892</v>
      </c>
      <c r="J77" s="13">
        <f t="shared" si="2"/>
        <v>-1.0664053394989104E-2</v>
      </c>
    </row>
    <row r="78" spans="1:10" ht="15.75" thickBot="1" x14ac:dyDescent="0.3">
      <c r="A78" s="43">
        <v>1353</v>
      </c>
      <c r="B78" s="43">
        <v>3.8170000000000002</v>
      </c>
      <c r="C78" s="10">
        <f t="shared" si="6"/>
        <v>0</v>
      </c>
      <c r="D78" s="11">
        <f t="shared" si="6"/>
        <v>3.3366732922671725E-25</v>
      </c>
      <c r="E78" s="11">
        <f t="shared" si="6"/>
        <v>0.16214966086832125</v>
      </c>
      <c r="F78" s="12">
        <f t="shared" si="5"/>
        <v>0</v>
      </c>
      <c r="G78" s="12">
        <f t="shared" si="5"/>
        <v>1.861975983071873E-25</v>
      </c>
      <c r="H78" s="12">
        <f t="shared" si="5"/>
        <v>2.1437903260521911</v>
      </c>
      <c r="I78" s="13">
        <f t="shared" si="7"/>
        <v>2.1437903260521911</v>
      </c>
      <c r="J78" s="13">
        <f t="shared" si="2"/>
        <v>1.6732096739478091</v>
      </c>
    </row>
    <row r="79" spans="1:10" ht="15.75" thickBot="1" x14ac:dyDescent="0.3">
      <c r="A79" s="43">
        <v>1519.9</v>
      </c>
      <c r="B79" s="43">
        <v>0.95699999999999996</v>
      </c>
      <c r="C79" s="10">
        <f t="shared" si="6"/>
        <v>0</v>
      </c>
      <c r="D79" s="11">
        <f t="shared" si="6"/>
        <v>4.2666360938597468E-33</v>
      </c>
      <c r="E79" s="11">
        <f t="shared" si="6"/>
        <v>3.4751014483742577E-2</v>
      </c>
      <c r="F79" s="12">
        <f t="shared" si="5"/>
        <v>0</v>
      </c>
      <c r="G79" s="12">
        <f t="shared" si="5"/>
        <v>2.3809265215404014E-33</v>
      </c>
      <c r="H79" s="12">
        <f t="shared" si="5"/>
        <v>0.45944523270539617</v>
      </c>
      <c r="I79" s="13">
        <f t="shared" si="7"/>
        <v>0.45944523270539617</v>
      </c>
      <c r="J79" s="13">
        <f t="shared" si="2"/>
        <v>0.49755476729460379</v>
      </c>
    </row>
    <row r="80" spans="1:10" ht="15.75" thickBot="1" x14ac:dyDescent="0.3">
      <c r="A80" s="43">
        <v>1707.4</v>
      </c>
      <c r="B80" s="43">
        <v>0.17799999999999999</v>
      </c>
      <c r="C80" s="10">
        <f t="shared" si="6"/>
        <v>0</v>
      </c>
      <c r="D80" s="11">
        <f t="shared" si="6"/>
        <v>2.8119705156116265E-43</v>
      </c>
      <c r="E80" s="11">
        <f t="shared" si="6"/>
        <v>3.520812550838818E-3</v>
      </c>
      <c r="F80" s="12">
        <f t="shared" si="5"/>
        <v>0</v>
      </c>
      <c r="G80" s="12">
        <f t="shared" si="5"/>
        <v>1.569174176359799E-43</v>
      </c>
      <c r="H80" s="12">
        <f t="shared" si="5"/>
        <v>4.6548872479362721E-2</v>
      </c>
      <c r="I80" s="13">
        <f t="shared" si="7"/>
        <v>4.6548872479362721E-2</v>
      </c>
      <c r="J80" s="13">
        <f t="shared" si="2"/>
        <v>0.13145112752063726</v>
      </c>
    </row>
    <row r="81" spans="1:10" ht="15.75" thickBot="1" x14ac:dyDescent="0.3">
      <c r="A81" s="43">
        <v>1917.9</v>
      </c>
      <c r="B81" s="43">
        <v>0.57299999999999995</v>
      </c>
      <c r="C81" s="10">
        <f t="shared" si="6"/>
        <v>0</v>
      </c>
      <c r="D81" s="11">
        <f t="shared" si="6"/>
        <v>2.3061298081558529E-56</v>
      </c>
      <c r="E81" s="11">
        <f t="shared" si="6"/>
        <v>1.3311216916734187E-4</v>
      </c>
      <c r="F81" s="12">
        <f t="shared" si="5"/>
        <v>0</v>
      </c>
      <c r="G81" s="12">
        <f t="shared" si="5"/>
        <v>1.2868980390090048E-56</v>
      </c>
      <c r="H81" s="12">
        <f t="shared" si="5"/>
        <v>1.7598839184283562E-3</v>
      </c>
      <c r="I81" s="13">
        <f t="shared" si="1"/>
        <v>1.7598839184283562E-3</v>
      </c>
      <c r="J81" s="13">
        <f t="shared" si="2"/>
        <v>0.57124011608157155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3.7204516059358416E-73</v>
      </c>
      <c r="E82" s="11">
        <f t="shared" si="6"/>
        <v>1.3797953630798224E-6</v>
      </c>
      <c r="F82" s="12">
        <f t="shared" si="5"/>
        <v>0</v>
      </c>
      <c r="G82" s="12">
        <f t="shared" si="5"/>
        <v>2.0761371970363798E-73</v>
      </c>
      <c r="H82" s="12">
        <f t="shared" si="5"/>
        <v>1.8242356693575358E-5</v>
      </c>
      <c r="I82" s="13">
        <f t="shared" si="1"/>
        <v>1.8242356693575358E-5</v>
      </c>
      <c r="J82" s="13">
        <f t="shared" si="2"/>
        <v>-1.8242356693575358E-5</v>
      </c>
    </row>
    <row r="83" spans="1:10" ht="15.75" thickBot="1" x14ac:dyDescent="0.3">
      <c r="A83" s="43">
        <v>2420.1</v>
      </c>
      <c r="B83" s="43">
        <v>0</v>
      </c>
      <c r="C83" s="10">
        <f t="shared" si="6"/>
        <v>0</v>
      </c>
      <c r="D83" s="11">
        <f t="shared" si="6"/>
        <v>1.1674220250277181E-94</v>
      </c>
      <c r="E83" s="11">
        <f t="shared" si="6"/>
        <v>2.6474665047564286E-9</v>
      </c>
      <c r="F83" s="12">
        <f t="shared" si="5"/>
        <v>0</v>
      </c>
      <c r="G83" s="12">
        <f t="shared" si="5"/>
        <v>6.514607761414268E-95</v>
      </c>
      <c r="H83" s="12">
        <f t="shared" si="5"/>
        <v>3.5002312376423041E-8</v>
      </c>
      <c r="I83" s="13">
        <f t="shared" si="1"/>
        <v>3.5002312376423041E-8</v>
      </c>
      <c r="J83" s="13">
        <f t="shared" si="2"/>
        <v>-3.5002312376423041E-8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3.8024198285450262E-122</v>
      </c>
      <c r="E84" s="11">
        <f t="shared" si="6"/>
        <v>5.6892428018214771E-13</v>
      </c>
      <c r="F84" s="12">
        <f t="shared" si="5"/>
        <v>0</v>
      </c>
      <c r="G84" s="12">
        <f t="shared" si="5"/>
        <v>2.1218782236532494E-122</v>
      </c>
      <c r="H84" s="12">
        <f t="shared" si="5"/>
        <v>7.521781800710354E-12</v>
      </c>
      <c r="I84" s="13">
        <f t="shared" si="1"/>
        <v>7.521781800710354E-12</v>
      </c>
      <c r="J84" s="13">
        <f t="shared" si="2"/>
        <v>-7.521781800710354E-12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3.1853169444631368E-157</v>
      </c>
      <c r="E85" s="11">
        <f t="shared" si="6"/>
        <v>7.2206556261157428E-18</v>
      </c>
      <c r="F85" s="12">
        <f t="shared" si="5"/>
        <v>0</v>
      </c>
      <c r="G85" s="12">
        <f t="shared" si="5"/>
        <v>1.7775140475417395E-157</v>
      </c>
      <c r="H85" s="12">
        <f t="shared" si="5"/>
        <v>9.5464718187674361E-17</v>
      </c>
      <c r="I85" s="13">
        <f t="shared" si="1"/>
        <v>9.5464718187674361E-17</v>
      </c>
      <c r="J85" s="13">
        <f t="shared" si="2"/>
        <v>-9.5464718187674361E-17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6.3940951724081565E-202</v>
      </c>
      <c r="E86" s="11">
        <f t="shared" si="6"/>
        <v>2.3951647419743407E-24</v>
      </c>
      <c r="F86" s="12">
        <f t="shared" si="5"/>
        <v>0</v>
      </c>
      <c r="G86" s="12">
        <f t="shared" si="5"/>
        <v>3.5681202807872896E-202</v>
      </c>
      <c r="H86" s="12">
        <f t="shared" si="5"/>
        <v>3.1666615740354243E-23</v>
      </c>
      <c r="I86" s="13">
        <f t="shared" ref="I86:I116" si="8">SUM(F86:H86)</f>
        <v>3.1666615740354243E-23</v>
      </c>
      <c r="J86" s="13">
        <f t="shared" ref="J86:J116" si="9">B86-I86</f>
        <v>-3.1666615740354243E-23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8.2239065738648002E-259</v>
      </c>
      <c r="E87" s="11">
        <f t="shared" si="10"/>
        <v>7.343451479952201E-33</v>
      </c>
      <c r="F87" s="12">
        <f t="shared" si="5"/>
        <v>0</v>
      </c>
      <c r="G87" s="12">
        <f t="shared" si="5"/>
        <v>4.5892166197544031E-259</v>
      </c>
      <c r="H87" s="12">
        <f t="shared" si="5"/>
        <v>9.7088209486541145E-32</v>
      </c>
      <c r="I87" s="13">
        <f t="shared" si="8"/>
        <v>9.7088209486541145E-32</v>
      </c>
      <c r="J87" s="13">
        <f t="shared" si="9"/>
        <v>-9.7088209486541145E-32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5.4920058225167655E-44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7.2610136153753426E-43</v>
      </c>
      <c r="I88" s="13">
        <f t="shared" si="8"/>
        <v>7.2610136153753426E-43</v>
      </c>
      <c r="J88" s="13">
        <f t="shared" si="9"/>
        <v>-7.2610136153753426E-43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1.8874954068641698E-58</v>
      </c>
      <c r="F89" s="12">
        <f t="shared" si="11"/>
        <v>0</v>
      </c>
      <c r="G89" s="12">
        <f t="shared" si="11"/>
        <v>0</v>
      </c>
      <c r="H89" s="12">
        <f t="shared" si="11"/>
        <v>2.4954689217570144E-57</v>
      </c>
      <c r="I89" s="13">
        <f t="shared" si="8"/>
        <v>2.4954689217570144E-57</v>
      </c>
      <c r="J89" s="13">
        <f t="shared" si="9"/>
        <v>-2.4954689217570144E-57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3.4878552567044469E-77</v>
      </c>
      <c r="F90" s="12">
        <f t="shared" si="11"/>
        <v>0</v>
      </c>
      <c r="G90" s="12">
        <f t="shared" si="11"/>
        <v>0</v>
      </c>
      <c r="H90" s="12">
        <f t="shared" si="11"/>
        <v>4.6113142130253335E-76</v>
      </c>
      <c r="I90" s="13">
        <f t="shared" si="8"/>
        <v>4.6113142130253335E-76</v>
      </c>
      <c r="J90" s="13">
        <f t="shared" si="9"/>
        <v>-4.6113142130253335E-76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2.3265997859385956E-101</v>
      </c>
      <c r="F91" s="12">
        <f t="shared" si="11"/>
        <v>0</v>
      </c>
      <c r="G91" s="12">
        <f t="shared" si="11"/>
        <v>0</v>
      </c>
      <c r="H91" s="12">
        <f t="shared" si="11"/>
        <v>3.0760114371998064E-100</v>
      </c>
      <c r="I91" s="13">
        <f t="shared" si="8"/>
        <v>3.0760114371998064E-100</v>
      </c>
      <c r="J91" s="13">
        <f t="shared" si="9"/>
        <v>-3.0760114371998064E-100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1.7931250592236415E-132</v>
      </c>
      <c r="F92" s="12">
        <f t="shared" si="11"/>
        <v>0</v>
      </c>
      <c r="G92" s="12">
        <f t="shared" si="11"/>
        <v>0</v>
      </c>
      <c r="H92" s="12">
        <f t="shared" si="11"/>
        <v>2.3707013229507247E-131</v>
      </c>
      <c r="I92" s="13">
        <f t="shared" si="8"/>
        <v>2.3707013229507247E-131</v>
      </c>
      <c r="J92" s="13">
        <f t="shared" si="9"/>
        <v>-2.3707013229507247E-131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2.0607377393645096E-172</v>
      </c>
      <c r="F93" s="12">
        <f t="shared" si="11"/>
        <v>0</v>
      </c>
      <c r="G93" s="12">
        <f t="shared" si="11"/>
        <v>0</v>
      </c>
      <c r="H93" s="12">
        <f t="shared" si="11"/>
        <v>2.7245136416090955E-171</v>
      </c>
      <c r="I93" s="13">
        <f t="shared" si="8"/>
        <v>2.7245136416090955E-171</v>
      </c>
      <c r="J93" s="13">
        <f t="shared" si="9"/>
        <v>-2.7245136416090955E-171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1.4051455923045556E-223</v>
      </c>
      <c r="F94" s="12">
        <f t="shared" si="11"/>
        <v>0</v>
      </c>
      <c r="G94" s="12">
        <f t="shared" si="11"/>
        <v>0</v>
      </c>
      <c r="H94" s="12">
        <f t="shared" si="11"/>
        <v>1.8577513584340127E-222</v>
      </c>
      <c r="I94" s="13">
        <f t="shared" si="8"/>
        <v>1.8577513584340127E-222</v>
      </c>
      <c r="J94" s="13">
        <f t="shared" si="9"/>
        <v>-1.8577513584340127E-222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5.349719058136726E-289</v>
      </c>
      <c r="F95" s="12">
        <f t="shared" si="11"/>
        <v>0</v>
      </c>
      <c r="G95" s="12">
        <f t="shared" si="11"/>
        <v>0</v>
      </c>
      <c r="H95" s="12">
        <f t="shared" si="11"/>
        <v>7.0728954365461505E-288</v>
      </c>
      <c r="I95" s="13">
        <f t="shared" si="8"/>
        <v>7.0728954365461505E-288</v>
      </c>
      <c r="J95" s="13">
        <f t="shared" si="9"/>
        <v>-7.0728954365461505E-288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0</v>
      </c>
      <c r="F96" s="12">
        <f t="shared" si="11"/>
        <v>0</v>
      </c>
      <c r="G96" s="12">
        <f t="shared" si="11"/>
        <v>0</v>
      </c>
      <c r="H96" s="12">
        <f t="shared" si="11"/>
        <v>0</v>
      </c>
      <c r="I96" s="13">
        <f t="shared" si="8"/>
        <v>0</v>
      </c>
      <c r="J96" s="13">
        <f t="shared" si="9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CDC91-6D61-4B76-94C9-B3F6EC02DE23}">
  <dimension ref="A1:R116"/>
  <sheetViews>
    <sheetView topLeftCell="A6" zoomScale="76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39.948162116939265</v>
      </c>
      <c r="D8" s="41">
        <v>235.99536353278</v>
      </c>
      <c r="E8" s="41">
        <v>971.10579627493337</v>
      </c>
    </row>
    <row r="9" spans="2:8" ht="15" x14ac:dyDescent="0.25">
      <c r="B9" s="25" t="s">
        <v>5</v>
      </c>
      <c r="C9" s="41">
        <v>25.533208280922139</v>
      </c>
      <c r="D9" s="41">
        <v>225.54398323454726</v>
      </c>
      <c r="E9" s="41">
        <v>638.63192672842001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0.21398713208845832</v>
      </c>
    </row>
    <row r="12" spans="2:8" ht="15" customHeight="1" x14ac:dyDescent="0.25">
      <c r="B12" s="31" t="s">
        <v>24</v>
      </c>
      <c r="C12" s="39">
        <f>STDEV(J22:J143)/MAX(I22:I143)</f>
        <v>2.980479104896128E-2</v>
      </c>
      <c r="D12" s="35" t="s">
        <v>21</v>
      </c>
      <c r="E12" s="38">
        <f>M24</f>
        <v>0.98172063097880136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0.5622972938105002</v>
      </c>
      <c r="D15" s="40">
        <f>N22</f>
        <v>0.48287836912105309</v>
      </c>
      <c r="E15" s="40">
        <f>M22</f>
        <v>13.081534327668178</v>
      </c>
    </row>
    <row r="16" spans="2:8" ht="15" x14ac:dyDescent="0.25">
      <c r="B16" s="5" t="s">
        <v>9</v>
      </c>
      <c r="C16" s="23">
        <f>O28</f>
        <v>0.35631816491100837</v>
      </c>
      <c r="D16" s="24">
        <f>N28</f>
        <v>0.32862452377860835</v>
      </c>
      <c r="E16" s="24">
        <f>M28</f>
        <v>1.4973012177992327E-2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13.05703809801561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2.1907642902956347E-3</v>
      </c>
      <c r="D22" s="11">
        <f>EXP(-1*(($A22-D$8)/(0.6006*D$9))^2)</f>
        <v>5.0596138423187151E-2</v>
      </c>
      <c r="E22" s="11">
        <f>EXP(-1*(($A22-E$8)/(0.6006*E$9))^2)</f>
        <v>1.6889121186794782E-3</v>
      </c>
      <c r="F22" s="12">
        <f t="shared" ref="F22:H53" si="0">C$15*C22</f>
        <v>1.2318608318099165E-3</v>
      </c>
      <c r="G22" s="12">
        <f t="shared" si="0"/>
        <v>2.4431780805611661E-2</v>
      </c>
      <c r="H22" s="12">
        <f t="shared" si="0"/>
        <v>2.2093561856920386E-2</v>
      </c>
      <c r="I22" s="13">
        <f t="shared" ref="I22:I85" si="1">SUM(F22:H22)</f>
        <v>4.7757203494341968E-2</v>
      </c>
      <c r="J22" s="13">
        <f t="shared" ref="J22:J85" si="2">B22-I22</f>
        <v>-4.6757203494341967E-2</v>
      </c>
      <c r="M22" s="15">
        <f t="array" ref="M22:Q26">LINEST(B22:B108,C22:E108,FALSE,TRUE)</f>
        <v>13.081534327668178</v>
      </c>
      <c r="N22" s="16">
        <v>0.48287836912105309</v>
      </c>
      <c r="O22" s="16">
        <v>0.5622972938105002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2.4125559983532081E-3</v>
      </c>
      <c r="D23" s="11">
        <f t="shared" si="3"/>
        <v>5.0984490517875854E-2</v>
      </c>
      <c r="E23" s="11">
        <f t="shared" si="3"/>
        <v>1.6955993868785521E-3</v>
      </c>
      <c r="F23" s="12">
        <f t="shared" si="0"/>
        <v>1.3565737090402985E-3</v>
      </c>
      <c r="G23" s="12">
        <f t="shared" si="0"/>
        <v>2.4619307631739688E-2</v>
      </c>
      <c r="H23" s="12">
        <f t="shared" si="0"/>
        <v>2.2181041585424895E-2</v>
      </c>
      <c r="I23" s="13">
        <f t="shared" si="1"/>
        <v>4.8156922926204881E-2</v>
      </c>
      <c r="J23" s="13">
        <f t="shared" si="2"/>
        <v>-4.8156922926204881E-2</v>
      </c>
      <c r="M23" s="18">
        <v>0.19586997279500029</v>
      </c>
      <c r="N23">
        <v>0.15868567409539713</v>
      </c>
      <c r="O23">
        <v>0.20035673986498354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2.5716620504303649E-3</v>
      </c>
      <c r="D24" s="11">
        <f t="shared" si="3"/>
        <v>5.1244767244131739E-2</v>
      </c>
      <c r="E24" s="11">
        <f t="shared" si="3"/>
        <v>1.7000711138251798E-3</v>
      </c>
      <c r="F24" s="12">
        <f t="shared" si="0"/>
        <v>1.4460386115521563E-3</v>
      </c>
      <c r="G24" s="12">
        <f t="shared" si="0"/>
        <v>2.4744989632834297E-2</v>
      </c>
      <c r="H24" s="12">
        <f t="shared" si="0"/>
        <v>2.2239538634981165E-2</v>
      </c>
      <c r="I24" s="13">
        <f t="shared" si="1"/>
        <v>4.8430566879367615E-2</v>
      </c>
      <c r="J24" s="13">
        <f t="shared" si="2"/>
        <v>-4.8430566879367615E-2</v>
      </c>
      <c r="M24" s="18">
        <v>0.98172063097880136</v>
      </c>
      <c r="N24">
        <v>0.41263426341324055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2.8284052008024428E-3</v>
      </c>
      <c r="D25" s="11">
        <f t="shared" si="3"/>
        <v>5.1637253689361014E-2</v>
      </c>
      <c r="E25" s="11">
        <f t="shared" si="3"/>
        <v>1.7067990857777776E-3</v>
      </c>
      <c r="F25" s="12">
        <f t="shared" si="0"/>
        <v>1.590404590210758E-3</v>
      </c>
      <c r="G25" s="12">
        <f t="shared" si="0"/>
        <v>2.4934512847408729E-2</v>
      </c>
      <c r="H25" s="12">
        <f t="shared" si="0"/>
        <v>2.2327550831034663E-2</v>
      </c>
      <c r="I25" s="13">
        <f t="shared" si="1"/>
        <v>4.8852468268654151E-2</v>
      </c>
      <c r="J25" s="13">
        <f t="shared" si="2"/>
        <v>-4.8852468268654151E-2</v>
      </c>
      <c r="M25" s="18">
        <v>1503.7815383850668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3.2072158147680619E-3</v>
      </c>
      <c r="D26" s="11">
        <f t="shared" si="3"/>
        <v>5.2164453059266244E-2</v>
      </c>
      <c r="E26" s="11">
        <f t="shared" si="3"/>
        <v>1.7158078854833858E-3</v>
      </c>
      <c r="F26" s="12">
        <f t="shared" si="0"/>
        <v>1.8034087733103197E-3</v>
      </c>
      <c r="G26" s="12">
        <f t="shared" si="0"/>
        <v>2.5189086019350212E-2</v>
      </c>
      <c r="H26" s="12">
        <f t="shared" si="0"/>
        <v>2.2445399753634663E-2</v>
      </c>
      <c r="I26" s="13">
        <f t="shared" si="1"/>
        <v>4.94378945462952E-2</v>
      </c>
      <c r="J26" s="13">
        <f t="shared" si="2"/>
        <v>-4.94378945462952E-2</v>
      </c>
      <c r="M26" s="20">
        <v>768.13327303122264</v>
      </c>
      <c r="N26" s="21">
        <v>14.302430968777356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3.6318155976454575E-3</v>
      </c>
      <c r="D27" s="11">
        <f t="shared" si="3"/>
        <v>5.2696115995738549E-2</v>
      </c>
      <c r="E27" s="11">
        <f t="shared" si="3"/>
        <v>1.724860483553766E-3</v>
      </c>
      <c r="F27" s="12">
        <f t="shared" si="0"/>
        <v>2.0421600821748051E-3</v>
      </c>
      <c r="G27" s="12">
        <f t="shared" si="0"/>
        <v>2.5445814551036068E-2</v>
      </c>
      <c r="H27" s="12">
        <f t="shared" si="0"/>
        <v>2.2563821626046924E-2</v>
      </c>
      <c r="I27" s="13">
        <f t="shared" si="1"/>
        <v>5.0051796259257798E-2</v>
      </c>
      <c r="J27" s="13">
        <f t="shared" si="2"/>
        <v>-5.0051796259257798E-2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4.1070353536942182E-3</v>
      </c>
      <c r="D28" s="11">
        <f t="shared" si="3"/>
        <v>5.323226935421959E-2</v>
      </c>
      <c r="E28" s="11">
        <f t="shared" si="3"/>
        <v>1.7339570715846327E-3</v>
      </c>
      <c r="F28" s="12">
        <f t="shared" si="0"/>
        <v>2.3093748649663094E-3</v>
      </c>
      <c r="G28" s="12">
        <f t="shared" si="0"/>
        <v>2.5704711410378171E-2</v>
      </c>
      <c r="H28" s="12">
        <f t="shared" si="0"/>
        <v>2.2682818954637363E-2</v>
      </c>
      <c r="I28" s="13">
        <f t="shared" si="1"/>
        <v>5.069690522998184E-2</v>
      </c>
      <c r="J28" s="13">
        <f t="shared" si="2"/>
        <v>-5.069690522998184E-2</v>
      </c>
      <c r="M28" s="14">
        <f>M23/M22</f>
        <v>1.4973012177992327E-2</v>
      </c>
      <c r="N28" s="14">
        <f>N23/N22</f>
        <v>0.32862452377860835</v>
      </c>
      <c r="O28" s="14">
        <f>O23/O22</f>
        <v>0.35631816491100837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4.7802788211564673E-3</v>
      </c>
      <c r="D29" s="11">
        <f t="shared" si="3"/>
        <v>5.3908816681208512E-2</v>
      </c>
      <c r="E29" s="11">
        <f t="shared" si="3"/>
        <v>1.745389960559449E-3</v>
      </c>
      <c r="F29" s="12">
        <f t="shared" si="0"/>
        <v>2.6879378447959294E-3</v>
      </c>
      <c r="G29" s="12">
        <f t="shared" si="0"/>
        <v>2.6031401480267786E-2</v>
      </c>
      <c r="H29" s="12">
        <f t="shared" si="0"/>
        <v>2.283237868422584E-2</v>
      </c>
      <c r="I29" s="13">
        <f t="shared" si="1"/>
        <v>5.1551718009289552E-2</v>
      </c>
      <c r="J29" s="13">
        <f t="shared" si="2"/>
        <v>-5.1551718009289552E-2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5.7193165329886787E-3</v>
      </c>
      <c r="D30" s="11">
        <f t="shared" si="3"/>
        <v>5.4730064510285385E-2</v>
      </c>
      <c r="E30" s="11">
        <f t="shared" si="3"/>
        <v>1.7592010845946028E-3</v>
      </c>
      <c r="F30" s="12">
        <f t="shared" si="0"/>
        <v>3.2159562089451865E-3</v>
      </c>
      <c r="G30" s="12">
        <f t="shared" si="0"/>
        <v>2.6427964292616634E-2</v>
      </c>
      <c r="H30" s="12">
        <f t="shared" si="0"/>
        <v>2.3013049377395386E-2</v>
      </c>
      <c r="I30" s="13">
        <f t="shared" si="1"/>
        <v>5.265696987895721E-2</v>
      </c>
      <c r="J30" s="13">
        <f t="shared" si="2"/>
        <v>-5.265696987895721E-2</v>
      </c>
    </row>
    <row r="31" spans="1:18" ht="15.75" thickBot="1" x14ac:dyDescent="0.3">
      <c r="A31" s="43">
        <v>5.7</v>
      </c>
      <c r="B31" s="43">
        <v>0</v>
      </c>
      <c r="C31" s="10">
        <f t="shared" si="3"/>
        <v>6.8219006997008481E-3</v>
      </c>
      <c r="D31" s="11">
        <f t="shared" si="3"/>
        <v>5.5561643109938413E-2</v>
      </c>
      <c r="E31" s="11">
        <f t="shared" si="3"/>
        <v>1.7731128173253481E-3</v>
      </c>
      <c r="F31" s="12">
        <f t="shared" si="0"/>
        <v>3.8359363020857447E-3</v>
      </c>
      <c r="G31" s="12">
        <f t="shared" si="0"/>
        <v>2.6829515610613058E-2</v>
      </c>
      <c r="H31" s="12">
        <f t="shared" si="0"/>
        <v>2.3195036186669977E-2</v>
      </c>
      <c r="I31" s="13">
        <f t="shared" si="1"/>
        <v>5.3860488099368775E-2</v>
      </c>
      <c r="J31" s="13">
        <f t="shared" si="2"/>
        <v>-5.3860488099368775E-2</v>
      </c>
      <c r="M31" s="28" t="e">
        <f>#REF!-M22</f>
        <v>#REF!</v>
      </c>
      <c r="N31" s="28" t="e">
        <f>#REF!-N22</f>
        <v>#REF!</v>
      </c>
      <c r="O31" s="28">
        <f>E15-O22</f>
        <v>12.519237033857678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4.0000000000000001E-3</v>
      </c>
      <c r="C32" s="10">
        <f t="shared" si="3"/>
        <v>8.3473061408887647E-3</v>
      </c>
      <c r="D32" s="11">
        <f t="shared" si="3"/>
        <v>5.6544996788140608E-2</v>
      </c>
      <c r="E32" s="11">
        <f t="shared" si="3"/>
        <v>1.7894712096476551E-3</v>
      </c>
      <c r="F32" s="12">
        <f t="shared" si="0"/>
        <v>4.6936676536295224E-3</v>
      </c>
      <c r="G32" s="12">
        <f t="shared" si="0"/>
        <v>2.7304355831012522E-2</v>
      </c>
      <c r="H32" s="12">
        <f t="shared" si="0"/>
        <v>2.34090290573797E-2</v>
      </c>
      <c r="I32" s="13">
        <f t="shared" si="1"/>
        <v>5.5407052542021745E-2</v>
      </c>
      <c r="J32" s="13">
        <f t="shared" si="2"/>
        <v>-5.1407052542021742E-2</v>
      </c>
    </row>
    <row r="33" spans="1:10" ht="15.75" thickBot="1" x14ac:dyDescent="0.3">
      <c r="A33" s="43">
        <v>7.2</v>
      </c>
      <c r="B33" s="43">
        <v>7.0000000000000001E-3</v>
      </c>
      <c r="C33" s="10">
        <f t="shared" si="3"/>
        <v>1.0459028636943021E-2</v>
      </c>
      <c r="D33" s="11">
        <f t="shared" si="3"/>
        <v>5.7686385692141191E-2</v>
      </c>
      <c r="E33" s="11">
        <f t="shared" si="3"/>
        <v>1.8083366454211829E-3</v>
      </c>
      <c r="F33" s="12">
        <f t="shared" si="0"/>
        <v>5.8810834984395852E-3</v>
      </c>
      <c r="G33" s="12">
        <f t="shared" si="0"/>
        <v>2.7855507843509191E-2</v>
      </c>
      <c r="H33" s="12">
        <f t="shared" si="0"/>
        <v>2.3655817903057524E-2</v>
      </c>
      <c r="I33" s="13">
        <f t="shared" si="1"/>
        <v>5.7392409245006298E-2</v>
      </c>
      <c r="J33" s="13">
        <f t="shared" si="2"/>
        <v>-5.0392409245006299E-2</v>
      </c>
    </row>
    <row r="34" spans="1:10" ht="15.75" thickBot="1" x14ac:dyDescent="0.3">
      <c r="A34" s="43">
        <v>8.1</v>
      </c>
      <c r="B34" s="43">
        <v>8.0000000000000002E-3</v>
      </c>
      <c r="C34" s="10">
        <f t="shared" si="3"/>
        <v>1.3392263795475678E-2</v>
      </c>
      <c r="D34" s="11">
        <f t="shared" si="3"/>
        <v>5.8993091667880915E-2</v>
      </c>
      <c r="E34" s="11">
        <f t="shared" si="3"/>
        <v>1.8297790691839161E-3</v>
      </c>
      <c r="F34" s="12">
        <f t="shared" si="0"/>
        <v>7.5304336901923117E-3</v>
      </c>
      <c r="G34" s="12">
        <f t="shared" si="0"/>
        <v>2.8486487893995122E-2</v>
      </c>
      <c r="H34" s="12">
        <f t="shared" si="0"/>
        <v>2.3936317705578126E-2</v>
      </c>
      <c r="I34" s="13">
        <f t="shared" si="1"/>
        <v>5.9953239289765564E-2</v>
      </c>
      <c r="J34" s="13">
        <f t="shared" si="2"/>
        <v>-5.1953239289765564E-2</v>
      </c>
    </row>
    <row r="35" spans="1:10" ht="15.75" thickBot="1" x14ac:dyDescent="0.3">
      <c r="A35" s="43">
        <v>9.1</v>
      </c>
      <c r="B35" s="43">
        <v>8.0000000000000002E-3</v>
      </c>
      <c r="C35" s="10">
        <f t="shared" si="3"/>
        <v>1.748384864843586E-2</v>
      </c>
      <c r="D35" s="11">
        <f t="shared" si="3"/>
        <v>6.0473469558484969E-2</v>
      </c>
      <c r="E35" s="11">
        <f t="shared" si="3"/>
        <v>1.853878372396581E-3</v>
      </c>
      <c r="F35" s="12">
        <f t="shared" si="0"/>
        <v>9.8311207804078551E-3</v>
      </c>
      <c r="G35" s="12">
        <f t="shared" si="0"/>
        <v>2.9201330355492872E-2</v>
      </c>
      <c r="H35" s="12">
        <f t="shared" si="0"/>
        <v>2.4251573567827485E-2</v>
      </c>
      <c r="I35" s="13">
        <f t="shared" si="1"/>
        <v>6.3284024703728209E-2</v>
      </c>
      <c r="J35" s="13">
        <f t="shared" si="2"/>
        <v>-5.5284024703728209E-2</v>
      </c>
    </row>
    <row r="36" spans="1:10" ht="15.75" thickBot="1" x14ac:dyDescent="0.3">
      <c r="A36" s="43">
        <v>10.199999999999999</v>
      </c>
      <c r="B36" s="43">
        <v>8.9999999999999993E-3</v>
      </c>
      <c r="C36" s="10">
        <f t="shared" si="3"/>
        <v>2.3213062699775359E-2</v>
      </c>
      <c r="D36" s="11">
        <f t="shared" si="3"/>
        <v>6.2137005019408081E-2</v>
      </c>
      <c r="E36" s="11">
        <f t="shared" si="3"/>
        <v>1.8807248359057282E-3</v>
      </c>
      <c r="F36" s="12">
        <f t="shared" si="0"/>
        <v>1.3052642337137148E-2</v>
      </c>
      <c r="G36" s="12">
        <f t="shared" si="0"/>
        <v>3.0004615645838464E-2</v>
      </c>
      <c r="H36" s="12">
        <f t="shared" si="0"/>
        <v>2.4602766501798885E-2</v>
      </c>
      <c r="I36" s="13">
        <f t="shared" si="1"/>
        <v>6.7660024484774497E-2</v>
      </c>
      <c r="J36" s="13">
        <f t="shared" si="2"/>
        <v>-5.8660024484774496E-2</v>
      </c>
    </row>
    <row r="37" spans="1:10" ht="15.75" thickBot="1" x14ac:dyDescent="0.3">
      <c r="A37" s="43">
        <v>11.5</v>
      </c>
      <c r="B37" s="43">
        <v>1.0999999999999999E-2</v>
      </c>
      <c r="C37" s="10">
        <f t="shared" si="3"/>
        <v>3.2021896015845194E-2</v>
      </c>
      <c r="D37" s="11">
        <f t="shared" si="3"/>
        <v>6.4151188995206054E-2</v>
      </c>
      <c r="E37" s="11">
        <f t="shared" si="3"/>
        <v>1.9129135696382925E-3</v>
      </c>
      <c r="F37" s="12">
        <f t="shared" si="0"/>
        <v>1.8005825472390991E-2</v>
      </c>
      <c r="G37" s="12">
        <f t="shared" si="0"/>
        <v>3.0977221519181548E-2</v>
      </c>
      <c r="H37" s="12">
        <f t="shared" si="0"/>
        <v>2.5023844527085597E-2</v>
      </c>
      <c r="I37" s="13">
        <f t="shared" si="1"/>
        <v>7.4006891518658136E-2</v>
      </c>
      <c r="J37" s="13">
        <f t="shared" si="2"/>
        <v>-6.300689151865814E-2</v>
      </c>
    </row>
    <row r="38" spans="1:10" ht="15.75" thickBot="1" x14ac:dyDescent="0.3">
      <c r="A38" s="43">
        <v>12.9</v>
      </c>
      <c r="B38" s="43">
        <v>3.6999999999999998E-2</v>
      </c>
      <c r="C38" s="10">
        <f t="shared" si="3"/>
        <v>4.4558266556711704E-2</v>
      </c>
      <c r="D38" s="11">
        <f t="shared" si="3"/>
        <v>6.6379711924513099E-2</v>
      </c>
      <c r="E38" s="11">
        <f t="shared" si="3"/>
        <v>1.9481446833215529E-3</v>
      </c>
      <c r="F38" s="12">
        <f t="shared" si="0"/>
        <v>2.5054992701725905E-2</v>
      </c>
      <c r="G38" s="12">
        <f t="shared" si="0"/>
        <v>3.2053327036834202E-2</v>
      </c>
      <c r="H38" s="12">
        <f t="shared" si="0"/>
        <v>2.5484721550135148E-2</v>
      </c>
      <c r="I38" s="13">
        <f t="shared" si="1"/>
        <v>8.2593041288695254E-2</v>
      </c>
      <c r="J38" s="13">
        <f t="shared" si="2"/>
        <v>-4.5593041288695256E-2</v>
      </c>
    </row>
    <row r="39" spans="1:10" ht="15.75" thickBot="1" x14ac:dyDescent="0.3">
      <c r="A39" s="43">
        <v>14.5</v>
      </c>
      <c r="B39" s="43">
        <v>5.1999999999999998E-2</v>
      </c>
      <c r="C39" s="10">
        <f t="shared" ref="C39:E54" si="4">EXP(-1*(($A39-C$8)/(0.6006*C$9))^2)</f>
        <v>6.3685792692915577E-2</v>
      </c>
      <c r="D39" s="11">
        <f t="shared" si="4"/>
        <v>6.9003493323565382E-2</v>
      </c>
      <c r="E39" s="11">
        <f t="shared" si="4"/>
        <v>1.9891391419514523E-3</v>
      </c>
      <c r="F39" s="12">
        <f t="shared" si="0"/>
        <v>3.5810348885402958E-2</v>
      </c>
      <c r="G39" s="12">
        <f t="shared" si="0"/>
        <v>3.3320294319738729E-2</v>
      </c>
      <c r="H39" s="12">
        <f t="shared" si="0"/>
        <v>2.6020991967946348E-2</v>
      </c>
      <c r="I39" s="13">
        <f t="shared" si="1"/>
        <v>9.5151635173088028E-2</v>
      </c>
      <c r="J39" s="13">
        <f t="shared" si="2"/>
        <v>-4.3151635173088031E-2</v>
      </c>
    </row>
    <row r="40" spans="1:10" ht="15.75" thickBot="1" x14ac:dyDescent="0.3">
      <c r="A40" s="43">
        <v>16.3</v>
      </c>
      <c r="B40" s="43">
        <v>9.2999999999999999E-2</v>
      </c>
      <c r="C40" s="10">
        <f t="shared" si="4"/>
        <v>9.2735099104916327E-2</v>
      </c>
      <c r="D40" s="11">
        <f t="shared" si="4"/>
        <v>7.2055379764450658E-2</v>
      </c>
      <c r="E40" s="11">
        <f t="shared" si="4"/>
        <v>2.0362052258637428E-3</v>
      </c>
      <c r="F40" s="12">
        <f t="shared" si="0"/>
        <v>5.2144695267942992E-2</v>
      </c>
      <c r="G40" s="12">
        <f t="shared" si="0"/>
        <v>3.4793984267056065E-2</v>
      </c>
      <c r="H40" s="12">
        <f t="shared" si="0"/>
        <v>2.6636688560313888E-2</v>
      </c>
      <c r="I40" s="13">
        <f t="shared" si="1"/>
        <v>0.11357536809531295</v>
      </c>
      <c r="J40" s="13">
        <f t="shared" si="2"/>
        <v>-2.0575368095312949E-2</v>
      </c>
    </row>
    <row r="41" spans="1:10" ht="15.75" thickBot="1" x14ac:dyDescent="0.3">
      <c r="A41" s="43">
        <v>18.3</v>
      </c>
      <c r="B41" s="43">
        <v>0.125</v>
      </c>
      <c r="C41" s="10">
        <f t="shared" si="4"/>
        <v>0.13631514192261246</v>
      </c>
      <c r="D41" s="11">
        <f t="shared" si="4"/>
        <v>7.557362307758371E-2</v>
      </c>
      <c r="E41" s="11">
        <f t="shared" si="4"/>
        <v>2.089700199256563E-3</v>
      </c>
      <c r="F41" s="12">
        <f t="shared" si="0"/>
        <v>7.6649635408479244E-2</v>
      </c>
      <c r="G41" s="12">
        <f t="shared" si="0"/>
        <v>3.6492867860272803E-2</v>
      </c>
      <c r="H41" s="12">
        <f t="shared" si="0"/>
        <v>2.733648489110976E-2</v>
      </c>
      <c r="I41" s="13">
        <f t="shared" si="1"/>
        <v>0.14047898815986182</v>
      </c>
      <c r="J41" s="13">
        <f t="shared" si="2"/>
        <v>-1.5478988159861817E-2</v>
      </c>
    </row>
    <row r="42" spans="1:10" ht="15.75" thickBot="1" x14ac:dyDescent="0.3">
      <c r="A42" s="43">
        <v>20.6</v>
      </c>
      <c r="B42" s="43">
        <v>0.20499999999999999</v>
      </c>
      <c r="C42" s="10">
        <f t="shared" si="4"/>
        <v>0.20355178538639254</v>
      </c>
      <c r="D42" s="11">
        <f t="shared" si="4"/>
        <v>7.9789469742950717E-2</v>
      </c>
      <c r="E42" s="11">
        <f t="shared" si="4"/>
        <v>2.1528144062366145E-3</v>
      </c>
      <c r="F42" s="12">
        <f t="shared" si="0"/>
        <v>0.11445661807306425</v>
      </c>
      <c r="G42" s="12">
        <f t="shared" si="0"/>
        <v>3.8528609022509652E-2</v>
      </c>
      <c r="H42" s="12">
        <f t="shared" si="0"/>
        <v>2.8162115556282858E-2</v>
      </c>
      <c r="I42" s="13">
        <f t="shared" si="1"/>
        <v>0.18114734265185675</v>
      </c>
      <c r="J42" s="13">
        <f t="shared" si="2"/>
        <v>2.3852657348143236E-2</v>
      </c>
    </row>
    <row r="43" spans="1:10" ht="15.75" thickBot="1" x14ac:dyDescent="0.3">
      <c r="A43" s="43">
        <v>23.1</v>
      </c>
      <c r="B43" s="43">
        <v>0.28299999999999997</v>
      </c>
      <c r="C43" s="10">
        <f t="shared" si="4"/>
        <v>0.29907961215771844</v>
      </c>
      <c r="D43" s="11">
        <f t="shared" si="4"/>
        <v>8.4583749794877219E-2</v>
      </c>
      <c r="E43" s="11">
        <f t="shared" si="4"/>
        <v>2.2233993743007766E-3</v>
      </c>
      <c r="F43" s="12">
        <f t="shared" si="0"/>
        <v>0.16817165655017904</v>
      </c>
      <c r="G43" s="12">
        <f t="shared" si="0"/>
        <v>4.0843663155093524E-2</v>
      </c>
      <c r="H43" s="12">
        <f t="shared" si="0"/>
        <v>2.9085475239031558E-2</v>
      </c>
      <c r="I43" s="13">
        <f t="shared" si="1"/>
        <v>0.23810079494430414</v>
      </c>
      <c r="J43" s="13">
        <f t="shared" si="2"/>
        <v>4.4899205055695834E-2</v>
      </c>
    </row>
    <row r="44" spans="1:10" ht="15.75" thickBot="1" x14ac:dyDescent="0.3">
      <c r="A44" s="43">
        <v>26</v>
      </c>
      <c r="B44" s="43">
        <v>0.40300000000000002</v>
      </c>
      <c r="C44" s="10">
        <f t="shared" si="4"/>
        <v>0.4372369413263904</v>
      </c>
      <c r="D44" s="11">
        <f t="shared" si="4"/>
        <v>9.0429946739151737E-2</v>
      </c>
      <c r="E44" s="11">
        <f t="shared" si="4"/>
        <v>2.3079366374034052E-3</v>
      </c>
      <c r="F44" s="12">
        <f t="shared" si="0"/>
        <v>0.24585714886180979</v>
      </c>
      <c r="G44" s="12">
        <f t="shared" si="0"/>
        <v>4.3666665201105286E-2</v>
      </c>
      <c r="H44" s="12">
        <f t="shared" si="0"/>
        <v>3.0191352348275712E-2</v>
      </c>
      <c r="I44" s="13">
        <f t="shared" si="1"/>
        <v>0.31971516641119074</v>
      </c>
      <c r="J44" s="13">
        <f t="shared" si="2"/>
        <v>8.3284833588809282E-2</v>
      </c>
    </row>
    <row r="45" spans="1:10" ht="15.75" thickBot="1" x14ac:dyDescent="0.3">
      <c r="A45" s="43">
        <v>29.2</v>
      </c>
      <c r="B45" s="43">
        <v>0.46800000000000003</v>
      </c>
      <c r="C45" s="10">
        <f t="shared" si="4"/>
        <v>0.61187187121411812</v>
      </c>
      <c r="D45" s="11">
        <f t="shared" si="4"/>
        <v>9.7247455942358174E-2</v>
      </c>
      <c r="E45" s="11">
        <f t="shared" si="4"/>
        <v>2.4046351193035562E-3</v>
      </c>
      <c r="F45" s="12">
        <f t="shared" si="0"/>
        <v>0.3440538973424655</v>
      </c>
      <c r="G45" s="12">
        <f t="shared" si="0"/>
        <v>4.6958692926617376E-2</v>
      </c>
      <c r="H45" s="12">
        <f t="shared" si="0"/>
        <v>3.1456316858685933E-2</v>
      </c>
      <c r="I45" s="13">
        <f t="shared" si="1"/>
        <v>0.4224689071277688</v>
      </c>
      <c r="J45" s="13">
        <f t="shared" si="2"/>
        <v>4.5531092872231227E-2</v>
      </c>
    </row>
    <row r="46" spans="1:10" ht="15.75" thickBot="1" x14ac:dyDescent="0.3">
      <c r="A46" s="43">
        <v>32.700000000000003</v>
      </c>
      <c r="B46" s="43">
        <v>0.52700000000000002</v>
      </c>
      <c r="C46" s="10">
        <f t="shared" si="4"/>
        <v>0.79979848913398233</v>
      </c>
      <c r="D46" s="11">
        <f t="shared" si="4"/>
        <v>0.10515950450127953</v>
      </c>
      <c r="E46" s="11">
        <f t="shared" si="4"/>
        <v>2.514643293292746E-3</v>
      </c>
      <c r="F46" s="12">
        <f t="shared" si="0"/>
        <v>0.449724526033765</v>
      </c>
      <c r="G46" s="12">
        <f t="shared" si="0"/>
        <v>5.0779250031155902E-2</v>
      </c>
      <c r="H46" s="12">
        <f t="shared" si="0"/>
        <v>3.2895392563049616E-2</v>
      </c>
      <c r="I46" s="13">
        <f t="shared" si="1"/>
        <v>0.53339916862797054</v>
      </c>
      <c r="J46" s="13">
        <f t="shared" si="2"/>
        <v>-6.3991686279705196E-3</v>
      </c>
    </row>
    <row r="47" spans="1:10" ht="15.75" thickBot="1" x14ac:dyDescent="0.3">
      <c r="A47" s="43">
        <v>36.799999999999997</v>
      </c>
      <c r="B47" s="43">
        <v>0.61399999999999999</v>
      </c>
      <c r="C47" s="10">
        <f t="shared" si="4"/>
        <v>0.95873199308254275</v>
      </c>
      <c r="D47" s="11">
        <f t="shared" si="4"/>
        <v>0.11505481891810297</v>
      </c>
      <c r="E47" s="11">
        <f t="shared" si="4"/>
        <v>2.6493661616934648E-3</v>
      </c>
      <c r="F47" s="12">
        <f t="shared" si="0"/>
        <v>0.53909240519986101</v>
      </c>
      <c r="G47" s="12">
        <f t="shared" si="0"/>
        <v>5.5557483318691647E-2</v>
      </c>
      <c r="H47" s="12">
        <f t="shared" si="0"/>
        <v>3.4657774390755541E-2</v>
      </c>
      <c r="I47" s="13">
        <f t="shared" si="1"/>
        <v>0.62930766290930829</v>
      </c>
      <c r="J47" s="13">
        <f t="shared" si="2"/>
        <v>-1.5307662909308295E-2</v>
      </c>
    </row>
    <row r="48" spans="1:10" ht="15.75" thickBot="1" x14ac:dyDescent="0.3">
      <c r="A48" s="43">
        <v>41.3</v>
      </c>
      <c r="B48" s="43">
        <v>0.66</v>
      </c>
      <c r="C48" s="10">
        <f t="shared" si="4"/>
        <v>0.99225927799558344</v>
      </c>
      <c r="D48" s="11">
        <f t="shared" si="4"/>
        <v>0.12672302596016397</v>
      </c>
      <c r="E48" s="11">
        <f t="shared" si="4"/>
        <v>2.8048175635967546E-3</v>
      </c>
      <c r="F48" s="12">
        <f t="shared" si="0"/>
        <v>0.55794470677527741</v>
      </c>
      <c r="G48" s="12">
        <f t="shared" si="0"/>
        <v>6.119180810572885E-2</v>
      </c>
      <c r="H48" s="12">
        <f t="shared" si="0"/>
        <v>3.6691317241037566E-2</v>
      </c>
      <c r="I48" s="13">
        <f t="shared" si="1"/>
        <v>0.65582783212204387</v>
      </c>
      <c r="J48" s="13">
        <f t="shared" si="2"/>
        <v>4.1721678779561566E-3</v>
      </c>
    </row>
    <row r="49" spans="1:10" ht="15.75" thickBot="1" x14ac:dyDescent="0.3">
      <c r="A49" s="43">
        <v>46.4</v>
      </c>
      <c r="B49" s="43">
        <v>0.45800000000000002</v>
      </c>
      <c r="C49" s="10">
        <f t="shared" si="4"/>
        <v>0.83777562071946576</v>
      </c>
      <c r="D49" s="11">
        <f t="shared" si="4"/>
        <v>0.14100708288669581</v>
      </c>
      <c r="E49" s="11">
        <f t="shared" si="4"/>
        <v>2.9910550571611307E-3</v>
      </c>
      <c r="F49" s="12">
        <f t="shared" si="0"/>
        <v>0.47107896435096763</v>
      </c>
      <c r="G49" s="12">
        <f t="shared" si="0"/>
        <v>6.8089270218844825E-2</v>
      </c>
      <c r="H49" s="12">
        <f t="shared" si="0"/>
        <v>3.9127589406198836E-2</v>
      </c>
      <c r="I49" s="13">
        <f t="shared" si="1"/>
        <v>0.57829582397601131</v>
      </c>
      <c r="J49" s="13">
        <f t="shared" si="2"/>
        <v>-0.1202958239760113</v>
      </c>
    </row>
    <row r="50" spans="1:10" ht="15.75" thickBot="1" x14ac:dyDescent="0.3">
      <c r="A50" s="43">
        <v>52.1</v>
      </c>
      <c r="B50" s="43">
        <v>0.45900000000000002</v>
      </c>
      <c r="C50" s="10">
        <f t="shared" si="4"/>
        <v>0.53370214431732699</v>
      </c>
      <c r="D50" s="11">
        <f t="shared" si="4"/>
        <v>0.15835305978940481</v>
      </c>
      <c r="E50" s="11">
        <f t="shared" si="4"/>
        <v>3.212529718029013E-3</v>
      </c>
      <c r="F50" s="12">
        <f t="shared" si="0"/>
        <v>0.30009927145049398</v>
      </c>
      <c r="G50" s="12">
        <f t="shared" si="0"/>
        <v>7.6465267256436403E-2</v>
      </c>
      <c r="H50" s="12">
        <f t="shared" si="0"/>
        <v>4.2024817785050704E-2</v>
      </c>
      <c r="I50" s="13">
        <f t="shared" si="1"/>
        <v>0.41858935649198109</v>
      </c>
      <c r="J50" s="13">
        <f t="shared" si="2"/>
        <v>4.0410643508018929E-2</v>
      </c>
    </row>
    <row r="51" spans="1:10" ht="15.75" thickBot="1" x14ac:dyDescent="0.3">
      <c r="A51" s="43">
        <v>58.6</v>
      </c>
      <c r="B51" s="43">
        <v>0.38400000000000001</v>
      </c>
      <c r="C51" s="10">
        <f t="shared" si="4"/>
        <v>0.22779276456897429</v>
      </c>
      <c r="D51" s="11">
        <f t="shared" si="4"/>
        <v>0.17997277657099078</v>
      </c>
      <c r="E51" s="11">
        <f t="shared" si="4"/>
        <v>3.4832919706284334E-3</v>
      </c>
      <c r="F51" s="12">
        <f t="shared" si="0"/>
        <v>0.12808725506674665</v>
      </c>
      <c r="G51" s="12">
        <f t="shared" si="0"/>
        <v>8.6904960836787698E-2</v>
      </c>
      <c r="H51" s="12">
        <f t="shared" si="0"/>
        <v>4.5566803487066786E-2</v>
      </c>
      <c r="I51" s="13">
        <f t="shared" si="1"/>
        <v>0.26055901939060111</v>
      </c>
      <c r="J51" s="13">
        <f t="shared" si="2"/>
        <v>0.1234409806093989</v>
      </c>
    </row>
    <row r="52" spans="1:10" ht="15.75" thickBot="1" x14ac:dyDescent="0.3">
      <c r="A52" s="43">
        <v>63</v>
      </c>
      <c r="B52" s="43">
        <v>0.191</v>
      </c>
      <c r="C52" s="10">
        <f t="shared" si="4"/>
        <v>0.10439325674152186</v>
      </c>
      <c r="D52" s="11">
        <f t="shared" si="4"/>
        <v>0.195747107501583</v>
      </c>
      <c r="E52" s="11">
        <f t="shared" si="4"/>
        <v>3.6782159513174787E-3</v>
      </c>
      <c r="F52" s="12">
        <f t="shared" si="0"/>
        <v>5.8700045757822499E-2</v>
      </c>
      <c r="G52" s="12">
        <f t="shared" si="0"/>
        <v>9.4522044030527858E-2</v>
      </c>
      <c r="H52" s="12">
        <f t="shared" si="0"/>
        <v>4.8116708231736263E-2</v>
      </c>
      <c r="I52" s="13">
        <f t="shared" si="1"/>
        <v>0.20133879802008664</v>
      </c>
      <c r="J52" s="13">
        <f t="shared" si="2"/>
        <v>-1.0338798020086637E-2</v>
      </c>
    </row>
    <row r="53" spans="1:10" ht="15.75" thickBot="1" x14ac:dyDescent="0.3">
      <c r="A53" s="43">
        <v>73.900000000000006</v>
      </c>
      <c r="B53" s="43">
        <v>0.435</v>
      </c>
      <c r="C53" s="10">
        <f t="shared" si="4"/>
        <v>7.4340673706911947E-3</v>
      </c>
      <c r="D53" s="11">
        <f t="shared" si="4"/>
        <v>0.23885833005413562</v>
      </c>
      <c r="E53" s="11">
        <f t="shared" si="4"/>
        <v>4.2046112230213675E-3</v>
      </c>
      <c r="F53" s="12">
        <f t="shared" si="0"/>
        <v>4.1801559645445992E-3</v>
      </c>
      <c r="G53" s="12">
        <f t="shared" si="0"/>
        <v>0.11533952086751922</v>
      </c>
      <c r="H53" s="12">
        <f t="shared" si="0"/>
        <v>5.5002766048452903E-2</v>
      </c>
      <c r="I53" s="13">
        <f t="shared" si="1"/>
        <v>0.17452244288051671</v>
      </c>
      <c r="J53" s="13">
        <f t="shared" si="2"/>
        <v>0.26047755711948328</v>
      </c>
    </row>
    <row r="54" spans="1:10" ht="15.75" thickBot="1" x14ac:dyDescent="0.3">
      <c r="A54" s="43">
        <v>83</v>
      </c>
      <c r="B54" s="43">
        <v>0.39200000000000002</v>
      </c>
      <c r="C54" s="10">
        <f t="shared" si="4"/>
        <v>3.777135565563699E-4</v>
      </c>
      <c r="D54" s="11">
        <f t="shared" si="4"/>
        <v>0.27925607503957406</v>
      </c>
      <c r="E54" s="11">
        <f t="shared" si="4"/>
        <v>4.6955296947056146E-3</v>
      </c>
      <c r="F54" s="12">
        <f t="shared" ref="F54:H87" si="5">C$15*C54</f>
        <v>2.123873106871861E-4</v>
      </c>
      <c r="G54" s="12">
        <f t="shared" si="5"/>
        <v>0.13484671808225593</v>
      </c>
      <c r="H54" s="12">
        <f t="shared" si="5"/>
        <v>6.1424732887876782E-2</v>
      </c>
      <c r="I54" s="13">
        <f t="shared" si="1"/>
        <v>0.19648383828081989</v>
      </c>
      <c r="J54" s="13">
        <f t="shared" si="2"/>
        <v>0.19551616171918013</v>
      </c>
    </row>
    <row r="55" spans="1:10" ht="15.75" thickBot="1" x14ac:dyDescent="0.3">
      <c r="A55" s="43">
        <v>93.3</v>
      </c>
      <c r="B55" s="43">
        <v>0.27400000000000002</v>
      </c>
      <c r="C55" s="10">
        <f t="shared" ref="C55:E86" si="6">EXP(-1*(($A55-C$8)/(0.6006*C$9))^2)</f>
        <v>5.5391065300887223E-6</v>
      </c>
      <c r="D55" s="11">
        <f t="shared" si="6"/>
        <v>0.32967385593351711</v>
      </c>
      <c r="E55" s="11">
        <f t="shared" si="6"/>
        <v>5.3134635361858501E-3</v>
      </c>
      <c r="F55" s="12">
        <f t="shared" si="5"/>
        <v>3.1146246119969584E-6</v>
      </c>
      <c r="G55" s="12">
        <f t="shared" si="5"/>
        <v>0.15919237389502575</v>
      </c>
      <c r="H55" s="12">
        <f t="shared" si="5"/>
        <v>6.9508255647428352E-2</v>
      </c>
      <c r="I55" s="13">
        <f t="shared" si="1"/>
        <v>0.2287037441670661</v>
      </c>
      <c r="J55" s="13">
        <f t="shared" si="2"/>
        <v>4.5296255832933924E-2</v>
      </c>
    </row>
    <row r="56" spans="1:10" ht="15.75" thickBot="1" x14ac:dyDescent="0.3">
      <c r="A56" s="43">
        <v>104.8</v>
      </c>
      <c r="B56" s="43">
        <v>0.34699999999999998</v>
      </c>
      <c r="C56" s="10">
        <f t="shared" si="6"/>
        <v>1.7104272112015445E-8</v>
      </c>
      <c r="D56" s="11">
        <f t="shared" si="6"/>
        <v>0.39140903729786747</v>
      </c>
      <c r="E56" s="11">
        <f t="shared" si="6"/>
        <v>6.0895649427339278E-3</v>
      </c>
      <c r="F56" s="12">
        <f t="shared" si="5"/>
        <v>9.617685921184694E-9</v>
      </c>
      <c r="G56" s="12">
        <f t="shared" si="5"/>
        <v>0.18900295758963567</v>
      </c>
      <c r="H56" s="12">
        <f t="shared" si="5"/>
        <v>7.9660852838938576E-2</v>
      </c>
      <c r="I56" s="13">
        <f t="shared" si="1"/>
        <v>0.26866382004626016</v>
      </c>
      <c r="J56" s="13">
        <f t="shared" si="2"/>
        <v>7.8336179953739815E-2</v>
      </c>
    </row>
    <row r="57" spans="1:10" ht="15.75" thickBot="1" x14ac:dyDescent="0.3">
      <c r="A57" s="43">
        <v>117.7</v>
      </c>
      <c r="B57" s="43">
        <v>0.36499999999999999</v>
      </c>
      <c r="C57" s="10">
        <f>EXP(-1*(($A57-C$8)/(0.6006*C$9))^2)</f>
        <v>6.8531056813111477E-12</v>
      </c>
      <c r="D57" s="11">
        <f t="shared" si="6"/>
        <v>0.46644757065969089</v>
      </c>
      <c r="E57" s="11">
        <f t="shared" si="6"/>
        <v>7.0806587467178708E-3</v>
      </c>
      <c r="F57" s="12">
        <f t="shared" si="5"/>
        <v>3.8534827787986224E-12</v>
      </c>
      <c r="G57" s="12">
        <f t="shared" si="5"/>
        <v>0.22523744220062872</v>
      </c>
      <c r="H57" s="12">
        <f t="shared" si="5"/>
        <v>9.2625880457693766E-2</v>
      </c>
      <c r="I57" s="13">
        <f t="shared" si="1"/>
        <v>0.31786332266217598</v>
      </c>
      <c r="J57" s="13">
        <f t="shared" si="2"/>
        <v>4.7136677337824007E-2</v>
      </c>
    </row>
    <row r="58" spans="1:10" ht="15.75" thickBot="1" x14ac:dyDescent="0.3">
      <c r="A58" s="43">
        <v>125</v>
      </c>
      <c r="B58" s="43">
        <v>0.19900000000000001</v>
      </c>
      <c r="C58" s="10">
        <f t="shared" si="6"/>
        <v>4.3763568300942852E-14</v>
      </c>
      <c r="D58" s="11">
        <f t="shared" si="6"/>
        <v>0.5109964858802154</v>
      </c>
      <c r="E58" s="11">
        <f t="shared" si="6"/>
        <v>7.7036603356871684E-3</v>
      </c>
      <c r="F58" s="12">
        <f t="shared" si="5"/>
        <v>2.4608136023111157E-14</v>
      </c>
      <c r="G58" s="12">
        <f t="shared" si="5"/>
        <v>0.24674914972842765</v>
      </c>
      <c r="H58" s="12">
        <f t="shared" si="5"/>
        <v>0.10077569712998745</v>
      </c>
      <c r="I58" s="13">
        <f t="shared" si="1"/>
        <v>0.34752484685843971</v>
      </c>
      <c r="J58" s="13">
        <f t="shared" si="2"/>
        <v>-0.1485248468584397</v>
      </c>
    </row>
    <row r="59" spans="1:10" ht="15.75" thickBot="1" x14ac:dyDescent="0.3">
      <c r="A59" s="43">
        <v>148.5</v>
      </c>
      <c r="B59" s="43">
        <v>0.629</v>
      </c>
      <c r="C59" s="10">
        <f t="shared" si="6"/>
        <v>1.7341255785330935E-22</v>
      </c>
      <c r="D59" s="11">
        <f t="shared" si="6"/>
        <v>0.65889379234757173</v>
      </c>
      <c r="E59" s="11">
        <f t="shared" si="6"/>
        <v>1.0056756472693598E-2</v>
      </c>
      <c r="F59" s="12">
        <f t="shared" si="5"/>
        <v>9.7509411993672655E-23</v>
      </c>
      <c r="G59" s="12">
        <f t="shared" si="5"/>
        <v>0.31816555987278122</v>
      </c>
      <c r="H59" s="12">
        <f t="shared" si="5"/>
        <v>0.13155780502254044</v>
      </c>
      <c r="I59" s="13">
        <f t="shared" ref="I59:I80" si="7">SUM(F59:H59)</f>
        <v>0.44972336489532166</v>
      </c>
      <c r="J59" s="13">
        <f t="shared" si="2"/>
        <v>0.17927663510467834</v>
      </c>
    </row>
    <row r="60" spans="1:10" ht="15.75" thickBot="1" x14ac:dyDescent="0.3">
      <c r="A60" s="43">
        <v>166.8</v>
      </c>
      <c r="B60" s="43">
        <v>0.498</v>
      </c>
      <c r="C60" s="10">
        <f t="shared" si="6"/>
        <v>1.9212571706563124E-30</v>
      </c>
      <c r="D60" s="11">
        <f t="shared" si="6"/>
        <v>0.77033630899207328</v>
      </c>
      <c r="E60" s="11">
        <f t="shared" si="6"/>
        <v>1.2312478967610259E-2</v>
      </c>
      <c r="F60" s="12">
        <f t="shared" si="5"/>
        <v>1.0803177077740628E-30</v>
      </c>
      <c r="G60" s="12">
        <f t="shared" si="5"/>
        <v>0.37197874056082397</v>
      </c>
      <c r="H60" s="12">
        <f t="shared" si="5"/>
        <v>0.16106611627348605</v>
      </c>
      <c r="I60" s="13">
        <f t="shared" si="7"/>
        <v>0.53304485683431002</v>
      </c>
      <c r="J60" s="13">
        <f t="shared" si="2"/>
        <v>-3.5044856834310023E-2</v>
      </c>
    </row>
    <row r="61" spans="1:10" ht="15.75" thickBot="1" x14ac:dyDescent="0.3">
      <c r="A61" s="43">
        <v>187.4</v>
      </c>
      <c r="B61" s="43">
        <v>0.55700000000000005</v>
      </c>
      <c r="C61" s="10">
        <f t="shared" si="6"/>
        <v>7.0528178267949732E-41</v>
      </c>
      <c r="D61" s="11">
        <f t="shared" si="6"/>
        <v>0.87924343565377749</v>
      </c>
      <c r="E61" s="11">
        <f t="shared" si="6"/>
        <v>1.5378483602402642E-2</v>
      </c>
      <c r="F61" s="12">
        <f t="shared" si="5"/>
        <v>3.9657803777452663E-41</v>
      </c>
      <c r="G61" s="12">
        <f t="shared" si="5"/>
        <v>0.42456763626888766</v>
      </c>
      <c r="H61" s="12">
        <f t="shared" si="5"/>
        <v>0.20117416115231235</v>
      </c>
      <c r="I61" s="13">
        <f t="shared" si="7"/>
        <v>0.62574179742120006</v>
      </c>
      <c r="J61" s="13">
        <f t="shared" si="2"/>
        <v>-6.8741797421200013E-2</v>
      </c>
    </row>
    <row r="62" spans="1:10" ht="15.75" thickBot="1" x14ac:dyDescent="0.3">
      <c r="A62" s="43">
        <v>210.5</v>
      </c>
      <c r="B62" s="43">
        <v>0.64</v>
      </c>
      <c r="C62" s="10">
        <f t="shared" si="6"/>
        <v>1.9165184803245457E-54</v>
      </c>
      <c r="D62" s="11">
        <f t="shared" si="6"/>
        <v>0.96519674208873951</v>
      </c>
      <c r="E62" s="11">
        <f t="shared" si="6"/>
        <v>1.9598418028446824E-2</v>
      </c>
      <c r="F62" s="12">
        <f t="shared" si="5"/>
        <v>1.0776531550243044E-54</v>
      </c>
      <c r="G62" s="12">
        <f t="shared" si="5"/>
        <v>0.46607262870076421</v>
      </c>
      <c r="H62" s="12">
        <f t="shared" si="5"/>
        <v>0.25637737820711803</v>
      </c>
      <c r="I62" s="13">
        <f t="shared" si="7"/>
        <v>0.7224500069078823</v>
      </c>
      <c r="J62" s="13">
        <f t="shared" si="2"/>
        <v>-8.2450006907882289E-2</v>
      </c>
    </row>
    <row r="63" spans="1:10" ht="15.75" thickBot="1" x14ac:dyDescent="0.3">
      <c r="A63" s="43">
        <v>236.4</v>
      </c>
      <c r="B63" s="43">
        <v>0.74299999999999999</v>
      </c>
      <c r="C63" s="10">
        <f t="shared" si="6"/>
        <v>5.3534744163303727E-72</v>
      </c>
      <c r="D63" s="11">
        <f t="shared" si="6"/>
        <v>0.99999107732745063</v>
      </c>
      <c r="E63" s="11">
        <f t="shared" si="6"/>
        <v>2.5500383766896419E-2</v>
      </c>
      <c r="F63" s="12">
        <f t="shared" si="5"/>
        <v>3.0102441767863158E-72</v>
      </c>
      <c r="G63" s="12">
        <f t="shared" si="5"/>
        <v>0.48287406055548426</v>
      </c>
      <c r="H63" s="12">
        <f t="shared" si="5"/>
        <v>0.33358414561536787</v>
      </c>
      <c r="I63" s="13">
        <f t="shared" si="7"/>
        <v>0.81645820617085207</v>
      </c>
      <c r="J63" s="13">
        <f t="shared" si="2"/>
        <v>-7.3458206170852081E-2</v>
      </c>
    </row>
    <row r="64" spans="1:10" ht="15.75" thickBot="1" x14ac:dyDescent="0.3">
      <c r="A64" s="43">
        <v>265.60000000000002</v>
      </c>
      <c r="B64" s="43">
        <v>0.83199999999999996</v>
      </c>
      <c r="C64" s="10">
        <f t="shared" si="6"/>
        <v>9.2667363397381324E-95</v>
      </c>
      <c r="D64" s="11">
        <f t="shared" si="6"/>
        <v>0.95336026014552033</v>
      </c>
      <c r="E64" s="11">
        <f t="shared" si="6"/>
        <v>3.3938256075244137E-2</v>
      </c>
      <c r="F64" s="12">
        <f t="shared" si="5"/>
        <v>5.210660766290172E-95</v>
      </c>
      <c r="G64" s="12">
        <f t="shared" si="5"/>
        <v>0.46035704760389179</v>
      </c>
      <c r="H64" s="12">
        <f t="shared" si="5"/>
        <v>0.44396446186949928</v>
      </c>
      <c r="I64" s="13">
        <f t="shared" si="7"/>
        <v>0.90432150947339107</v>
      </c>
      <c r="J64" s="13">
        <f t="shared" si="2"/>
        <v>-7.232150947339111E-2</v>
      </c>
    </row>
    <row r="65" spans="1:10" ht="15.75" thickBot="1" x14ac:dyDescent="0.3">
      <c r="A65" s="43">
        <v>298.39999999999998</v>
      </c>
      <c r="B65" s="43">
        <v>0.99</v>
      </c>
      <c r="C65" s="10">
        <f t="shared" si="6"/>
        <v>4.4002180968555428E-124</v>
      </c>
      <c r="D65" s="11">
        <f t="shared" si="6"/>
        <v>0.80878111016291154</v>
      </c>
      <c r="E65" s="11">
        <f t="shared" si="6"/>
        <v>4.6146043691144077E-2</v>
      </c>
      <c r="F65" s="12">
        <f t="shared" si="5"/>
        <v>2.4742307280378611E-124</v>
      </c>
      <c r="G65" s="12">
        <f t="shared" si="5"/>
        <v>0.39054290345138148</v>
      </c>
      <c r="H65" s="12">
        <f t="shared" si="5"/>
        <v>0.60366105463177677</v>
      </c>
      <c r="I65" s="13">
        <f t="shared" si="7"/>
        <v>0.99420395808315831</v>
      </c>
      <c r="J65" s="13">
        <f t="shared" si="2"/>
        <v>-4.2039580831583212E-3</v>
      </c>
    </row>
    <row r="66" spans="1:10" ht="15.75" thickBot="1" x14ac:dyDescent="0.3">
      <c r="A66" s="43">
        <v>335.2</v>
      </c>
      <c r="B66" s="43">
        <v>1.2470000000000001</v>
      </c>
      <c r="C66" s="10">
        <f t="shared" si="6"/>
        <v>1.0327706622099944E-161</v>
      </c>
      <c r="D66" s="11">
        <f t="shared" si="6"/>
        <v>0.5848918053589367</v>
      </c>
      <c r="E66" s="11">
        <f t="shared" si="6"/>
        <v>6.401656518222637E-2</v>
      </c>
      <c r="F66" s="12">
        <f t="shared" si="5"/>
        <v>5.807241484875581E-162</v>
      </c>
      <c r="G66" s="12">
        <f t="shared" si="5"/>
        <v>0.28243160108399179</v>
      </c>
      <c r="H66" s="12">
        <f t="shared" si="5"/>
        <v>0.83743489497070178</v>
      </c>
      <c r="I66" s="13">
        <f t="shared" si="7"/>
        <v>1.1198664960546936</v>
      </c>
      <c r="J66" s="13">
        <f t="shared" si="2"/>
        <v>0.12713350394530654</v>
      </c>
    </row>
    <row r="67" spans="1:10" ht="15.75" thickBot="1" x14ac:dyDescent="0.3">
      <c r="A67" s="43">
        <v>376.5</v>
      </c>
      <c r="B67" s="43">
        <v>1.484</v>
      </c>
      <c r="C67" s="10">
        <f t="shared" si="6"/>
        <v>6.7054505876039026E-210</v>
      </c>
      <c r="D67" s="11">
        <f t="shared" si="6"/>
        <v>0.34101078346705782</v>
      </c>
      <c r="E67" s="11">
        <f t="shared" si="6"/>
        <v>9.0429894465652388E-2</v>
      </c>
      <c r="F67" s="12">
        <f t="shared" si="5"/>
        <v>3.7704567191897029E-210</v>
      </c>
      <c r="G67" s="12">
        <f t="shared" si="5"/>
        <v>0.16466673097326545</v>
      </c>
      <c r="H67" s="12">
        <f t="shared" si="5"/>
        <v>1.1829617686998424</v>
      </c>
      <c r="I67" s="13">
        <f t="shared" si="7"/>
        <v>1.3476284996731078</v>
      </c>
      <c r="J67" s="13">
        <f t="shared" si="2"/>
        <v>0.13637150032689216</v>
      </c>
    </row>
    <row r="68" spans="1:10" ht="15.75" thickBot="1" x14ac:dyDescent="0.3">
      <c r="A68" s="43">
        <v>422.9</v>
      </c>
      <c r="B68" s="43">
        <v>1.8</v>
      </c>
      <c r="C68" s="10">
        <f t="shared" si="6"/>
        <v>1.4909935312392275E-271</v>
      </c>
      <c r="D68" s="11">
        <f t="shared" si="6"/>
        <v>0.14901069090575586</v>
      </c>
      <c r="E68" s="11">
        <f t="shared" si="6"/>
        <v>0.12967155057498325</v>
      </c>
      <c r="F68" s="12">
        <f t="shared" si="5"/>
        <v>8.3838162770477905E-272</v>
      </c>
      <c r="G68" s="12">
        <f t="shared" si="5"/>
        <v>7.1954039406172732E-2</v>
      </c>
      <c r="H68" s="12">
        <f t="shared" si="5"/>
        <v>1.6963028401686038</v>
      </c>
      <c r="I68" s="13">
        <f t="shared" si="7"/>
        <v>1.7682568795747766</v>
      </c>
      <c r="J68" s="13">
        <f t="shared" si="2"/>
        <v>3.1743120425223426E-2</v>
      </c>
    </row>
    <row r="69" spans="1:10" ht="15.75" thickBot="1" x14ac:dyDescent="0.3">
      <c r="A69" s="43">
        <v>475.1</v>
      </c>
      <c r="B69" s="43">
        <v>2.3380000000000001</v>
      </c>
      <c r="C69" s="10">
        <f t="shared" si="6"/>
        <v>0</v>
      </c>
      <c r="D69" s="11">
        <f t="shared" si="6"/>
        <v>4.4351521437054606E-2</v>
      </c>
      <c r="E69" s="11">
        <f t="shared" si="6"/>
        <v>0.18782370338572366</v>
      </c>
      <c r="F69" s="12">
        <f t="shared" si="5"/>
        <v>0</v>
      </c>
      <c r="G69" s="12">
        <f t="shared" si="5"/>
        <v>2.1416390339562354E-2</v>
      </c>
      <c r="H69" s="12">
        <f t="shared" si="5"/>
        <v>2.4570222233901098</v>
      </c>
      <c r="I69" s="13">
        <f t="shared" si="7"/>
        <v>2.4784386137296721</v>
      </c>
      <c r="J69" s="13">
        <f t="shared" si="2"/>
        <v>-0.14043861372967203</v>
      </c>
    </row>
    <row r="70" spans="1:10" ht="15.75" thickBot="1" x14ac:dyDescent="0.3">
      <c r="A70" s="43">
        <v>533.70000000000005</v>
      </c>
      <c r="B70" s="43">
        <v>3.1920000000000002</v>
      </c>
      <c r="C70" s="10">
        <f t="shared" si="6"/>
        <v>0</v>
      </c>
      <c r="D70" s="11">
        <f t="shared" si="6"/>
        <v>7.9873279558412488E-3</v>
      </c>
      <c r="E70" s="11">
        <f t="shared" si="6"/>
        <v>0.27240632593741165</v>
      </c>
      <c r="F70" s="12">
        <f t="shared" si="5"/>
        <v>0</v>
      </c>
      <c r="G70" s="12">
        <f t="shared" si="5"/>
        <v>3.8569078969516168E-3</v>
      </c>
      <c r="H70" s="12">
        <f t="shared" si="5"/>
        <v>3.5634927038242168</v>
      </c>
      <c r="I70" s="13">
        <f t="shared" si="7"/>
        <v>3.5673496117211685</v>
      </c>
      <c r="J70" s="13">
        <f t="shared" si="2"/>
        <v>-0.37534961172116832</v>
      </c>
    </row>
    <row r="71" spans="1:10" ht="15.75" thickBot="1" x14ac:dyDescent="0.3">
      <c r="A71" s="43">
        <v>599.5</v>
      </c>
      <c r="B71" s="43">
        <v>4.3499999999999996</v>
      </c>
      <c r="C71" s="10">
        <f t="shared" si="6"/>
        <v>0</v>
      </c>
      <c r="D71" s="11">
        <f t="shared" si="6"/>
        <v>7.4591441158234414E-4</v>
      </c>
      <c r="E71" s="11">
        <f t="shared" si="6"/>
        <v>0.3911645288392267</v>
      </c>
      <c r="F71" s="12">
        <f t="shared" si="5"/>
        <v>0</v>
      </c>
      <c r="G71" s="12">
        <f t="shared" si="5"/>
        <v>3.6018593456877226E-4</v>
      </c>
      <c r="H71" s="12">
        <f t="shared" si="5"/>
        <v>5.1170322117764933</v>
      </c>
      <c r="I71" s="13">
        <f t="shared" si="7"/>
        <v>5.117392397711062</v>
      </c>
      <c r="J71" s="13">
        <f t="shared" si="2"/>
        <v>-0.76739239771106238</v>
      </c>
    </row>
    <row r="72" spans="1:10" ht="15.75" thickBot="1" x14ac:dyDescent="0.3">
      <c r="A72" s="43">
        <v>673.4</v>
      </c>
      <c r="B72" s="43">
        <v>6.4359999999999999</v>
      </c>
      <c r="C72" s="10">
        <f t="shared" si="6"/>
        <v>0</v>
      </c>
      <c r="D72" s="11">
        <f t="shared" si="6"/>
        <v>2.964012266471716E-5</v>
      </c>
      <c r="E72" s="11">
        <f t="shared" si="6"/>
        <v>0.54748261844985291</v>
      </c>
      <c r="F72" s="12">
        <f t="shared" si="5"/>
        <v>0</v>
      </c>
      <c r="G72" s="12">
        <f t="shared" si="5"/>
        <v>1.4312574092886585E-5</v>
      </c>
      <c r="H72" s="12">
        <f t="shared" si="5"/>
        <v>7.1619126670534108</v>
      </c>
      <c r="I72" s="13">
        <f t="shared" si="7"/>
        <v>7.1619269796275038</v>
      </c>
      <c r="J72" s="13">
        <f t="shared" si="2"/>
        <v>-0.72592697962750385</v>
      </c>
    </row>
    <row r="73" spans="1:10" ht="15.75" thickBot="1" x14ac:dyDescent="0.3">
      <c r="A73" s="43">
        <v>756.5</v>
      </c>
      <c r="B73" s="43">
        <v>10.631</v>
      </c>
      <c r="C73" s="10">
        <f t="shared" si="6"/>
        <v>0</v>
      </c>
      <c r="D73" s="11">
        <f t="shared" si="6"/>
        <v>3.8716741316872862E-7</v>
      </c>
      <c r="E73" s="11">
        <f t="shared" si="6"/>
        <v>0.73121478511856597</v>
      </c>
      <c r="F73" s="12">
        <f t="shared" si="5"/>
        <v>0</v>
      </c>
      <c r="G73" s="12">
        <f t="shared" si="5"/>
        <v>1.8695476904773261E-7</v>
      </c>
      <c r="H73" s="12">
        <f t="shared" si="5"/>
        <v>9.565411312427031</v>
      </c>
      <c r="I73" s="13">
        <f t="shared" si="7"/>
        <v>9.5654114993818009</v>
      </c>
      <c r="J73" s="13">
        <f t="shared" si="2"/>
        <v>1.0655885006181993</v>
      </c>
    </row>
    <row r="74" spans="1:10" ht="15.75" thickBot="1" x14ac:dyDescent="0.3">
      <c r="A74" s="43">
        <v>849.8</v>
      </c>
      <c r="B74" s="43">
        <v>13.494</v>
      </c>
      <c r="C74" s="10">
        <f t="shared" si="6"/>
        <v>0</v>
      </c>
      <c r="D74" s="11">
        <f t="shared" si="6"/>
        <v>1.2110145142527477E-9</v>
      </c>
      <c r="E74" s="11">
        <f t="shared" si="6"/>
        <v>0.90481841547713793</v>
      </c>
      <c r="F74" s="12">
        <f t="shared" si="5"/>
        <v>0</v>
      </c>
      <c r="G74" s="12">
        <f t="shared" si="5"/>
        <v>5.8477271362429104E-10</v>
      </c>
      <c r="H74" s="12">
        <f t="shared" si="5"/>
        <v>11.836413162370508</v>
      </c>
      <c r="I74" s="13">
        <f t="shared" si="7"/>
        <v>11.836413162955282</v>
      </c>
      <c r="J74" s="13">
        <f t="shared" si="2"/>
        <v>1.6575868370447182</v>
      </c>
    </row>
    <row r="75" spans="1:10" ht="15.75" thickBot="1" x14ac:dyDescent="0.3">
      <c r="A75" s="43">
        <v>954.5</v>
      </c>
      <c r="B75" s="43">
        <v>12.302</v>
      </c>
      <c r="C75" s="10">
        <f t="shared" si="6"/>
        <v>0</v>
      </c>
      <c r="D75" s="11">
        <f t="shared" si="6"/>
        <v>6.0494131879943969E-13</v>
      </c>
      <c r="E75" s="11">
        <f t="shared" si="6"/>
        <v>0.99812741922780046</v>
      </c>
      <c r="F75" s="12">
        <f t="shared" si="5"/>
        <v>0</v>
      </c>
      <c r="G75" s="12">
        <f t="shared" si="5"/>
        <v>2.921130774358125E-13</v>
      </c>
      <c r="H75" s="12">
        <f t="shared" si="5"/>
        <v>13.057038098015319</v>
      </c>
      <c r="I75" s="13">
        <f t="shared" si="7"/>
        <v>13.05703809801561</v>
      </c>
      <c r="J75" s="13">
        <f t="shared" si="2"/>
        <v>-0.75503809801561061</v>
      </c>
    </row>
    <row r="76" spans="1:10" ht="15.75" thickBot="1" x14ac:dyDescent="0.3">
      <c r="A76" s="43">
        <v>1072.3</v>
      </c>
      <c r="B76" s="43">
        <v>11.811</v>
      </c>
      <c r="C76" s="10">
        <f t="shared" si="6"/>
        <v>0</v>
      </c>
      <c r="D76" s="11">
        <f t="shared" si="6"/>
        <v>2.7981321388697367E-17</v>
      </c>
      <c r="E76" s="11">
        <f t="shared" si="6"/>
        <v>0.93276234833496219</v>
      </c>
      <c r="F76" s="12">
        <f t="shared" si="5"/>
        <v>0</v>
      </c>
      <c r="G76" s="12">
        <f t="shared" si="5"/>
        <v>1.3511574838026225E-17</v>
      </c>
      <c r="H76" s="12">
        <f t="shared" si="5"/>
        <v>12.201962679300191</v>
      </c>
      <c r="I76" s="13">
        <f t="shared" si="7"/>
        <v>12.201962679300191</v>
      </c>
      <c r="J76" s="13">
        <f t="shared" si="2"/>
        <v>-0.39096267930019124</v>
      </c>
    </row>
    <row r="77" spans="1:10" ht="15.75" thickBot="1" x14ac:dyDescent="0.3">
      <c r="A77" s="43">
        <v>1204.5</v>
      </c>
      <c r="B77" s="43">
        <v>7.5010000000000003</v>
      </c>
      <c r="C77" s="10">
        <f t="shared" si="6"/>
        <v>0</v>
      </c>
      <c r="D77" s="11">
        <f t="shared" si="6"/>
        <v>6.3083873283779985E-23</v>
      </c>
      <c r="E77" s="11">
        <f t="shared" si="6"/>
        <v>0.69055392251872827</v>
      </c>
      <c r="F77" s="12">
        <f t="shared" si="5"/>
        <v>0</v>
      </c>
      <c r="G77" s="12">
        <f t="shared" si="5"/>
        <v>3.0461837849110852E-23</v>
      </c>
      <c r="H77" s="12">
        <f t="shared" si="5"/>
        <v>9.033504842534656</v>
      </c>
      <c r="I77" s="13">
        <f t="shared" si="7"/>
        <v>9.033504842534656</v>
      </c>
      <c r="J77" s="13">
        <f t="shared" si="2"/>
        <v>-1.5325048425346557</v>
      </c>
    </row>
    <row r="78" spans="1:10" ht="15.75" thickBot="1" x14ac:dyDescent="0.3">
      <c r="A78" s="43">
        <v>1353</v>
      </c>
      <c r="B78" s="43">
        <v>6.0709999999999997</v>
      </c>
      <c r="C78" s="10">
        <f t="shared" si="6"/>
        <v>0</v>
      </c>
      <c r="D78" s="11">
        <f t="shared" si="6"/>
        <v>2.9522868953759411E-30</v>
      </c>
      <c r="E78" s="11">
        <f t="shared" si="6"/>
        <v>0.371086230624038</v>
      </c>
      <c r="F78" s="12">
        <f t="shared" si="5"/>
        <v>0</v>
      </c>
      <c r="G78" s="12">
        <f t="shared" si="5"/>
        <v>1.4255954812165915E-30</v>
      </c>
      <c r="H78" s="12">
        <f t="shared" si="5"/>
        <v>4.8543772644333432</v>
      </c>
      <c r="I78" s="13">
        <f t="shared" si="7"/>
        <v>4.8543772644333432</v>
      </c>
      <c r="J78" s="13">
        <f t="shared" si="2"/>
        <v>1.2166227355666566</v>
      </c>
    </row>
    <row r="79" spans="1:10" ht="15.75" thickBot="1" x14ac:dyDescent="0.3">
      <c r="A79" s="43">
        <v>1519.9</v>
      </c>
      <c r="B79" s="43">
        <v>3.4790000000000001</v>
      </c>
      <c r="C79" s="10">
        <f t="shared" si="6"/>
        <v>0</v>
      </c>
      <c r="D79" s="11">
        <f t="shared" si="6"/>
        <v>9.6903558760792177E-40</v>
      </c>
      <c r="E79" s="11">
        <f t="shared" si="6"/>
        <v>0.12910386846159574</v>
      </c>
      <c r="F79" s="12">
        <f t="shared" si="5"/>
        <v>0</v>
      </c>
      <c r="G79" s="12">
        <f t="shared" si="5"/>
        <v>4.6792632416437461E-40</v>
      </c>
      <c r="H79" s="12">
        <f t="shared" si="5"/>
        <v>1.6888766871151217</v>
      </c>
      <c r="I79" s="13">
        <f t="shared" si="7"/>
        <v>1.6888766871151217</v>
      </c>
      <c r="J79" s="13">
        <f t="shared" si="2"/>
        <v>1.7901233128848784</v>
      </c>
    </row>
    <row r="80" spans="1:10" ht="15.75" thickBot="1" x14ac:dyDescent="0.3">
      <c r="A80" s="43">
        <v>1707.4</v>
      </c>
      <c r="B80" s="43">
        <v>1.1759999999999999</v>
      </c>
      <c r="C80" s="10">
        <f t="shared" si="6"/>
        <v>0</v>
      </c>
      <c r="D80" s="11">
        <f t="shared" si="6"/>
        <v>5.7445858489579043E-52</v>
      </c>
      <c r="E80" s="11">
        <f t="shared" si="6"/>
        <v>2.5098588100574252E-2</v>
      </c>
      <c r="F80" s="12">
        <f t="shared" si="5"/>
        <v>0</v>
      </c>
      <c r="G80" s="12">
        <f t="shared" si="5"/>
        <v>2.773936246020673E-52</v>
      </c>
      <c r="H80" s="12">
        <f t="shared" si="5"/>
        <v>0.32832804181366615</v>
      </c>
      <c r="I80" s="13">
        <f t="shared" si="7"/>
        <v>0.32832804181366615</v>
      </c>
      <c r="J80" s="13">
        <f t="shared" si="2"/>
        <v>0.84767195818633378</v>
      </c>
    </row>
    <row r="81" spans="1:10" ht="15.75" thickBot="1" x14ac:dyDescent="0.3">
      <c r="A81" s="43">
        <v>1917.9</v>
      </c>
      <c r="B81" s="43">
        <v>0.221</v>
      </c>
      <c r="C81" s="10">
        <f t="shared" si="6"/>
        <v>0</v>
      </c>
      <c r="D81" s="11">
        <f t="shared" si="6"/>
        <v>1.120697878825884E-67</v>
      </c>
      <c r="E81" s="11">
        <f t="shared" si="6"/>
        <v>2.25836637704731E-3</v>
      </c>
      <c r="F81" s="12">
        <f t="shared" si="5"/>
        <v>0</v>
      </c>
      <c r="G81" s="12">
        <f t="shared" si="5"/>
        <v>5.4116076400486642E-68</v>
      </c>
      <c r="H81" s="12">
        <f t="shared" si="5"/>
        <v>2.9542897285796003E-2</v>
      </c>
      <c r="I81" s="13">
        <f t="shared" si="1"/>
        <v>2.9542897285796003E-2</v>
      </c>
      <c r="J81" s="13">
        <f t="shared" si="2"/>
        <v>0.19145710271420399</v>
      </c>
    </row>
    <row r="82" spans="1:10" ht="15.75" thickBot="1" x14ac:dyDescent="0.3">
      <c r="A82" s="43">
        <v>2154.4</v>
      </c>
      <c r="B82" s="43">
        <v>0</v>
      </c>
      <c r="C82" s="10">
        <f t="shared" si="6"/>
        <v>0</v>
      </c>
      <c r="D82" s="11">
        <f t="shared" si="6"/>
        <v>7.8941369257011026E-88</v>
      </c>
      <c r="E82" s="11">
        <f t="shared" si="6"/>
        <v>7.3568341078574317E-5</v>
      </c>
      <c r="F82" s="12">
        <f t="shared" si="5"/>
        <v>0</v>
      </c>
      <c r="G82" s="12">
        <f t="shared" si="5"/>
        <v>3.8119079643008324E-88</v>
      </c>
      <c r="H82" s="12">
        <f t="shared" si="5"/>
        <v>9.6238677924897088E-4</v>
      </c>
      <c r="I82" s="13">
        <f t="shared" si="1"/>
        <v>9.6238677924897088E-4</v>
      </c>
      <c r="J82" s="13">
        <f t="shared" si="2"/>
        <v>-9.6238677924897088E-4</v>
      </c>
    </row>
    <row r="83" spans="1:10" ht="15.75" thickBot="1" x14ac:dyDescent="0.3">
      <c r="A83" s="43">
        <v>2420.1</v>
      </c>
      <c r="B83" s="43">
        <v>0.55700000000000005</v>
      </c>
      <c r="C83" s="10">
        <f t="shared" si="6"/>
        <v>0</v>
      </c>
      <c r="D83" s="11">
        <f t="shared" si="6"/>
        <v>1.2558371905709354E-113</v>
      </c>
      <c r="E83" s="11">
        <f t="shared" si="6"/>
        <v>6.3399203907904417E-7</v>
      </c>
      <c r="F83" s="12">
        <f t="shared" si="5"/>
        <v>0</v>
      </c>
      <c r="G83" s="12">
        <f t="shared" si="5"/>
        <v>6.0641661446445841E-114</v>
      </c>
      <c r="H83" s="12">
        <f t="shared" si="5"/>
        <v>8.2935886226808621E-6</v>
      </c>
      <c r="I83" s="13">
        <f t="shared" si="1"/>
        <v>8.2935886226808621E-6</v>
      </c>
      <c r="J83" s="13">
        <f t="shared" si="2"/>
        <v>0.55699170641137741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1.3486449447891215E-146</v>
      </c>
      <c r="E84" s="11">
        <f t="shared" si="6"/>
        <v>9.6705981900645868E-10</v>
      </c>
      <c r="F84" s="12">
        <f t="shared" si="5"/>
        <v>0</v>
      </c>
      <c r="G84" s="12">
        <f t="shared" si="5"/>
        <v>6.5123147146312367E-147</v>
      </c>
      <c r="H84" s="12">
        <f t="shared" si="5"/>
        <v>1.2650626219241565E-8</v>
      </c>
      <c r="I84" s="13">
        <f t="shared" si="1"/>
        <v>1.2650626219241565E-8</v>
      </c>
      <c r="J84" s="13">
        <f t="shared" si="2"/>
        <v>-1.2650626219241565E-8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1.165995828899809E-188</v>
      </c>
      <c r="E85" s="11">
        <f t="shared" si="6"/>
        <v>1.5640365743723244E-13</v>
      </c>
      <c r="F85" s="12">
        <f t="shared" si="5"/>
        <v>0</v>
      </c>
      <c r="G85" s="12">
        <f t="shared" si="5"/>
        <v>5.6303416426109025E-189</v>
      </c>
      <c r="H85" s="12">
        <f t="shared" si="5"/>
        <v>2.0459998137380105E-12</v>
      </c>
      <c r="I85" s="13">
        <f t="shared" si="1"/>
        <v>2.0459998137380105E-12</v>
      </c>
      <c r="J85" s="13">
        <f t="shared" si="2"/>
        <v>-2.0459998137380105E-12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3.0002589147004312E-242</v>
      </c>
      <c r="E86" s="11">
        <f t="shared" si="6"/>
        <v>1.3952004240496619E-18</v>
      </c>
      <c r="F86" s="12">
        <f t="shared" si="5"/>
        <v>0</v>
      </c>
      <c r="G86" s="12">
        <f t="shared" si="5"/>
        <v>1.4487601316714449E-242</v>
      </c>
      <c r="H86" s="12">
        <f t="shared" si="5"/>
        <v>1.8251362241182852E-17</v>
      </c>
      <c r="I86" s="13">
        <f t="shared" ref="I86:I116" si="8">SUM(F86:H86)</f>
        <v>1.8251362241182852E-17</v>
      </c>
      <c r="J86" s="13">
        <f t="shared" ref="J86:J116" si="9">B86-I86</f>
        <v>-1.8251362241182852E-17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2.9814494338451962E-25</v>
      </c>
      <c r="F87" s="12">
        <f t="shared" si="5"/>
        <v>0</v>
      </c>
      <c r="G87" s="12">
        <f t="shared" si="5"/>
        <v>0</v>
      </c>
      <c r="H87" s="12">
        <f t="shared" si="5"/>
        <v>3.9001933115052793E-24</v>
      </c>
      <c r="I87" s="13">
        <f t="shared" si="8"/>
        <v>3.9001933115052793E-24</v>
      </c>
      <c r="J87" s="13">
        <f t="shared" si="9"/>
        <v>-3.9001933115052793E-24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5.2375585428824029E-34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6.8515301871887884E-33</v>
      </c>
      <c r="I88" s="13">
        <f t="shared" si="8"/>
        <v>6.8515301871887884E-33</v>
      </c>
      <c r="J88" s="13">
        <f t="shared" si="9"/>
        <v>-6.8515301871887884E-33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1.9775345143553393E-45</v>
      </c>
      <c r="F89" s="12">
        <f t="shared" si="11"/>
        <v>0</v>
      </c>
      <c r="G89" s="12">
        <f t="shared" si="11"/>
        <v>0</v>
      </c>
      <c r="H89" s="12">
        <f t="shared" si="11"/>
        <v>2.5869185633687988E-44</v>
      </c>
      <c r="I89" s="13">
        <f t="shared" si="8"/>
        <v>2.5869185633687988E-44</v>
      </c>
      <c r="J89" s="13">
        <f t="shared" si="9"/>
        <v>-2.5869185633687988E-44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2.8593350134375782E-60</v>
      </c>
      <c r="F90" s="12">
        <f t="shared" si="11"/>
        <v>0</v>
      </c>
      <c r="G90" s="12">
        <f t="shared" si="11"/>
        <v>0</v>
      </c>
      <c r="H90" s="12">
        <f t="shared" si="11"/>
        <v>3.7404489132587232E-59</v>
      </c>
      <c r="I90" s="13">
        <f t="shared" si="8"/>
        <v>3.7404489132587232E-59</v>
      </c>
      <c r="J90" s="13">
        <f t="shared" si="9"/>
        <v>-3.7404489132587232E-59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1.8022848782405979E-79</v>
      </c>
      <c r="F91" s="12">
        <f t="shared" si="11"/>
        <v>0</v>
      </c>
      <c r="G91" s="12">
        <f t="shared" si="11"/>
        <v>0</v>
      </c>
      <c r="H91" s="12">
        <f t="shared" si="11"/>
        <v>2.3576651502941647E-78</v>
      </c>
      <c r="I91" s="13">
        <f t="shared" si="8"/>
        <v>2.3576651502941647E-78</v>
      </c>
      <c r="J91" s="13">
        <f t="shared" si="9"/>
        <v>-2.3576651502941647E-78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3.1026807257738833E-104</v>
      </c>
      <c r="F92" s="12">
        <f t="shared" si="11"/>
        <v>0</v>
      </c>
      <c r="G92" s="12">
        <f t="shared" si="11"/>
        <v>0</v>
      </c>
      <c r="H92" s="12">
        <f t="shared" si="11"/>
        <v>4.0587824422005474E-103</v>
      </c>
      <c r="I92" s="13">
        <f t="shared" si="8"/>
        <v>4.0587824422005474E-103</v>
      </c>
      <c r="J92" s="13">
        <f t="shared" si="9"/>
        <v>-4.0587824422005474E-103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4.3931925911713608E-136</v>
      </c>
      <c r="F93" s="12">
        <f t="shared" si="11"/>
        <v>0</v>
      </c>
      <c r="G93" s="12">
        <f t="shared" si="11"/>
        <v>0</v>
      </c>
      <c r="H93" s="12">
        <f t="shared" si="11"/>
        <v>5.7469699689465675E-135</v>
      </c>
      <c r="I93" s="13">
        <f t="shared" si="8"/>
        <v>5.7469699689465675E-135</v>
      </c>
      <c r="J93" s="13">
        <f t="shared" si="9"/>
        <v>-5.7469699689465675E-135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5.9643706482817666E-177</v>
      </c>
      <c r="F94" s="12">
        <f t="shared" si="11"/>
        <v>0</v>
      </c>
      <c r="G94" s="12">
        <f t="shared" si="11"/>
        <v>0</v>
      </c>
      <c r="H94" s="12">
        <f t="shared" si="11"/>
        <v>7.8023119378434439E-176</v>
      </c>
      <c r="I94" s="13">
        <f t="shared" si="8"/>
        <v>7.8023119378434439E-176</v>
      </c>
      <c r="J94" s="13">
        <f t="shared" si="9"/>
        <v>-7.8023119378434439E-176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2.8278216320569127E-229</v>
      </c>
      <c r="F95" s="12">
        <f t="shared" si="11"/>
        <v>0</v>
      </c>
      <c r="G95" s="12">
        <f t="shared" si="11"/>
        <v>0</v>
      </c>
      <c r="H95" s="12">
        <f t="shared" si="11"/>
        <v>3.6992245752275155E-228</v>
      </c>
      <c r="I95" s="13">
        <f t="shared" si="8"/>
        <v>3.6992245752275155E-228</v>
      </c>
      <c r="J95" s="13">
        <f t="shared" si="9"/>
        <v>-3.6992245752275155E-228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3.7387666532609835E-296</v>
      </c>
      <c r="F96" s="12">
        <f t="shared" si="11"/>
        <v>0</v>
      </c>
      <c r="G96" s="12">
        <f t="shared" si="11"/>
        <v>0</v>
      </c>
      <c r="H96" s="12">
        <f t="shared" si="11"/>
        <v>4.8908804317774628E-295</v>
      </c>
      <c r="I96" s="13">
        <f t="shared" si="8"/>
        <v>4.8908804317774628E-295</v>
      </c>
      <c r="J96" s="13">
        <f t="shared" si="9"/>
        <v>-4.8908804317774628E-295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0</v>
      </c>
      <c r="F97" s="12">
        <f t="shared" si="11"/>
        <v>0</v>
      </c>
      <c r="G97" s="12">
        <f t="shared" si="11"/>
        <v>0</v>
      </c>
      <c r="H97" s="12">
        <f t="shared" si="11"/>
        <v>0</v>
      </c>
      <c r="I97" s="13">
        <f t="shared" si="8"/>
        <v>0</v>
      </c>
      <c r="J97" s="13">
        <f t="shared" si="9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0</v>
      </c>
      <c r="F98" s="12">
        <f t="shared" si="11"/>
        <v>0</v>
      </c>
      <c r="G98" s="12">
        <f t="shared" si="11"/>
        <v>0</v>
      </c>
      <c r="H98" s="12">
        <f t="shared" si="11"/>
        <v>0</v>
      </c>
      <c r="I98" s="13">
        <f t="shared" si="8"/>
        <v>0</v>
      </c>
      <c r="J98" s="13">
        <f t="shared" si="9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FDDD-D38E-46AF-87CB-D377C8603EDE}">
  <dimension ref="A1:R116"/>
  <sheetViews>
    <sheetView topLeftCell="B1" zoomScale="47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39.705037632070294</v>
      </c>
      <c r="D8" s="41">
        <v>155.13086843630265</v>
      </c>
      <c r="E8" s="41">
        <v>1116.681664491035</v>
      </c>
    </row>
    <row r="9" spans="2:8" ht="15" x14ac:dyDescent="0.25">
      <c r="B9" s="25" t="s">
        <v>5</v>
      </c>
      <c r="C9" s="41">
        <v>24.533277647602489</v>
      </c>
      <c r="D9" s="41">
        <v>118.67691002229402</v>
      </c>
      <c r="E9" s="41">
        <v>799.30680305573458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-0.19510160257665998</v>
      </c>
    </row>
    <row r="12" spans="2:8" ht="15" customHeight="1" x14ac:dyDescent="0.25">
      <c r="B12" s="31" t="s">
        <v>24</v>
      </c>
      <c r="C12" s="39">
        <f>STDEV(J22:J143)/MAX(I22:I143)</f>
        <v>3.8834781127189001E-2</v>
      </c>
      <c r="D12" s="35" t="s">
        <v>21</v>
      </c>
      <c r="E12" s="38">
        <f>M24</f>
        <v>0.9722069394749614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0.46453065413466244</v>
      </c>
      <c r="D15" s="40">
        <f>N22</f>
        <v>0.20846596355424696</v>
      </c>
      <c r="E15" s="40">
        <f>M22</f>
        <v>12.090255419561799</v>
      </c>
    </row>
    <row r="16" spans="2:8" ht="15" x14ac:dyDescent="0.25">
      <c r="B16" s="5" t="s">
        <v>9</v>
      </c>
      <c r="C16" s="23">
        <f>O28</f>
        <v>0.52324848270948077</v>
      </c>
      <c r="D16" s="24">
        <f>N28</f>
        <v>1.0486124892683693</v>
      </c>
      <c r="E16" s="24">
        <f>M28</f>
        <v>1.8484815252737034E-2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11.987361347275256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1.4327997432834812E-3</v>
      </c>
      <c r="D22" s="11">
        <f>EXP(-1*(($A22-D$8)/(0.6006*D$9))^2)</f>
        <v>9.8968528206523944E-3</v>
      </c>
      <c r="E22" s="11">
        <f>EXP(-1*(($A22-E$8)/(0.6006*E$9))^2)</f>
        <v>4.5554504427267458E-3</v>
      </c>
      <c r="F22" s="12">
        <f t="shared" ref="F22:H53" si="0">C$15*C22</f>
        <v>6.6557940199145197E-4</v>
      </c>
      <c r="G22" s="12">
        <f t="shared" si="0"/>
        <v>2.0631569594118681E-3</v>
      </c>
      <c r="H22" s="12">
        <f t="shared" si="0"/>
        <v>5.507655940372224E-2</v>
      </c>
      <c r="I22" s="13">
        <f t="shared" ref="I22:I85" si="1">SUM(F22:H22)</f>
        <v>5.780529576512556E-2</v>
      </c>
      <c r="J22" s="13">
        <f t="shared" ref="J22:J85" si="2">B22-I22</f>
        <v>-5.780529576512556E-2</v>
      </c>
      <c r="M22" s="15">
        <f t="array" ref="M22:Q26">LINEST(B22:B108,C22:E108,FALSE,TRUE)</f>
        <v>12.090255419561799</v>
      </c>
      <c r="N22" s="16">
        <v>0.20846596355424696</v>
      </c>
      <c r="O22" s="16">
        <v>0.46453065413466244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1.5894946309918526E-3</v>
      </c>
      <c r="D23" s="11">
        <f t="shared" si="3"/>
        <v>1.007728394978637E-2</v>
      </c>
      <c r="E23" s="11">
        <f t="shared" si="3"/>
        <v>4.5686879908824881E-3</v>
      </c>
      <c r="F23" s="12">
        <f t="shared" si="0"/>
        <v>7.3836898067817917E-4</v>
      </c>
      <c r="G23" s="12">
        <f t="shared" si="0"/>
        <v>2.1007707086019632E-3</v>
      </c>
      <c r="H23" s="12">
        <f t="shared" si="0"/>
        <v>5.5236604742053913E-2</v>
      </c>
      <c r="I23" s="13">
        <f t="shared" si="1"/>
        <v>5.8075744431334057E-2</v>
      </c>
      <c r="J23" s="13">
        <f t="shared" si="2"/>
        <v>-5.8075744431334057E-2</v>
      </c>
      <c r="M23" s="18">
        <v>0.22348613778900253</v>
      </c>
      <c r="N23">
        <v>0.21860001297034803</v>
      </c>
      <c r="O23">
        <v>0.24306495994800473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1.7025821610988352E-3</v>
      </c>
      <c r="D24" s="11">
        <f t="shared" si="3"/>
        <v>1.0199194417187279E-2</v>
      </c>
      <c r="E24" s="11">
        <f t="shared" si="3"/>
        <v>4.577532400175598E-3</v>
      </c>
      <c r="F24" s="12">
        <f t="shared" si="0"/>
        <v>7.9090160501324913E-4</v>
      </c>
      <c r="G24" s="12">
        <f t="shared" si="0"/>
        <v>2.1261848916560426E-3</v>
      </c>
      <c r="H24" s="12">
        <f t="shared" si="0"/>
        <v>5.5343535909442756E-2</v>
      </c>
      <c r="I24" s="13">
        <f t="shared" si="1"/>
        <v>5.8260622406112045E-2</v>
      </c>
      <c r="J24" s="13">
        <f t="shared" si="2"/>
        <v>-5.8260622406112045E-2</v>
      </c>
      <c r="M24" s="18">
        <v>0.9722069394749614</v>
      </c>
      <c r="N24">
        <v>0.49395920871808657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1.8861731087607249E-3</v>
      </c>
      <c r="D25" s="11">
        <f t="shared" si="3"/>
        <v>1.0384524363231043E-2</v>
      </c>
      <c r="E25" s="11">
        <f t="shared" si="3"/>
        <v>4.5908281395764163E-3</v>
      </c>
      <c r="F25" s="12">
        <f t="shared" si="0"/>
        <v>8.7618522802382934E-4</v>
      </c>
      <c r="G25" s="12">
        <f t="shared" si="0"/>
        <v>2.1648198774335123E-3</v>
      </c>
      <c r="H25" s="12">
        <f t="shared" si="0"/>
        <v>5.5504284794790582E-2</v>
      </c>
      <c r="I25" s="13">
        <f t="shared" si="1"/>
        <v>5.8545289900247925E-2</v>
      </c>
      <c r="J25" s="13">
        <f t="shared" si="2"/>
        <v>-5.8545289900247925E-2</v>
      </c>
      <c r="M25" s="18">
        <v>979.44572461802125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2.1593319732063051E-3</v>
      </c>
      <c r="D26" s="11">
        <f t="shared" si="3"/>
        <v>1.0636293834501261E-2</v>
      </c>
      <c r="E26" s="11">
        <f t="shared" si="3"/>
        <v>4.608610285196919E-3</v>
      </c>
      <c r="F26" s="12">
        <f t="shared" si="0"/>
        <v>1.0030758940074162E-3</v>
      </c>
      <c r="G26" s="12">
        <f t="shared" si="0"/>
        <v>2.2173052428554017E-3</v>
      </c>
      <c r="H26" s="12">
        <f t="shared" si="0"/>
        <v>5.57192754772503E-2</v>
      </c>
      <c r="I26" s="13">
        <f t="shared" si="1"/>
        <v>5.8939656614113121E-2</v>
      </c>
      <c r="J26" s="13">
        <f t="shared" si="2"/>
        <v>-5.8939656614113121E-2</v>
      </c>
      <c r="M26" s="20">
        <v>716.9416352102985</v>
      </c>
      <c r="N26" s="21">
        <v>20.495638789701449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2.4684093064016965E-3</v>
      </c>
      <c r="D27" s="11">
        <f t="shared" si="3"/>
        <v>1.0893481213170034E-2</v>
      </c>
      <c r="E27" s="11">
        <f t="shared" si="3"/>
        <v>4.6264548843718183E-3</v>
      </c>
      <c r="F27" s="12">
        <f t="shared" si="0"/>
        <v>1.1466517897748684E-3</v>
      </c>
      <c r="G27" s="12">
        <f t="shared" si="0"/>
        <v>2.2709200575635781E-3</v>
      </c>
      <c r="H27" s="12">
        <f t="shared" si="0"/>
        <v>5.5935021239134533E-2</v>
      </c>
      <c r="I27" s="13">
        <f t="shared" si="1"/>
        <v>5.9352593086472977E-2</v>
      </c>
      <c r="J27" s="13">
        <f t="shared" si="2"/>
        <v>-5.9352593086472977E-2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2.8175707361651637E-3</v>
      </c>
      <c r="D28" s="11">
        <f t="shared" si="3"/>
        <v>1.1156184715862728E-2</v>
      </c>
      <c r="E28" s="11">
        <f t="shared" si="3"/>
        <v>4.6443621292710062E-3</v>
      </c>
      <c r="F28" s="12">
        <f t="shared" si="0"/>
        <v>1.3088479771414859E-3</v>
      </c>
      <c r="G28" s="12">
        <f t="shared" si="0"/>
        <v>2.3256847963814865E-3</v>
      </c>
      <c r="H28" s="12">
        <f t="shared" si="0"/>
        <v>5.6151524403826363E-2</v>
      </c>
      <c r="I28" s="13">
        <f t="shared" si="1"/>
        <v>5.9786057177349333E-2</v>
      </c>
      <c r="J28" s="13">
        <f t="shared" si="2"/>
        <v>-5.9786057177349333E-2</v>
      </c>
      <c r="M28" s="14">
        <f>M23/M22</f>
        <v>1.8484815252737034E-2</v>
      </c>
      <c r="N28" s="14">
        <f>N23/N22</f>
        <v>1.0486124892683693</v>
      </c>
      <c r="O28" s="14">
        <f>O23/O22</f>
        <v>0.52324848270948077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3.3173916238866323E-3</v>
      </c>
      <c r="D29" s="11">
        <f t="shared" si="3"/>
        <v>1.1492472902601667E-2</v>
      </c>
      <c r="E29" s="11">
        <f t="shared" si="3"/>
        <v>4.6668345744846403E-3</v>
      </c>
      <c r="F29" s="12">
        <f t="shared" si="0"/>
        <v>1.5410301010649074E-3</v>
      </c>
      <c r="G29" s="12">
        <f t="shared" si="0"/>
        <v>2.39578943726193E-3</v>
      </c>
      <c r="H29" s="12">
        <f t="shared" si="0"/>
        <v>5.6423222006361309E-2</v>
      </c>
      <c r="I29" s="13">
        <f t="shared" si="1"/>
        <v>6.0360041544688145E-2</v>
      </c>
      <c r="J29" s="13">
        <f t="shared" si="2"/>
        <v>-6.0360041544688145E-2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4.0233037525921654E-3</v>
      </c>
      <c r="D30" s="11">
        <f t="shared" si="3"/>
        <v>1.1907879190080042E-2</v>
      </c>
      <c r="E30" s="11">
        <f t="shared" si="3"/>
        <v>4.6939316443123345E-3</v>
      </c>
      <c r="F30" s="12">
        <f t="shared" si="0"/>
        <v>1.8689479239740808E-3</v>
      </c>
      <c r="G30" s="12">
        <f t="shared" si="0"/>
        <v>2.4823875092476019E-3</v>
      </c>
      <c r="H30" s="12">
        <f t="shared" si="0"/>
        <v>5.6750832501699829E-2</v>
      </c>
      <c r="I30" s="13">
        <f t="shared" si="1"/>
        <v>6.1102167934921514E-2</v>
      </c>
      <c r="J30" s="13">
        <f t="shared" si="2"/>
        <v>-6.1102167934921514E-2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4.8632731231747876E-3</v>
      </c>
      <c r="D31" s="11">
        <f t="shared" si="3"/>
        <v>1.2336552277179716E-2</v>
      </c>
      <c r="E31" s="11">
        <f t="shared" si="3"/>
        <v>4.7211712982501751E-3</v>
      </c>
      <c r="F31" s="12">
        <f t="shared" si="0"/>
        <v>2.2591394451439068E-3</v>
      </c>
      <c r="G31" s="12">
        <f t="shared" si="0"/>
        <v>2.5717512573996087E-3</v>
      </c>
      <c r="H31" s="12">
        <f t="shared" si="0"/>
        <v>5.7080166875348795E-2</v>
      </c>
      <c r="I31" s="13">
        <f t="shared" si="1"/>
        <v>6.1911057577892309E-2</v>
      </c>
      <c r="J31" s="13">
        <f t="shared" si="2"/>
        <v>-6.0911057577892308E-2</v>
      </c>
      <c r="M31" s="28" t="e">
        <f>#REF!-M22</f>
        <v>#REF!</v>
      </c>
      <c r="N31" s="28" t="e">
        <f>#REF!-N22</f>
        <v>#REF!</v>
      </c>
      <c r="O31" s="28">
        <f>E15-O22</f>
        <v>11.625724765427137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3.0000000000000001E-3</v>
      </c>
      <c r="C32" s="10">
        <f t="shared" si="3"/>
        <v>6.0419691146677054E-3</v>
      </c>
      <c r="D32" s="11">
        <f t="shared" si="3"/>
        <v>1.2853911174190321E-2</v>
      </c>
      <c r="E32" s="11">
        <f t="shared" si="3"/>
        <v>4.7531319812840565E-3</v>
      </c>
      <c r="F32" s="12">
        <f t="shared" si="0"/>
        <v>2.8066798650980165E-3</v>
      </c>
      <c r="G32" s="12">
        <f t="shared" si="0"/>
        <v>2.6796029783682871E-3</v>
      </c>
      <c r="H32" s="12">
        <f t="shared" si="0"/>
        <v>5.7466579696612077E-2</v>
      </c>
      <c r="I32" s="13">
        <f t="shared" si="1"/>
        <v>6.2952862540078383E-2</v>
      </c>
      <c r="J32" s="13">
        <f t="shared" si="2"/>
        <v>-5.995286254007838E-2</v>
      </c>
    </row>
    <row r="33" spans="1:10" ht="15.75" thickBot="1" x14ac:dyDescent="0.3">
      <c r="A33" s="43">
        <v>7.2</v>
      </c>
      <c r="B33" s="43">
        <v>3.0000000000000001E-3</v>
      </c>
      <c r="C33" s="10">
        <f t="shared" si="3"/>
        <v>7.7000262129133419E-3</v>
      </c>
      <c r="D33" s="11">
        <f t="shared" si="3"/>
        <v>1.3468616585102461E-2</v>
      </c>
      <c r="E33" s="11">
        <f t="shared" si="3"/>
        <v>4.7898985545149625E-3</v>
      </c>
      <c r="F33" s="12">
        <f t="shared" si="0"/>
        <v>3.5768982135386822E-3</v>
      </c>
      <c r="G33" s="12">
        <f t="shared" si="0"/>
        <v>2.8077481341560956E-3</v>
      </c>
      <c r="H33" s="12">
        <f t="shared" si="0"/>
        <v>5.7911096957875753E-2</v>
      </c>
      <c r="I33" s="13">
        <f t="shared" si="1"/>
        <v>6.429574330557053E-2</v>
      </c>
      <c r="J33" s="13">
        <f t="shared" si="2"/>
        <v>-6.1295743305570527E-2</v>
      </c>
    </row>
    <row r="34" spans="1:10" ht="15.75" thickBot="1" x14ac:dyDescent="0.3">
      <c r="A34" s="43">
        <v>8.1</v>
      </c>
      <c r="B34" s="43">
        <v>4.0000000000000001E-3</v>
      </c>
      <c r="C34" s="10">
        <f t="shared" si="3"/>
        <v>1.0044067165655453E-2</v>
      </c>
      <c r="D34" s="11">
        <f t="shared" si="3"/>
        <v>1.4191093383284439E-2</v>
      </c>
      <c r="E34" s="11">
        <f t="shared" si="3"/>
        <v>4.8315689269484291E-3</v>
      </c>
      <c r="F34" s="12">
        <f t="shared" si="0"/>
        <v>4.6657770906344126E-3</v>
      </c>
      <c r="G34" s="12">
        <f t="shared" si="0"/>
        <v>2.9583599560346892E-3</v>
      </c>
      <c r="H34" s="12">
        <f t="shared" si="0"/>
        <v>5.8414902404024631E-2</v>
      </c>
      <c r="I34" s="13">
        <f t="shared" si="1"/>
        <v>6.6039039450693726E-2</v>
      </c>
      <c r="J34" s="13">
        <f t="shared" si="2"/>
        <v>-6.2039039450693723E-2</v>
      </c>
    </row>
    <row r="35" spans="1:10" ht="15.75" thickBot="1" x14ac:dyDescent="0.3">
      <c r="A35" s="43">
        <v>9.1</v>
      </c>
      <c r="B35" s="43">
        <v>4.0000000000000001E-3</v>
      </c>
      <c r="C35" s="10">
        <f t="shared" si="3"/>
        <v>1.3376747653058066E-2</v>
      </c>
      <c r="D35" s="11">
        <f t="shared" si="3"/>
        <v>1.5033764312083916E-2</v>
      </c>
      <c r="E35" s="11">
        <f t="shared" si="3"/>
        <v>4.8782544336662664E-3</v>
      </c>
      <c r="F35" s="12">
        <f t="shared" si="0"/>
        <v>6.2139093374693737E-3</v>
      </c>
      <c r="G35" s="12">
        <f t="shared" si="0"/>
        <v>3.1340281631660242E-3</v>
      </c>
      <c r="H35" s="12">
        <f t="shared" si="0"/>
        <v>5.8979342104634951E-2</v>
      </c>
      <c r="I35" s="13">
        <f t="shared" si="1"/>
        <v>6.8327279605270352E-2</v>
      </c>
      <c r="J35" s="13">
        <f t="shared" si="2"/>
        <v>-6.4327279605270349E-2</v>
      </c>
    </row>
    <row r="36" spans="1:10" ht="15.75" thickBot="1" x14ac:dyDescent="0.3">
      <c r="A36" s="43">
        <v>10.199999999999999</v>
      </c>
      <c r="B36" s="43">
        <v>4.0000000000000001E-3</v>
      </c>
      <c r="C36" s="10">
        <f t="shared" si="3"/>
        <v>1.8139060179861721E-2</v>
      </c>
      <c r="D36" s="11">
        <f t="shared" si="3"/>
        <v>1.6011327416294168E-2</v>
      </c>
      <c r="E36" s="11">
        <f t="shared" si="3"/>
        <v>4.9300802664549084E-3</v>
      </c>
      <c r="F36" s="12">
        <f t="shared" si="0"/>
        <v>8.4261494907391724E-3</v>
      </c>
      <c r="G36" s="12">
        <f t="shared" si="0"/>
        <v>3.3378167976202953E-3</v>
      </c>
      <c r="H36" s="12">
        <f t="shared" si="0"/>
        <v>5.9605929660381134E-2</v>
      </c>
      <c r="I36" s="13">
        <f t="shared" si="1"/>
        <v>7.1369895948740603E-2</v>
      </c>
      <c r="J36" s="13">
        <f t="shared" si="2"/>
        <v>-6.7369895948740599E-2</v>
      </c>
    </row>
    <row r="37" spans="1:10" ht="15.75" thickBot="1" x14ac:dyDescent="0.3">
      <c r="A37" s="43">
        <v>11.5</v>
      </c>
      <c r="B37" s="43">
        <v>2.1999999999999999E-2</v>
      </c>
      <c r="C37" s="10">
        <f t="shared" si="3"/>
        <v>2.5626307433310614E-2</v>
      </c>
      <c r="D37" s="11">
        <f t="shared" si="3"/>
        <v>1.7238310724213658E-2</v>
      </c>
      <c r="E37" s="11">
        <f t="shared" si="3"/>
        <v>4.9919717031117637E-3</v>
      </c>
      <c r="F37" s="12">
        <f t="shared" si="0"/>
        <v>1.1904205355051743E-2</v>
      </c>
      <c r="G37" s="12">
        <f t="shared" si="0"/>
        <v>3.5936010551707088E-3</v>
      </c>
      <c r="H37" s="12">
        <f t="shared" si="0"/>
        <v>6.0354212937846145E-2</v>
      </c>
      <c r="I37" s="13">
        <f t="shared" si="1"/>
        <v>7.5852019348068594E-2</v>
      </c>
      <c r="J37" s="13">
        <f t="shared" si="2"/>
        <v>-5.3852019348068596E-2</v>
      </c>
    </row>
    <row r="38" spans="1:10" ht="15.75" thickBot="1" x14ac:dyDescent="0.3">
      <c r="A38" s="43">
        <v>12.9</v>
      </c>
      <c r="B38" s="43">
        <v>0.04</v>
      </c>
      <c r="C38" s="10">
        <f t="shared" si="3"/>
        <v>3.6537595395866256E-2</v>
      </c>
      <c r="D38" s="11">
        <f t="shared" si="3"/>
        <v>1.8651152132911696E-2</v>
      </c>
      <c r="E38" s="11">
        <f t="shared" si="3"/>
        <v>5.0594102386807187E-3</v>
      </c>
      <c r="F38" s="12">
        <f t="shared" si="0"/>
        <v>1.6972833089749381E-2</v>
      </c>
      <c r="G38" s="12">
        <f t="shared" si="0"/>
        <v>3.8881304007842852E-3</v>
      </c>
      <c r="H38" s="12">
        <f t="shared" si="0"/>
        <v>6.1169562057996014E-2</v>
      </c>
      <c r="I38" s="13">
        <f t="shared" si="1"/>
        <v>8.2030525548529687E-2</v>
      </c>
      <c r="J38" s="13">
        <f t="shared" si="2"/>
        <v>-4.2030525548529686E-2</v>
      </c>
    </row>
    <row r="39" spans="1:10" ht="15.75" thickBot="1" x14ac:dyDescent="0.3">
      <c r="A39" s="43">
        <v>14.5</v>
      </c>
      <c r="B39" s="43">
        <v>4.5999999999999999E-2</v>
      </c>
      <c r="C39" s="10">
        <f t="shared" ref="C39:E54" si="4">EXP(-1*(($A39-C$8)/(0.6006*C$9))^2)</f>
        <v>5.3604345025473503E-2</v>
      </c>
      <c r="D39" s="11">
        <f t="shared" si="4"/>
        <v>2.0388890083447037E-2</v>
      </c>
      <c r="E39" s="11">
        <f t="shared" si="4"/>
        <v>5.1374921389324016E-3</v>
      </c>
      <c r="F39" s="12">
        <f t="shared" si="0"/>
        <v>2.4900861459143345E-2</v>
      </c>
      <c r="G39" s="12">
        <f t="shared" si="0"/>
        <v>4.2503896170474169E-3</v>
      </c>
      <c r="H39" s="12">
        <f t="shared" si="0"/>
        <v>6.2113592175683609E-2</v>
      </c>
      <c r="I39" s="13">
        <f t="shared" si="1"/>
        <v>9.1264843251874367E-2</v>
      </c>
      <c r="J39" s="13">
        <f t="shared" si="2"/>
        <v>-4.5264843251874368E-2</v>
      </c>
    </row>
    <row r="40" spans="1:10" ht="15.75" thickBot="1" x14ac:dyDescent="0.3">
      <c r="A40" s="43">
        <v>16.3</v>
      </c>
      <c r="B40" s="43">
        <v>5.5E-2</v>
      </c>
      <c r="C40" s="10">
        <f t="shared" si="4"/>
        <v>8.0209440254549472E-2</v>
      </c>
      <c r="D40" s="11">
        <f t="shared" si="4"/>
        <v>2.2510976622509903E-2</v>
      </c>
      <c r="E40" s="11">
        <f t="shared" si="4"/>
        <v>5.2266367996318414E-3</v>
      </c>
      <c r="F40" s="12">
        <f t="shared" si="0"/>
        <v>3.7259743749220989E-2</v>
      </c>
      <c r="G40" s="12">
        <f t="shared" si="0"/>
        <v>4.6927724321586548E-3</v>
      </c>
      <c r="H40" s="12">
        <f t="shared" si="0"/>
        <v>6.3191373892830013E-2</v>
      </c>
      <c r="I40" s="13">
        <f t="shared" si="1"/>
        <v>0.10514389007420966</v>
      </c>
      <c r="J40" s="13">
        <f t="shared" si="2"/>
        <v>-5.0143890074209656E-2</v>
      </c>
    </row>
    <row r="41" spans="1:10" ht="15.75" thickBot="1" x14ac:dyDescent="0.3">
      <c r="A41" s="43">
        <v>18.3</v>
      </c>
      <c r="B41" s="43">
        <v>0.113</v>
      </c>
      <c r="C41" s="10">
        <f t="shared" si="4"/>
        <v>0.12119807337091786</v>
      </c>
      <c r="D41" s="11">
        <f t="shared" si="4"/>
        <v>2.5091306627655366E-2</v>
      </c>
      <c r="E41" s="11">
        <f t="shared" si="4"/>
        <v>5.3273260704476471E-3</v>
      </c>
      <c r="F41" s="12">
        <f t="shared" si="0"/>
        <v>5.6300220302853282E-2</v>
      </c>
      <c r="G41" s="12">
        <f t="shared" si="0"/>
        <v>5.2306834129692385E-3</v>
      </c>
      <c r="H41" s="12">
        <f t="shared" si="0"/>
        <v>6.4408732895002527E-2</v>
      </c>
      <c r="I41" s="13">
        <f t="shared" si="1"/>
        <v>0.12593963661082505</v>
      </c>
      <c r="J41" s="13">
        <f t="shared" si="2"/>
        <v>-1.2939636610825048E-2</v>
      </c>
    </row>
    <row r="42" spans="1:10" ht="15.75" thickBot="1" x14ac:dyDescent="0.3">
      <c r="A42" s="43">
        <v>20.6</v>
      </c>
      <c r="B42" s="43">
        <v>0.186</v>
      </c>
      <c r="C42" s="10">
        <f t="shared" si="4"/>
        <v>0.18615434536887301</v>
      </c>
      <c r="D42" s="11">
        <f t="shared" si="4"/>
        <v>2.8371097090554215E-2</v>
      </c>
      <c r="E42" s="11">
        <f t="shared" si="4"/>
        <v>5.4452853551483814E-3</v>
      </c>
      <c r="F42" s="12">
        <f t="shared" si="0"/>
        <v>8.6474399824212456E-2</v>
      </c>
      <c r="G42" s="12">
        <f t="shared" si="0"/>
        <v>5.9144080920734768E-3</v>
      </c>
      <c r="H42" s="12">
        <f t="shared" si="0"/>
        <v>6.5834890776143212E-2</v>
      </c>
      <c r="I42" s="13">
        <f t="shared" si="1"/>
        <v>0.15822369869242914</v>
      </c>
      <c r="J42" s="13">
        <f t="shared" si="2"/>
        <v>2.7776301307570861E-2</v>
      </c>
    </row>
    <row r="43" spans="1:10" ht="15.75" thickBot="1" x14ac:dyDescent="0.3">
      <c r="A43" s="43">
        <v>23.1</v>
      </c>
      <c r="B43" s="43">
        <v>0.26800000000000002</v>
      </c>
      <c r="C43" s="10">
        <f t="shared" si="4"/>
        <v>0.28083638167153657</v>
      </c>
      <c r="D43" s="11">
        <f t="shared" si="4"/>
        <v>3.23476370290572E-2</v>
      </c>
      <c r="E43" s="11">
        <f t="shared" si="4"/>
        <v>5.5761759511745524E-3</v>
      </c>
      <c r="F43" s="12">
        <f t="shared" si="0"/>
        <v>0.13045710808269062</v>
      </c>
      <c r="G43" s="12">
        <f t="shared" si="0"/>
        <v>6.7433813219654479E-3</v>
      </c>
      <c r="H43" s="12">
        <f t="shared" si="0"/>
        <v>6.7417391514118311E-2</v>
      </c>
      <c r="I43" s="13">
        <f t="shared" si="1"/>
        <v>0.20461788091877436</v>
      </c>
      <c r="J43" s="13">
        <f t="shared" si="2"/>
        <v>6.3382119081225652E-2</v>
      </c>
    </row>
    <row r="44" spans="1:10" ht="15.75" thickBot="1" x14ac:dyDescent="0.3">
      <c r="A44" s="43">
        <v>26</v>
      </c>
      <c r="B44" s="43">
        <v>0.34</v>
      </c>
      <c r="C44" s="10">
        <f t="shared" si="4"/>
        <v>0.42099909296437138</v>
      </c>
      <c r="D44" s="11">
        <f t="shared" si="4"/>
        <v>3.7547839548549525E-2</v>
      </c>
      <c r="E44" s="11">
        <f t="shared" si="4"/>
        <v>5.7315662425503804E-3</v>
      </c>
      <c r="F44" s="12">
        <f t="shared" si="0"/>
        <v>0.19556698404483899</v>
      </c>
      <c r="G44" s="12">
        <f t="shared" si="0"/>
        <v>7.8274465508686372E-3</v>
      </c>
      <c r="H44" s="12">
        <f t="shared" si="0"/>
        <v>6.9296099826572199E-2</v>
      </c>
      <c r="I44" s="13">
        <f t="shared" si="1"/>
        <v>0.27269053042227986</v>
      </c>
      <c r="J44" s="13">
        <f t="shared" si="2"/>
        <v>6.730946957772016E-2</v>
      </c>
    </row>
    <row r="45" spans="1:10" ht="15.75" thickBot="1" x14ac:dyDescent="0.3">
      <c r="A45" s="43">
        <v>29.2</v>
      </c>
      <c r="B45" s="43">
        <v>0.46</v>
      </c>
      <c r="C45" s="10">
        <f t="shared" si="4"/>
        <v>0.60152199804108475</v>
      </c>
      <c r="D45" s="11">
        <f t="shared" si="4"/>
        <v>4.4091634694382861E-2</v>
      </c>
      <c r="E45" s="11">
        <f t="shared" si="4"/>
        <v>5.9075611367431632E-3</v>
      </c>
      <c r="F45" s="12">
        <f t="shared" si="0"/>
        <v>0.27942540722641424</v>
      </c>
      <c r="G45" s="12">
        <f t="shared" si="0"/>
        <v>9.1916051112463891E-3</v>
      </c>
      <c r="H45" s="12">
        <f t="shared" si="0"/>
        <v>7.1423923049901694E-2</v>
      </c>
      <c r="I45" s="13">
        <f t="shared" si="1"/>
        <v>0.36004093538756232</v>
      </c>
      <c r="J45" s="13">
        <f t="shared" si="2"/>
        <v>9.9959064612437698E-2</v>
      </c>
    </row>
    <row r="46" spans="1:10" ht="15.75" thickBot="1" x14ac:dyDescent="0.3">
      <c r="A46" s="43">
        <v>32.700000000000003</v>
      </c>
      <c r="B46" s="43">
        <v>0.496</v>
      </c>
      <c r="C46" s="10">
        <f t="shared" si="4"/>
        <v>0.79770535594961456</v>
      </c>
      <c r="D46" s="11">
        <f t="shared" si="4"/>
        <v>5.2319540270788029E-2</v>
      </c>
      <c r="E46" s="11">
        <f t="shared" si="4"/>
        <v>6.1056280035921649E-3</v>
      </c>
      <c r="F46" s="12">
        <f t="shared" si="0"/>
        <v>0.37055859080599818</v>
      </c>
      <c r="G46" s="12">
        <f t="shared" si="0"/>
        <v>1.0906843375265053E-2</v>
      </c>
      <c r="H46" s="12">
        <f t="shared" si="0"/>
        <v>7.3818602060258462E-2</v>
      </c>
      <c r="I46" s="13">
        <f t="shared" si="1"/>
        <v>0.45528403624152169</v>
      </c>
      <c r="J46" s="13">
        <f t="shared" si="2"/>
        <v>4.0715963758478302E-2</v>
      </c>
    </row>
    <row r="47" spans="1:10" ht="15.75" thickBot="1" x14ac:dyDescent="0.3">
      <c r="A47" s="43">
        <v>36.799999999999997</v>
      </c>
      <c r="B47" s="43">
        <v>0.48</v>
      </c>
      <c r="C47" s="10">
        <f t="shared" si="4"/>
        <v>0.9618751266343577</v>
      </c>
      <c r="D47" s="11">
        <f t="shared" si="4"/>
        <v>6.3539887973946663E-2</v>
      </c>
      <c r="E47" s="11">
        <f t="shared" si="4"/>
        <v>6.3452531957628516E-3</v>
      </c>
      <c r="F47" s="12">
        <f t="shared" si="0"/>
        <v>0.44682048177131944</v>
      </c>
      <c r="G47" s="12">
        <f t="shared" si="0"/>
        <v>1.3245903970617699E-2</v>
      </c>
      <c r="H47" s="12">
        <f t="shared" si="0"/>
        <v>7.6715731838563644E-2</v>
      </c>
      <c r="I47" s="13">
        <f t="shared" si="1"/>
        <v>0.53678211758050076</v>
      </c>
      <c r="J47" s="13">
        <f t="shared" si="2"/>
        <v>-5.6782117580500779E-2</v>
      </c>
    </row>
    <row r="48" spans="1:10" ht="15.75" thickBot="1" x14ac:dyDescent="0.3">
      <c r="A48" s="43">
        <v>41.3</v>
      </c>
      <c r="B48" s="43">
        <v>0.46100000000000002</v>
      </c>
      <c r="C48" s="10">
        <f t="shared" si="4"/>
        <v>0.9883513061206487</v>
      </c>
      <c r="D48" s="11">
        <f t="shared" si="4"/>
        <v>7.8046459917488153E-2</v>
      </c>
      <c r="E48" s="11">
        <f t="shared" si="4"/>
        <v>6.617984236095005E-3</v>
      </c>
      <c r="F48" s="12">
        <f t="shared" si="0"/>
        <v>0.45911947874707293</v>
      </c>
      <c r="G48" s="12">
        <f t="shared" si="0"/>
        <v>1.6270030468697082E-2</v>
      </c>
      <c r="H48" s="12">
        <f t="shared" si="0"/>
        <v>8.001311977702219E-2</v>
      </c>
      <c r="I48" s="13">
        <f t="shared" si="1"/>
        <v>0.55540262899279225</v>
      </c>
      <c r="J48" s="13">
        <f t="shared" si="2"/>
        <v>-9.4402628992792226E-2</v>
      </c>
    </row>
    <row r="49" spans="1:10" ht="15.75" thickBot="1" x14ac:dyDescent="0.3">
      <c r="A49" s="43">
        <v>46.4</v>
      </c>
      <c r="B49" s="43">
        <v>0.433</v>
      </c>
      <c r="C49" s="10">
        <f t="shared" si="4"/>
        <v>0.81346709242370263</v>
      </c>
      <c r="D49" s="11">
        <f t="shared" si="4"/>
        <v>9.7584823250258357E-2</v>
      </c>
      <c r="E49" s="11">
        <f t="shared" si="4"/>
        <v>6.9398029627595172E-3</v>
      </c>
      <c r="F49" s="12">
        <f t="shared" si="0"/>
        <v>0.37788040056060451</v>
      </c>
      <c r="G49" s="12">
        <f t="shared" si="0"/>
        <v>2.0343114207135991E-2</v>
      </c>
      <c r="H49" s="12">
        <f t="shared" si="0"/>
        <v>8.3903990381194282E-2</v>
      </c>
      <c r="I49" s="13">
        <f t="shared" si="1"/>
        <v>0.48212750514893477</v>
      </c>
      <c r="J49" s="13">
        <f t="shared" si="2"/>
        <v>-4.9127505148934769E-2</v>
      </c>
    </row>
    <row r="50" spans="1:10" ht="15.75" thickBot="1" x14ac:dyDescent="0.3">
      <c r="A50" s="43">
        <v>52.1</v>
      </c>
      <c r="B50" s="43">
        <v>0.41299999999999998</v>
      </c>
      <c r="C50" s="10">
        <f t="shared" si="4"/>
        <v>0.49280886087107106</v>
      </c>
      <c r="D50" s="11">
        <f t="shared" si="4"/>
        <v>0.12375540756110208</v>
      </c>
      <c r="E50" s="11">
        <f t="shared" si="4"/>
        <v>7.3160824768500384E-3</v>
      </c>
      <c r="F50" s="12">
        <f t="shared" si="0"/>
        <v>0.2289248225037965</v>
      </c>
      <c r="G50" s="12">
        <f t="shared" si="0"/>
        <v>2.5798790282273686E-2</v>
      </c>
      <c r="H50" s="12">
        <f t="shared" si="0"/>
        <v>8.8453305815697297E-2</v>
      </c>
      <c r="I50" s="13">
        <f t="shared" si="1"/>
        <v>0.34317691860176747</v>
      </c>
      <c r="J50" s="13">
        <f t="shared" si="2"/>
        <v>6.9823081398232512E-2</v>
      </c>
    </row>
    <row r="51" spans="1:10" ht="15.75" thickBot="1" x14ac:dyDescent="0.3">
      <c r="A51" s="43">
        <v>58.6</v>
      </c>
      <c r="B51" s="43">
        <v>0.34300000000000003</v>
      </c>
      <c r="C51" s="10">
        <f t="shared" si="4"/>
        <v>0.19312636412012471</v>
      </c>
      <c r="D51" s="11">
        <f t="shared" si="4"/>
        <v>0.15975296823149476</v>
      </c>
      <c r="E51" s="11">
        <f t="shared" si="4"/>
        <v>7.7674605736373558E-3</v>
      </c>
      <c r="F51" s="12">
        <f t="shared" si="0"/>
        <v>8.971311625537054E-2</v>
      </c>
      <c r="G51" s="12">
        <f t="shared" si="0"/>
        <v>3.3303056453029563E-2</v>
      </c>
      <c r="H51" s="12">
        <f t="shared" si="0"/>
        <v>9.391058229665164E-2</v>
      </c>
      <c r="I51" s="13">
        <f t="shared" si="1"/>
        <v>0.21692675500505174</v>
      </c>
      <c r="J51" s="13">
        <f t="shared" si="2"/>
        <v>0.12607324499494829</v>
      </c>
    </row>
    <row r="52" spans="1:10" ht="15.75" thickBot="1" x14ac:dyDescent="0.3">
      <c r="A52" s="43">
        <v>63</v>
      </c>
      <c r="B52" s="43">
        <v>0.18</v>
      </c>
      <c r="C52" s="10">
        <f t="shared" si="4"/>
        <v>8.2131212055451486E-2</v>
      </c>
      <c r="D52" s="11">
        <f t="shared" si="4"/>
        <v>0.18810901311776099</v>
      </c>
      <c r="E52" s="11">
        <f t="shared" si="4"/>
        <v>8.0870288693316982E-3</v>
      </c>
      <c r="F52" s="12">
        <f t="shared" si="0"/>
        <v>3.815246566099155E-2</v>
      </c>
      <c r="G52" s="12">
        <f t="shared" si="0"/>
        <v>3.9214326672832527E-2</v>
      </c>
      <c r="H52" s="12">
        <f t="shared" si="0"/>
        <v>9.7774244615590297E-2</v>
      </c>
      <c r="I52" s="13">
        <f t="shared" si="1"/>
        <v>0.17514103694941435</v>
      </c>
      <c r="J52" s="13">
        <f t="shared" si="2"/>
        <v>4.8589630505856407E-3</v>
      </c>
    </row>
    <row r="53" spans="1:10" ht="15.75" thickBot="1" x14ac:dyDescent="0.3">
      <c r="A53" s="43">
        <v>73.900000000000006</v>
      </c>
      <c r="B53" s="43">
        <v>0.35299999999999998</v>
      </c>
      <c r="C53" s="10">
        <f t="shared" si="4"/>
        <v>4.5816150920295375E-3</v>
      </c>
      <c r="D53" s="11">
        <f t="shared" si="4"/>
        <v>0.27286164144937769</v>
      </c>
      <c r="E53" s="11">
        <f t="shared" si="4"/>
        <v>8.9300030878861642E-3</v>
      </c>
      <c r="F53" s="12">
        <f t="shared" si="0"/>
        <v>2.1283006556937225E-3</v>
      </c>
      <c r="G53" s="12">
        <f t="shared" si="0"/>
        <v>5.6882365001737968E-2</v>
      </c>
      <c r="H53" s="12">
        <f t="shared" si="0"/>
        <v>0.10796601823001931</v>
      </c>
      <c r="I53" s="13">
        <f t="shared" si="1"/>
        <v>0.16697668388745099</v>
      </c>
      <c r="J53" s="13">
        <f t="shared" si="2"/>
        <v>0.18602331611254899</v>
      </c>
    </row>
    <row r="54" spans="1:10" ht="15.75" thickBot="1" x14ac:dyDescent="0.3">
      <c r="A54" s="43">
        <v>83</v>
      </c>
      <c r="B54" s="43">
        <v>0.2</v>
      </c>
      <c r="C54" s="10">
        <f t="shared" si="4"/>
        <v>1.7801904898113649E-4</v>
      </c>
      <c r="D54" s="11">
        <f t="shared" si="4"/>
        <v>0.35912220363072678</v>
      </c>
      <c r="E54" s="11">
        <f t="shared" si="4"/>
        <v>9.6930397903535036E-3</v>
      </c>
      <c r="F54" s="12">
        <f t="shared" ref="F54:H87" si="5">C$15*C54</f>
        <v>8.269530527163785E-5</v>
      </c>
      <c r="G54" s="12">
        <f t="shared" si="5"/>
        <v>7.4864756213603945E-2</v>
      </c>
      <c r="H54" s="12">
        <f t="shared" si="5"/>
        <v>0.11719132685734962</v>
      </c>
      <c r="I54" s="13">
        <f t="shared" si="1"/>
        <v>0.1921387783762252</v>
      </c>
      <c r="J54" s="13">
        <f t="shared" si="2"/>
        <v>7.8612216237748112E-3</v>
      </c>
    </row>
    <row r="55" spans="1:10" ht="15.75" thickBot="1" x14ac:dyDescent="0.3">
      <c r="A55" s="43">
        <v>93.3</v>
      </c>
      <c r="B55" s="43">
        <v>0.39900000000000002</v>
      </c>
      <c r="C55" s="10">
        <f t="shared" ref="C55:E86" si="6">EXP(-1*(($A55-C$8)/(0.6006*C$9))^2)</f>
        <v>1.7955634124038112E-6</v>
      </c>
      <c r="D55" s="11">
        <f t="shared" si="6"/>
        <v>0.47118623565986939</v>
      </c>
      <c r="E55" s="11">
        <f t="shared" si="6"/>
        <v>1.0626431349497376E-2</v>
      </c>
      <c r="F55" s="12">
        <f t="shared" si="5"/>
        <v>8.3409424650420904E-7</v>
      </c>
      <c r="G55" s="12">
        <f t="shared" si="5"/>
        <v>9.8226292630333153E-2</v>
      </c>
      <c r="H55" s="12">
        <f t="shared" si="5"/>
        <v>0.12847626921386204</v>
      </c>
      <c r="I55" s="13">
        <f t="shared" si="1"/>
        <v>0.22670339593844169</v>
      </c>
      <c r="J55" s="13">
        <f t="shared" si="2"/>
        <v>0.17229660406155833</v>
      </c>
    </row>
    <row r="56" spans="1:10" ht="15.75" thickBot="1" x14ac:dyDescent="0.3">
      <c r="A56" s="43">
        <v>104.8</v>
      </c>
      <c r="B56" s="43">
        <v>0.246</v>
      </c>
      <c r="C56" s="10">
        <f t="shared" si="6"/>
        <v>3.3410013146008449E-9</v>
      </c>
      <c r="D56" s="11">
        <f t="shared" si="6"/>
        <v>0.6073710128441645</v>
      </c>
      <c r="E56" s="11">
        <f t="shared" si="6"/>
        <v>1.1762352586178745E-2</v>
      </c>
      <c r="F56" s="12">
        <f t="shared" si="5"/>
        <v>1.5519975261362976E-9</v>
      </c>
      <c r="G56" s="12">
        <f t="shared" si="5"/>
        <v>0.12661618342747766</v>
      </c>
      <c r="H56" s="12">
        <f t="shared" si="5"/>
        <v>0.14220984710184431</v>
      </c>
      <c r="I56" s="13">
        <f t="shared" si="1"/>
        <v>0.2688260320813195</v>
      </c>
      <c r="J56" s="13">
        <f t="shared" si="2"/>
        <v>-2.2826032081319503E-2</v>
      </c>
    </row>
    <row r="57" spans="1:10" ht="15.75" thickBot="1" x14ac:dyDescent="0.3">
      <c r="A57" s="43">
        <v>117.7</v>
      </c>
      <c r="B57" s="43">
        <v>0.29599999999999999</v>
      </c>
      <c r="C57" s="10">
        <f>EXP(-1*(($A57-C$8)/(0.6006*C$9))^2)</f>
        <v>6.7848483794750917E-13</v>
      </c>
      <c r="D57" s="11">
        <f t="shared" si="6"/>
        <v>0.75898281659825606</v>
      </c>
      <c r="E57" s="11">
        <f t="shared" si="6"/>
        <v>1.316367986219907E-2</v>
      </c>
      <c r="F57" s="12">
        <f t="shared" si="5"/>
        <v>3.151770055922069E-13</v>
      </c>
      <c r="G57" s="12">
        <f t="shared" si="5"/>
        <v>0.15822208418327174</v>
      </c>
      <c r="H57" s="12">
        <f t="shared" si="5"/>
        <v>0.15915225179532883</v>
      </c>
      <c r="I57" s="13">
        <f t="shared" si="1"/>
        <v>0.31737433597891573</v>
      </c>
      <c r="J57" s="13">
        <f t="shared" si="2"/>
        <v>-2.1374335978915748E-2</v>
      </c>
    </row>
    <row r="58" spans="1:10" ht="15.75" thickBot="1" x14ac:dyDescent="0.3">
      <c r="A58" s="43">
        <v>125</v>
      </c>
      <c r="B58" s="43">
        <v>0.16</v>
      </c>
      <c r="C58" s="10">
        <f t="shared" si="6"/>
        <v>2.7996849410026482E-15</v>
      </c>
      <c r="D58" s="11">
        <f t="shared" si="6"/>
        <v>0.83635827272243468</v>
      </c>
      <c r="E58" s="11">
        <f t="shared" si="6"/>
        <v>1.4020450526843076E-2</v>
      </c>
      <c r="F58" s="12">
        <f t="shared" si="5"/>
        <v>1.300539477014924E-15</v>
      </c>
      <c r="G58" s="12">
        <f t="shared" si="5"/>
        <v>0.17435223319964802</v>
      </c>
      <c r="H58" s="12">
        <f t="shared" si="5"/>
        <v>0.16951082796686259</v>
      </c>
      <c r="I58" s="13">
        <f t="shared" si="1"/>
        <v>0.34386306116651189</v>
      </c>
      <c r="J58" s="13">
        <f t="shared" si="2"/>
        <v>-0.18386306116651188</v>
      </c>
    </row>
    <row r="59" spans="1:10" ht="15.75" thickBot="1" x14ac:dyDescent="0.3">
      <c r="A59" s="43">
        <v>148.5</v>
      </c>
      <c r="B59" s="43">
        <v>0.49399999999999999</v>
      </c>
      <c r="C59" s="10">
        <f t="shared" si="6"/>
        <v>2.105520500859756E-24</v>
      </c>
      <c r="D59" s="11">
        <f t="shared" si="6"/>
        <v>0.99138292685675322</v>
      </c>
      <c r="E59" s="11">
        <f t="shared" si="6"/>
        <v>1.7121984010996055E-2</v>
      </c>
      <c r="F59" s="12">
        <f t="shared" si="5"/>
        <v>9.7807881555832454E-25</v>
      </c>
      <c r="G59" s="12">
        <f t="shared" si="5"/>
        <v>0.20666959709842259</v>
      </c>
      <c r="H59" s="12">
        <f t="shared" si="5"/>
        <v>0.20700915998259553</v>
      </c>
      <c r="I59" s="13">
        <f t="shared" ref="I59:I80" si="7">SUM(F59:H59)</f>
        <v>0.41367875708101809</v>
      </c>
      <c r="J59" s="13">
        <f t="shared" si="2"/>
        <v>8.0321242918981905E-2</v>
      </c>
    </row>
    <row r="60" spans="1:10" ht="15.75" thickBot="1" x14ac:dyDescent="0.3">
      <c r="A60" s="43">
        <v>166.8</v>
      </c>
      <c r="B60" s="43">
        <v>0.37</v>
      </c>
      <c r="C60" s="10">
        <f t="shared" si="6"/>
        <v>4.8791773027681549E-33</v>
      </c>
      <c r="D60" s="11">
        <f t="shared" si="6"/>
        <v>0.97355358034520911</v>
      </c>
      <c r="E60" s="11">
        <f t="shared" si="6"/>
        <v>1.9938828724681557E-2</v>
      </c>
      <c r="F60" s="12">
        <f t="shared" si="5"/>
        <v>2.266527424093889E-33</v>
      </c>
      <c r="G60" s="12">
        <f t="shared" si="5"/>
        <v>0.202952785198351</v>
      </c>
      <c r="H60" s="12">
        <f t="shared" si="5"/>
        <v>0.24106553204829567</v>
      </c>
      <c r="I60" s="13">
        <f t="shared" si="7"/>
        <v>0.44401831724664664</v>
      </c>
      <c r="J60" s="13">
        <f t="shared" si="2"/>
        <v>-7.4018317246646648E-2</v>
      </c>
    </row>
    <row r="61" spans="1:10" ht="15.75" thickBot="1" x14ac:dyDescent="0.3">
      <c r="A61" s="43">
        <v>187.4</v>
      </c>
      <c r="B61" s="43">
        <v>0.42499999999999999</v>
      </c>
      <c r="C61" s="10">
        <f t="shared" si="6"/>
        <v>2.3179884573936141E-44</v>
      </c>
      <c r="D61" s="11">
        <f t="shared" si="6"/>
        <v>0.81467900825473538</v>
      </c>
      <c r="E61" s="11">
        <f t="shared" si="6"/>
        <v>2.3585684351390527E-2</v>
      </c>
      <c r="F61" s="12">
        <f t="shared" si="5"/>
        <v>1.0767766943896526E-44</v>
      </c>
      <c r="G61" s="12">
        <f t="shared" si="5"/>
        <v>0.16983284444324173</v>
      </c>
      <c r="H61" s="12">
        <f t="shared" si="5"/>
        <v>0.28515694805347325</v>
      </c>
      <c r="I61" s="13">
        <f t="shared" si="7"/>
        <v>0.45498979249671501</v>
      </c>
      <c r="J61" s="13">
        <f t="shared" si="2"/>
        <v>-2.9989792496715018E-2</v>
      </c>
    </row>
    <row r="62" spans="1:10" ht="15.75" thickBot="1" x14ac:dyDescent="0.3">
      <c r="A62" s="43">
        <v>210.5</v>
      </c>
      <c r="B62" s="43">
        <v>0.48899999999999999</v>
      </c>
      <c r="C62" s="10">
        <f t="shared" si="6"/>
        <v>4.4506123781100408E-59</v>
      </c>
      <c r="D62" s="11">
        <f t="shared" si="6"/>
        <v>0.54692832549078174</v>
      </c>
      <c r="E62" s="11">
        <f t="shared" si="6"/>
        <v>2.8349671521486909E-2</v>
      </c>
      <c r="F62" s="12">
        <f t="shared" si="5"/>
        <v>2.0674458793032828E-59</v>
      </c>
      <c r="G62" s="12">
        <f t="shared" si="5"/>
        <v>0.11401594036854662</v>
      </c>
      <c r="H62" s="12">
        <f t="shared" si="5"/>
        <v>0.34275476975545394</v>
      </c>
      <c r="I62" s="13">
        <f t="shared" si="7"/>
        <v>0.45677071012400056</v>
      </c>
      <c r="J62" s="13">
        <f t="shared" si="2"/>
        <v>3.2229289875999434E-2</v>
      </c>
    </row>
    <row r="63" spans="1:10" ht="15.75" thickBot="1" x14ac:dyDescent="0.3">
      <c r="A63" s="43">
        <v>236.4</v>
      </c>
      <c r="B63" s="43">
        <v>0.56200000000000006</v>
      </c>
      <c r="C63" s="10">
        <f t="shared" si="6"/>
        <v>4.0668958725078605E-78</v>
      </c>
      <c r="D63" s="11">
        <f t="shared" si="6"/>
        <v>0.27252790205741012</v>
      </c>
      <c r="E63" s="11">
        <f t="shared" si="6"/>
        <v>3.4652997531176427E-2</v>
      </c>
      <c r="F63" s="12">
        <f t="shared" si="5"/>
        <v>1.8891977999536351E-78</v>
      </c>
      <c r="G63" s="12">
        <f t="shared" si="5"/>
        <v>5.6812791697815446E-2</v>
      </c>
      <c r="H63" s="12">
        <f t="shared" si="5"/>
        <v>0.41896359120536747</v>
      </c>
      <c r="I63" s="13">
        <f t="shared" si="7"/>
        <v>0.47577638290318292</v>
      </c>
      <c r="J63" s="13">
        <f t="shared" si="2"/>
        <v>8.622361709681714E-2</v>
      </c>
    </row>
    <row r="64" spans="1:10" ht="15.75" thickBot="1" x14ac:dyDescent="0.3">
      <c r="A64" s="43">
        <v>265.60000000000002</v>
      </c>
      <c r="B64" s="43">
        <v>0.67100000000000004</v>
      </c>
      <c r="C64" s="10">
        <f t="shared" si="6"/>
        <v>8.4312219198903578E-103</v>
      </c>
      <c r="D64" s="11">
        <f t="shared" si="6"/>
        <v>9.0533814083449196E-2</v>
      </c>
      <c r="E64" s="11">
        <f t="shared" si="6"/>
        <v>4.3153015073204022E-2</v>
      </c>
      <c r="F64" s="12">
        <f t="shared" si="5"/>
        <v>3.9165610336011725E-103</v>
      </c>
      <c r="G64" s="12">
        <f t="shared" si="5"/>
        <v>1.8873218787147289E-2</v>
      </c>
      <c r="H64" s="12">
        <f t="shared" si="5"/>
        <v>0.52173097435923699</v>
      </c>
      <c r="I64" s="13">
        <f t="shared" si="7"/>
        <v>0.5406041931463843</v>
      </c>
      <c r="J64" s="13">
        <f t="shared" si="2"/>
        <v>0.13039580685361574</v>
      </c>
    </row>
    <row r="65" spans="1:10" ht="15.75" thickBot="1" x14ac:dyDescent="0.3">
      <c r="A65" s="43">
        <v>298.39999999999998</v>
      </c>
      <c r="B65" s="43">
        <v>0.79400000000000004</v>
      </c>
      <c r="C65" s="10">
        <f t="shared" si="6"/>
        <v>1.3535781390707526E-134</v>
      </c>
      <c r="D65" s="11">
        <f t="shared" si="6"/>
        <v>1.7594071688793903E-2</v>
      </c>
      <c r="E65" s="11">
        <f t="shared" si="6"/>
        <v>5.4726151078865796E-2</v>
      </c>
      <c r="F65" s="12">
        <f t="shared" si="5"/>
        <v>6.2877853836491577E-135</v>
      </c>
      <c r="G65" s="12">
        <f t="shared" si="5"/>
        <v>3.667765107446918E-3</v>
      </c>
      <c r="H65" s="12">
        <f t="shared" si="5"/>
        <v>0.66165314467301506</v>
      </c>
      <c r="I65" s="13">
        <f t="shared" si="7"/>
        <v>0.66532090978046199</v>
      </c>
      <c r="J65" s="13">
        <f t="shared" si="2"/>
        <v>0.12867909021953805</v>
      </c>
    </row>
    <row r="66" spans="1:10" ht="15.75" thickBot="1" x14ac:dyDescent="0.3">
      <c r="A66" s="43">
        <v>335.2</v>
      </c>
      <c r="B66" s="43">
        <v>0.86899999999999999</v>
      </c>
      <c r="C66" s="10">
        <f t="shared" si="6"/>
        <v>2.1691723012439152E-175</v>
      </c>
      <c r="D66" s="11">
        <f t="shared" si="6"/>
        <v>1.6912731474554492E-3</v>
      </c>
      <c r="E66" s="11">
        <f t="shared" si="6"/>
        <v>7.0653783618585417E-2</v>
      </c>
      <c r="F66" s="12">
        <f t="shared" si="5"/>
        <v>1.007647028027627E-175</v>
      </c>
      <c r="G66" s="12">
        <f t="shared" si="5"/>
        <v>3.5257288631772424E-4</v>
      </c>
      <c r="H66" s="12">
        <f t="shared" si="5"/>
        <v>0.85422229030714902</v>
      </c>
      <c r="I66" s="13">
        <f t="shared" si="7"/>
        <v>0.85457486319346676</v>
      </c>
      <c r="J66" s="13">
        <f t="shared" si="2"/>
        <v>1.4425136806533234E-2</v>
      </c>
    </row>
    <row r="67" spans="1:10" ht="15.75" thickBot="1" x14ac:dyDescent="0.3">
      <c r="A67" s="43">
        <v>376.5</v>
      </c>
      <c r="B67" s="43">
        <v>1.0589999999999999</v>
      </c>
      <c r="C67" s="10">
        <f t="shared" si="6"/>
        <v>1.2601591774328813E-227</v>
      </c>
      <c r="D67" s="11">
        <f t="shared" si="6"/>
        <v>6.4707136423819143E-5</v>
      </c>
      <c r="E67" s="11">
        <f t="shared" si="6"/>
        <v>9.2803351509338092E-2</v>
      </c>
      <c r="F67" s="12">
        <f t="shared" si="5"/>
        <v>5.8538256700669455E-228</v>
      </c>
      <c r="G67" s="12">
        <f t="shared" si="5"/>
        <v>1.3489235543427567E-5</v>
      </c>
      <c r="H67" s="12">
        <f t="shared" si="5"/>
        <v>1.1220162235392737</v>
      </c>
      <c r="I67" s="13">
        <f t="shared" si="7"/>
        <v>1.1220297127748171</v>
      </c>
      <c r="J67" s="13">
        <f t="shared" si="2"/>
        <v>-6.302971277481717E-2</v>
      </c>
    </row>
    <row r="68" spans="1:10" ht="15.75" thickBot="1" x14ac:dyDescent="0.3">
      <c r="A68" s="43">
        <v>422.9</v>
      </c>
      <c r="B68" s="43">
        <v>1.3049999999999999</v>
      </c>
      <c r="C68" s="10">
        <f t="shared" si="6"/>
        <v>1.8801982685661016E-294</v>
      </c>
      <c r="D68" s="11">
        <f t="shared" si="6"/>
        <v>7.4271511438672674E-7</v>
      </c>
      <c r="E68" s="11">
        <f t="shared" si="6"/>
        <v>0.12386477472831052</v>
      </c>
      <c r="F68" s="12">
        <f t="shared" si="5"/>
        <v>8.7340973159987094E-295</v>
      </c>
      <c r="G68" s="12">
        <f t="shared" si="5"/>
        <v>1.5483082196693174E-7</v>
      </c>
      <c r="H68" s="12">
        <f t="shared" si="5"/>
        <v>1.4975567639517577</v>
      </c>
      <c r="I68" s="13">
        <f t="shared" si="7"/>
        <v>1.4975569187825797</v>
      </c>
      <c r="J68" s="13">
        <f t="shared" si="2"/>
        <v>-0.19255691878257974</v>
      </c>
    </row>
    <row r="69" spans="1:10" ht="15.75" thickBot="1" x14ac:dyDescent="0.3">
      <c r="A69" s="43">
        <v>475.1</v>
      </c>
      <c r="B69" s="43">
        <v>1.61</v>
      </c>
      <c r="C69" s="10">
        <f t="shared" si="6"/>
        <v>0</v>
      </c>
      <c r="D69" s="11">
        <f t="shared" si="6"/>
        <v>1.770926276591368E-9</v>
      </c>
      <c r="E69" s="11">
        <f t="shared" si="6"/>
        <v>0.16761228037588782</v>
      </c>
      <c r="F69" s="12">
        <f t="shared" si="5"/>
        <v>0</v>
      </c>
      <c r="G69" s="12">
        <f t="shared" si="5"/>
        <v>3.6917785263315437E-10</v>
      </c>
      <c r="H69" s="12">
        <f t="shared" si="5"/>
        <v>2.0264752811996898</v>
      </c>
      <c r="I69" s="13">
        <f t="shared" si="7"/>
        <v>2.0264752815688678</v>
      </c>
      <c r="J69" s="13">
        <f t="shared" si="2"/>
        <v>-0.41647528156886771</v>
      </c>
    </row>
    <row r="70" spans="1:10" ht="15.75" thickBot="1" x14ac:dyDescent="0.3">
      <c r="A70" s="43">
        <v>533.70000000000005</v>
      </c>
      <c r="B70" s="43">
        <v>2.109</v>
      </c>
      <c r="C70" s="10">
        <f t="shared" si="6"/>
        <v>0</v>
      </c>
      <c r="D70" s="11">
        <f t="shared" si="6"/>
        <v>5.6104604137016549E-13</v>
      </c>
      <c r="E70" s="11">
        <f t="shared" si="6"/>
        <v>0.22884081473121692</v>
      </c>
      <c r="F70" s="12">
        <f t="shared" si="5"/>
        <v>0</v>
      </c>
      <c r="G70" s="12">
        <f t="shared" si="5"/>
        <v>1.1695900361252744E-13</v>
      </c>
      <c r="H70" s="12">
        <f t="shared" si="5"/>
        <v>2.7667439005210333</v>
      </c>
      <c r="I70" s="13">
        <f t="shared" si="7"/>
        <v>2.76674390052115</v>
      </c>
      <c r="J70" s="13">
        <f t="shared" si="2"/>
        <v>-0.65774390052115006</v>
      </c>
    </row>
    <row r="71" spans="1:10" ht="15.75" thickBot="1" x14ac:dyDescent="0.3">
      <c r="A71" s="43">
        <v>599.5</v>
      </c>
      <c r="B71" s="43">
        <v>3.0950000000000002</v>
      </c>
      <c r="C71" s="10">
        <f t="shared" si="6"/>
        <v>0</v>
      </c>
      <c r="D71" s="11">
        <f t="shared" si="6"/>
        <v>1.3186675435329831E-17</v>
      </c>
      <c r="E71" s="11">
        <f t="shared" si="6"/>
        <v>0.31329312338681775</v>
      </c>
      <c r="F71" s="12">
        <f t="shared" si="5"/>
        <v>0</v>
      </c>
      <c r="G71" s="12">
        <f t="shared" si="5"/>
        <v>2.7489730007031523E-18</v>
      </c>
      <c r="H71" s="12">
        <f t="shared" si="5"/>
        <v>3.7877938829389168</v>
      </c>
      <c r="I71" s="13">
        <f t="shared" si="7"/>
        <v>3.7877938829389168</v>
      </c>
      <c r="J71" s="13">
        <f t="shared" si="2"/>
        <v>-0.69279388293891664</v>
      </c>
    </row>
    <row r="72" spans="1:10" ht="15.75" thickBot="1" x14ac:dyDescent="0.3">
      <c r="A72" s="43">
        <v>673.4</v>
      </c>
      <c r="B72" s="43">
        <v>4.2629999999999999</v>
      </c>
      <c r="C72" s="10">
        <f t="shared" si="6"/>
        <v>0</v>
      </c>
      <c r="D72" s="11">
        <f t="shared" si="6"/>
        <v>1.0938122430447612E-23</v>
      </c>
      <c r="E72" s="11">
        <f t="shared" si="6"/>
        <v>0.42629125972487453</v>
      </c>
      <c r="F72" s="12">
        <f t="shared" si="5"/>
        <v>0</v>
      </c>
      <c r="G72" s="12">
        <f t="shared" si="5"/>
        <v>2.2802262319375829E-24</v>
      </c>
      <c r="H72" s="12">
        <f t="shared" si="5"/>
        <v>5.1539702132004912</v>
      </c>
      <c r="I72" s="13">
        <f t="shared" si="7"/>
        <v>5.1539702132004912</v>
      </c>
      <c r="J72" s="13">
        <f t="shared" si="2"/>
        <v>-0.8909702132004913</v>
      </c>
    </row>
    <row r="73" spans="1:10" ht="15.75" thickBot="1" x14ac:dyDescent="0.3">
      <c r="A73" s="43">
        <v>756.5</v>
      </c>
      <c r="B73" s="43">
        <v>7.4169999999999998</v>
      </c>
      <c r="C73" s="10">
        <f t="shared" si="6"/>
        <v>0</v>
      </c>
      <c r="D73" s="11">
        <f t="shared" si="6"/>
        <v>1.2173410782437646E-31</v>
      </c>
      <c r="E73" s="11">
        <f t="shared" si="6"/>
        <v>0.56954441660077226</v>
      </c>
      <c r="F73" s="12">
        <f t="shared" si="5"/>
        <v>0</v>
      </c>
      <c r="G73" s="12">
        <f t="shared" si="5"/>
        <v>2.5377418085025235E-32</v>
      </c>
      <c r="H73" s="12">
        <f t="shared" si="5"/>
        <v>6.8859374694886499</v>
      </c>
      <c r="I73" s="13">
        <f t="shared" si="7"/>
        <v>6.8859374694886499</v>
      </c>
      <c r="J73" s="13">
        <f t="shared" si="2"/>
        <v>0.53106253051134988</v>
      </c>
    </row>
    <row r="74" spans="1:10" ht="15.75" thickBot="1" x14ac:dyDescent="0.3">
      <c r="A74" s="43">
        <v>849.8</v>
      </c>
      <c r="B74" s="43">
        <v>10.273</v>
      </c>
      <c r="C74" s="10">
        <f t="shared" si="6"/>
        <v>0</v>
      </c>
      <c r="D74" s="11">
        <f t="shared" si="6"/>
        <v>5.6071479516444606E-42</v>
      </c>
      <c r="E74" s="11">
        <f t="shared" si="6"/>
        <v>0.73413828756972732</v>
      </c>
      <c r="F74" s="12">
        <f t="shared" si="5"/>
        <v>0</v>
      </c>
      <c r="G74" s="12">
        <f t="shared" si="5"/>
        <v>1.1688995005307845E-42</v>
      </c>
      <c r="H74" s="12">
        <f t="shared" si="5"/>
        <v>8.8759194099977154</v>
      </c>
      <c r="I74" s="13">
        <f t="shared" si="7"/>
        <v>8.8759194099977154</v>
      </c>
      <c r="J74" s="13">
        <f t="shared" si="2"/>
        <v>1.3970805900022842</v>
      </c>
    </row>
    <row r="75" spans="1:10" ht="15.75" thickBot="1" x14ac:dyDescent="0.3">
      <c r="A75" s="43">
        <v>954.5</v>
      </c>
      <c r="B75" s="43">
        <v>12.164999999999999</v>
      </c>
      <c r="C75" s="10">
        <f t="shared" si="6"/>
        <v>0</v>
      </c>
      <c r="D75" s="11">
        <f t="shared" si="6"/>
        <v>2.3820478804067264E-55</v>
      </c>
      <c r="E75" s="11">
        <f t="shared" si="6"/>
        <v>0.89214055967465744</v>
      </c>
      <c r="F75" s="12">
        <f t="shared" si="5"/>
        <v>0</v>
      </c>
      <c r="G75" s="12">
        <f t="shared" si="5"/>
        <v>4.9657590662133984E-56</v>
      </c>
      <c r="H75" s="12">
        <f t="shared" si="5"/>
        <v>10.786207236617424</v>
      </c>
      <c r="I75" s="13">
        <f t="shared" si="7"/>
        <v>10.786207236617424</v>
      </c>
      <c r="J75" s="13">
        <f t="shared" si="2"/>
        <v>1.3787927633825756</v>
      </c>
    </row>
    <row r="76" spans="1:10" ht="15.75" thickBot="1" x14ac:dyDescent="0.3">
      <c r="A76" s="43">
        <v>1072.3</v>
      </c>
      <c r="B76" s="43">
        <v>11.675000000000001</v>
      </c>
      <c r="C76" s="10">
        <f t="shared" si="6"/>
        <v>0</v>
      </c>
      <c r="D76" s="11">
        <f t="shared" si="6"/>
        <v>1.2346076800760437E-72</v>
      </c>
      <c r="E76" s="11">
        <f t="shared" si="6"/>
        <v>0.99148950384289958</v>
      </c>
      <c r="F76" s="12">
        <f t="shared" si="5"/>
        <v>0</v>
      </c>
      <c r="G76" s="12">
        <f t="shared" si="5"/>
        <v>2.5737367963852591E-73</v>
      </c>
      <c r="H76" s="12">
        <f t="shared" si="5"/>
        <v>11.987361347275256</v>
      </c>
      <c r="I76" s="13">
        <f t="shared" si="7"/>
        <v>11.987361347275256</v>
      </c>
      <c r="J76" s="13">
        <f t="shared" si="2"/>
        <v>-0.31236134727525489</v>
      </c>
    </row>
    <row r="77" spans="1:10" ht="15.75" thickBot="1" x14ac:dyDescent="0.3">
      <c r="A77" s="43">
        <v>1204.5</v>
      </c>
      <c r="B77" s="43">
        <v>10.217000000000001</v>
      </c>
      <c r="C77" s="10">
        <f t="shared" si="6"/>
        <v>0</v>
      </c>
      <c r="D77" s="11">
        <f t="shared" si="6"/>
        <v>7.377279458129356E-95</v>
      </c>
      <c r="E77" s="11">
        <f t="shared" si="6"/>
        <v>0.9670901076149655</v>
      </c>
      <c r="F77" s="12">
        <f t="shared" si="5"/>
        <v>0</v>
      </c>
      <c r="G77" s="12">
        <f t="shared" si="5"/>
        <v>1.537911670647889E-95</v>
      </c>
      <c r="H77" s="12">
        <f t="shared" si="5"/>
        <v>11.692366414796441</v>
      </c>
      <c r="I77" s="13">
        <f t="shared" si="7"/>
        <v>11.692366414796441</v>
      </c>
      <c r="J77" s="13">
        <f t="shared" si="2"/>
        <v>-1.47536641479644</v>
      </c>
    </row>
    <row r="78" spans="1:10" ht="15.75" thickBot="1" x14ac:dyDescent="0.3">
      <c r="A78" s="43">
        <v>1353</v>
      </c>
      <c r="B78" s="43">
        <v>8.8239999999999998</v>
      </c>
      <c r="C78" s="10">
        <f t="shared" si="6"/>
        <v>0</v>
      </c>
      <c r="D78" s="11">
        <f t="shared" si="6"/>
        <v>2.1920596765521016E-123</v>
      </c>
      <c r="E78" s="11">
        <f t="shared" si="6"/>
        <v>0.78480153892498106</v>
      </c>
      <c r="F78" s="12">
        <f t="shared" si="5"/>
        <v>0</v>
      </c>
      <c r="G78" s="12">
        <f t="shared" si="5"/>
        <v>4.5696983264084477E-124</v>
      </c>
      <c r="H78" s="12">
        <f t="shared" si="5"/>
        <v>9.4884510592681934</v>
      </c>
      <c r="I78" s="13">
        <f t="shared" si="7"/>
        <v>9.4884510592681934</v>
      </c>
      <c r="J78" s="13">
        <f t="shared" si="2"/>
        <v>-0.66445105926819359</v>
      </c>
    </row>
    <row r="79" spans="1:10" ht="15.75" thickBot="1" x14ac:dyDescent="0.3">
      <c r="A79" s="43">
        <v>1519.9</v>
      </c>
      <c r="B79" s="43">
        <v>5.8869999999999996</v>
      </c>
      <c r="C79" s="10">
        <f t="shared" si="6"/>
        <v>0</v>
      </c>
      <c r="D79" s="11">
        <f t="shared" si="6"/>
        <v>6.0156453278327592E-160</v>
      </c>
      <c r="E79" s="11">
        <f t="shared" si="6"/>
        <v>0.49387293169939184</v>
      </c>
      <c r="F79" s="12">
        <f t="shared" si="5"/>
        <v>0</v>
      </c>
      <c r="G79" s="12">
        <f t="shared" si="5"/>
        <v>1.25405729966726E-160</v>
      </c>
      <c r="H79" s="12">
        <f t="shared" si="5"/>
        <v>5.9710498890534467</v>
      </c>
      <c r="I79" s="13">
        <f t="shared" si="7"/>
        <v>5.9710498890534467</v>
      </c>
      <c r="J79" s="13">
        <f t="shared" si="2"/>
        <v>-8.4049889053447124E-2</v>
      </c>
    </row>
    <row r="80" spans="1:10" ht="15.75" thickBot="1" x14ac:dyDescent="0.3">
      <c r="A80" s="43">
        <v>1707.4</v>
      </c>
      <c r="B80" s="43">
        <v>4.6920000000000002</v>
      </c>
      <c r="C80" s="10">
        <f t="shared" si="6"/>
        <v>0</v>
      </c>
      <c r="D80" s="11">
        <f t="shared" si="6"/>
        <v>1.0584140228318276E-206</v>
      </c>
      <c r="E80" s="11">
        <f t="shared" si="6"/>
        <v>0.21999945226915135</v>
      </c>
      <c r="F80" s="12">
        <f t="shared" si="5"/>
        <v>0</v>
      </c>
      <c r="G80" s="12">
        <f t="shared" si="5"/>
        <v>2.206432991089637E-207</v>
      </c>
      <c r="H80" s="12">
        <f t="shared" si="5"/>
        <v>2.6598495700977347</v>
      </c>
      <c r="I80" s="13">
        <f t="shared" si="7"/>
        <v>2.6598495700977347</v>
      </c>
      <c r="J80" s="13">
        <f t="shared" si="2"/>
        <v>2.0321504299022655</v>
      </c>
    </row>
    <row r="81" spans="1:10" ht="15.75" thickBot="1" x14ac:dyDescent="0.3">
      <c r="A81" s="43">
        <v>1917.9</v>
      </c>
      <c r="B81" s="43">
        <v>2.496</v>
      </c>
      <c r="C81" s="10">
        <f t="shared" si="6"/>
        <v>0</v>
      </c>
      <c r="D81" s="11">
        <f t="shared" si="6"/>
        <v>2.3609714780858091E-266</v>
      </c>
      <c r="E81" s="11">
        <f t="shared" si="6"/>
        <v>6.1697867541939094E-2</v>
      </c>
      <c r="F81" s="12">
        <f t="shared" si="5"/>
        <v>0</v>
      </c>
      <c r="G81" s="12">
        <f t="shared" si="5"/>
        <v>4.9218219410325287E-267</v>
      </c>
      <c r="H81" s="12">
        <f t="shared" si="5"/>
        <v>0.74594297742433513</v>
      </c>
      <c r="I81" s="13">
        <f t="shared" si="1"/>
        <v>0.74594297742433513</v>
      </c>
      <c r="J81" s="13">
        <f t="shared" si="2"/>
        <v>1.7500570225756649</v>
      </c>
    </row>
    <row r="82" spans="1:10" ht="15.75" thickBot="1" x14ac:dyDescent="0.3">
      <c r="A82" s="43">
        <v>2154.4</v>
      </c>
      <c r="B82" s="43">
        <v>2.1739999999999999</v>
      </c>
      <c r="C82" s="10">
        <f t="shared" si="6"/>
        <v>0</v>
      </c>
      <c r="D82" s="11">
        <f t="shared" si="6"/>
        <v>0</v>
      </c>
      <c r="E82" s="11">
        <f t="shared" si="6"/>
        <v>9.347661558279978E-3</v>
      </c>
      <c r="F82" s="12">
        <f t="shared" si="5"/>
        <v>0</v>
      </c>
      <c r="G82" s="12">
        <f t="shared" si="5"/>
        <v>0</v>
      </c>
      <c r="H82" s="12">
        <f t="shared" si="5"/>
        <v>0.113015615815224</v>
      </c>
      <c r="I82" s="13">
        <f t="shared" si="1"/>
        <v>0.113015615815224</v>
      </c>
      <c r="J82" s="13">
        <f t="shared" si="2"/>
        <v>2.0609843841847759</v>
      </c>
    </row>
    <row r="83" spans="1:10" ht="15.75" thickBot="1" x14ac:dyDescent="0.3">
      <c r="A83" s="43">
        <v>2420.1</v>
      </c>
      <c r="B83" s="43">
        <v>5.1999999999999998E-2</v>
      </c>
      <c r="C83" s="10">
        <f t="shared" si="6"/>
        <v>0</v>
      </c>
      <c r="D83" s="11">
        <f t="shared" si="6"/>
        <v>0</v>
      </c>
      <c r="E83" s="11">
        <f t="shared" si="6"/>
        <v>6.2877349963986172E-4</v>
      </c>
      <c r="F83" s="12">
        <f t="shared" si="5"/>
        <v>0</v>
      </c>
      <c r="G83" s="12">
        <f t="shared" si="5"/>
        <v>0</v>
      </c>
      <c r="H83" s="12">
        <f t="shared" si="5"/>
        <v>7.6020322116976775E-3</v>
      </c>
      <c r="I83" s="13">
        <f t="shared" si="1"/>
        <v>7.6020322116976775E-3</v>
      </c>
      <c r="J83" s="13">
        <f t="shared" si="2"/>
        <v>4.4397967788302323E-2</v>
      </c>
    </row>
    <row r="84" spans="1:10" ht="15.75" thickBot="1" x14ac:dyDescent="0.3">
      <c r="A84" s="43">
        <v>2718.6</v>
      </c>
      <c r="B84" s="43">
        <v>0</v>
      </c>
      <c r="C84" s="10">
        <f t="shared" si="6"/>
        <v>0</v>
      </c>
      <c r="D84" s="11">
        <f t="shared" si="6"/>
        <v>0</v>
      </c>
      <c r="E84" s="11">
        <f t="shared" si="6"/>
        <v>1.4595217496141333E-5</v>
      </c>
      <c r="F84" s="12">
        <f t="shared" si="5"/>
        <v>0</v>
      </c>
      <c r="G84" s="12">
        <f t="shared" si="5"/>
        <v>0</v>
      </c>
      <c r="H84" s="12">
        <f t="shared" si="5"/>
        <v>1.7645990743240595E-4</v>
      </c>
      <c r="I84" s="13">
        <f t="shared" si="1"/>
        <v>1.7645990743240595E-4</v>
      </c>
      <c r="J84" s="13">
        <f t="shared" si="2"/>
        <v>-1.7645990743240595E-4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0</v>
      </c>
      <c r="E85" s="11">
        <f t="shared" si="6"/>
        <v>8.4717891599055985E-8</v>
      </c>
      <c r="F85" s="12">
        <f t="shared" si="5"/>
        <v>0</v>
      </c>
      <c r="G85" s="12">
        <f t="shared" si="5"/>
        <v>0</v>
      </c>
      <c r="H85" s="12">
        <f t="shared" si="5"/>
        <v>1.0242609480393357E-6</v>
      </c>
      <c r="I85" s="13">
        <f t="shared" si="1"/>
        <v>1.0242609480393357E-6</v>
      </c>
      <c r="J85" s="13">
        <f t="shared" si="2"/>
        <v>-1.0242609480393357E-6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0</v>
      </c>
      <c r="E86" s="11">
        <f t="shared" si="6"/>
        <v>8.1483366550662138E-11</v>
      </c>
      <c r="F86" s="12">
        <f t="shared" si="5"/>
        <v>0</v>
      </c>
      <c r="G86" s="12">
        <f t="shared" si="5"/>
        <v>0</v>
      </c>
      <c r="H86" s="12">
        <f t="shared" si="5"/>
        <v>9.8515471404328359E-10</v>
      </c>
      <c r="I86" s="13">
        <f t="shared" ref="I86:I116" si="8">SUM(F86:H86)</f>
        <v>9.8515471404328359E-10</v>
      </c>
      <c r="J86" s="13">
        <f t="shared" ref="J86:J116" si="9">B86-I86</f>
        <v>-9.8515471404328359E-10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7.6749381462106478E-15</v>
      </c>
      <c r="F87" s="12">
        <f t="shared" si="5"/>
        <v>0</v>
      </c>
      <c r="G87" s="12">
        <f t="shared" si="5"/>
        <v>0</v>
      </c>
      <c r="H87" s="12">
        <f t="shared" si="5"/>
        <v>9.2791962517024879E-14</v>
      </c>
      <c r="I87" s="13">
        <f t="shared" si="8"/>
        <v>9.2791962517024879E-14</v>
      </c>
      <c r="J87" s="13">
        <f t="shared" si="9"/>
        <v>-9.2791962517024879E-14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3.6033958208786006E-20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4.3565975852203838E-19</v>
      </c>
      <c r="I88" s="13">
        <f t="shared" si="8"/>
        <v>4.3565975852203838E-19</v>
      </c>
      <c r="J88" s="13">
        <f t="shared" si="9"/>
        <v>-4.3565975852203838E-19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3.6095686343630903E-27</v>
      </c>
      <c r="F89" s="12">
        <f t="shared" si="11"/>
        <v>0</v>
      </c>
      <c r="G89" s="12">
        <f t="shared" si="11"/>
        <v>0</v>
      </c>
      <c r="H89" s="12">
        <f t="shared" si="11"/>
        <v>4.3640606743888637E-26</v>
      </c>
      <c r="I89" s="13">
        <f t="shared" si="8"/>
        <v>4.3640606743888637E-26</v>
      </c>
      <c r="J89" s="13">
        <f t="shared" si="9"/>
        <v>-4.3640606743888637E-26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2.5889846420157038E-36</v>
      </c>
      <c r="F90" s="12">
        <f t="shared" si="11"/>
        <v>0</v>
      </c>
      <c r="G90" s="12">
        <f t="shared" si="11"/>
        <v>0</v>
      </c>
      <c r="H90" s="12">
        <f t="shared" si="11"/>
        <v>3.1301485599292631E-35</v>
      </c>
      <c r="I90" s="13">
        <f t="shared" si="8"/>
        <v>3.1301485599292631E-35</v>
      </c>
      <c r="J90" s="13">
        <f t="shared" si="9"/>
        <v>-3.1301485599292631E-35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3.3548527730692119E-48</v>
      </c>
      <c r="F91" s="12">
        <f t="shared" si="11"/>
        <v>0</v>
      </c>
      <c r="G91" s="12">
        <f t="shared" si="11"/>
        <v>0</v>
      </c>
      <c r="H91" s="12">
        <f t="shared" si="11"/>
        <v>4.0561026921431968E-47</v>
      </c>
      <c r="I91" s="13">
        <f t="shared" si="8"/>
        <v>4.0561026921431968E-47</v>
      </c>
      <c r="J91" s="13">
        <f t="shared" si="9"/>
        <v>-4.0561026921431968E-47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1.3556046922433359E-63</v>
      </c>
      <c r="F92" s="12">
        <f t="shared" si="11"/>
        <v>0</v>
      </c>
      <c r="G92" s="12">
        <f t="shared" si="11"/>
        <v>0</v>
      </c>
      <c r="H92" s="12">
        <f t="shared" si="11"/>
        <v>1.6389606977178396E-62</v>
      </c>
      <c r="I92" s="13">
        <f t="shared" si="8"/>
        <v>1.6389606977178396E-62</v>
      </c>
      <c r="J92" s="13">
        <f t="shared" si="9"/>
        <v>-1.6389606977178396E-62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1.8492507708426836E-83</v>
      </c>
      <c r="F93" s="12">
        <f t="shared" si="11"/>
        <v>0</v>
      </c>
      <c r="G93" s="12">
        <f t="shared" si="11"/>
        <v>0</v>
      </c>
      <c r="H93" s="12">
        <f t="shared" si="11"/>
        <v>2.2357914154309592E-82</v>
      </c>
      <c r="I93" s="13">
        <f t="shared" si="8"/>
        <v>2.2357914154309592E-82</v>
      </c>
      <c r="J93" s="13">
        <f t="shared" si="9"/>
        <v>-2.2357914154309592E-82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5.0396932989883346E-109</v>
      </c>
      <c r="F94" s="12">
        <f t="shared" si="11"/>
        <v>0</v>
      </c>
      <c r="G94" s="12">
        <f t="shared" si="11"/>
        <v>0</v>
      </c>
      <c r="H94" s="12">
        <f t="shared" si="11"/>
        <v>6.0931179221022994E-108</v>
      </c>
      <c r="I94" s="13">
        <f t="shared" si="8"/>
        <v>6.0931179221022994E-108</v>
      </c>
      <c r="J94" s="13">
        <f t="shared" si="9"/>
        <v>-6.0931179221022994E-108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7.7378631913925879E-142</v>
      </c>
      <c r="F95" s="12">
        <f t="shared" si="11"/>
        <v>0</v>
      </c>
      <c r="G95" s="12">
        <f t="shared" si="11"/>
        <v>0</v>
      </c>
      <c r="H95" s="12">
        <f t="shared" si="11"/>
        <v>9.3552742385562004E-141</v>
      </c>
      <c r="I95" s="13">
        <f t="shared" si="8"/>
        <v>9.3552742385562004E-141</v>
      </c>
      <c r="J95" s="13">
        <f t="shared" si="9"/>
        <v>-9.3552742385562004E-141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7.1806104049512248E-184</v>
      </c>
      <c r="F96" s="12">
        <f t="shared" si="11"/>
        <v>0</v>
      </c>
      <c r="G96" s="12">
        <f t="shared" si="11"/>
        <v>0</v>
      </c>
      <c r="H96" s="12">
        <f t="shared" si="11"/>
        <v>8.6815413864223388E-183</v>
      </c>
      <c r="I96" s="13">
        <f t="shared" si="8"/>
        <v>8.6815413864223388E-183</v>
      </c>
      <c r="J96" s="13">
        <f t="shared" si="9"/>
        <v>-8.6815413864223388E-183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1.3012365625828037E-237</v>
      </c>
      <c r="F97" s="12">
        <f t="shared" si="11"/>
        <v>0</v>
      </c>
      <c r="G97" s="12">
        <f t="shared" si="11"/>
        <v>0</v>
      </c>
      <c r="H97" s="12">
        <f t="shared" si="11"/>
        <v>1.5732282402898708E-236</v>
      </c>
      <c r="I97" s="13">
        <f t="shared" si="8"/>
        <v>1.5732282402898708E-236</v>
      </c>
      <c r="J97" s="13">
        <f t="shared" si="9"/>
        <v>-1.5732282402898708E-236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3.2475234020520309E-306</v>
      </c>
      <c r="F98" s="12">
        <f t="shared" si="11"/>
        <v>0</v>
      </c>
      <c r="G98" s="12">
        <f t="shared" si="11"/>
        <v>0</v>
      </c>
      <c r="H98" s="12">
        <f t="shared" si="11"/>
        <v>3.9263387411813337E-305</v>
      </c>
      <c r="I98" s="13">
        <f t="shared" si="8"/>
        <v>3.9263387411813337E-305</v>
      </c>
      <c r="J98" s="13">
        <f t="shared" si="9"/>
        <v>-3.9263387411813337E-305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5238-283F-48AF-A8BA-756647A33D06}">
  <dimension ref="A1:R116"/>
  <sheetViews>
    <sheetView topLeftCell="A2" zoomScale="63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36.204055592707213</v>
      </c>
      <c r="D8" s="41">
        <v>0.39847331847345169</v>
      </c>
      <c r="E8" s="41">
        <v>1228.1942445341249</v>
      </c>
    </row>
    <row r="9" spans="2:8" ht="15" x14ac:dyDescent="0.25">
      <c r="B9" s="25" t="s">
        <v>5</v>
      </c>
      <c r="C9" s="41">
        <v>18.325375514661431</v>
      </c>
      <c r="D9" s="41">
        <v>142.72686962305224</v>
      </c>
      <c r="E9" s="41">
        <v>850.19829582826674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0.17121641142830435</v>
      </c>
    </row>
    <row r="12" spans="2:8" ht="15" customHeight="1" x14ac:dyDescent="0.25">
      <c r="B12" s="31" t="s">
        <v>24</v>
      </c>
      <c r="C12" s="39">
        <f>STDEV(J22:J143)/MAX(I22:I143)</f>
        <v>3.1066109118057517E-2</v>
      </c>
      <c r="D12" s="35" t="s">
        <v>21</v>
      </c>
      <c r="E12" s="38">
        <f>M24</f>
        <v>0.98072596305647219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0.3805366567651709</v>
      </c>
      <c r="D15" s="40">
        <f>N22</f>
        <v>-5.3932606207976287E-9</v>
      </c>
      <c r="E15" s="40">
        <f>M22</f>
        <v>12.732743512107207</v>
      </c>
    </row>
    <row r="16" spans="2:8" ht="15" x14ac:dyDescent="0.25">
      <c r="B16" s="5" t="s">
        <v>9</v>
      </c>
      <c r="C16" s="23">
        <f>O28</f>
        <v>0.67196419826704767</v>
      </c>
      <c r="D16" s="24">
        <f>N28</f>
        <v>-16601054.878984002</v>
      </c>
      <c r="E16" s="24">
        <f>M28</f>
        <v>1.5303535273747806E-2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12.705357478282091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6.3924179951389002E-5</v>
      </c>
      <c r="D22" s="11">
        <f>EXP(-1*(($A22-D$8)/(0.6006*D$9))^2)</f>
        <v>0.99965101205379236</v>
      </c>
      <c r="E22" s="11">
        <f>EXP(-1*(($A22-E$8)/(0.6006*E$9))^2)</f>
        <v>3.1308980627457452E-3</v>
      </c>
      <c r="F22" s="12">
        <f t="shared" ref="F22:H53" si="0">C$15*C22</f>
        <v>2.4325493725156734E-5</v>
      </c>
      <c r="G22" s="12">
        <f t="shared" si="0"/>
        <v>-5.391378437850214E-9</v>
      </c>
      <c r="H22" s="12">
        <f t="shared" si="0"/>
        <v>3.9864921995494913E-2</v>
      </c>
      <c r="I22" s="13">
        <f t="shared" ref="I22:I85" si="1">SUM(F22:H22)</f>
        <v>3.9889242097841629E-2</v>
      </c>
      <c r="J22" s="13">
        <f t="shared" ref="J22:J85" si="2">B22-I22</f>
        <v>-3.9889242097841629E-2</v>
      </c>
      <c r="M22" s="15">
        <f t="array" ref="M22:Q26">LINEST(B22:B108,C22:E108,FALSE,TRUE)</f>
        <v>12.732743512107207</v>
      </c>
      <c r="N22" s="16">
        <v>-5.3932606207976287E-9</v>
      </c>
      <c r="O22" s="16">
        <v>0.3805366567651709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7.5669105159460333E-5</v>
      </c>
      <c r="D23" s="11">
        <f t="shared" si="3"/>
        <v>0.99950805577805391</v>
      </c>
      <c r="E23" s="11">
        <f t="shared" si="3"/>
        <v>3.1397436767180236E-3</v>
      </c>
      <c r="F23" s="12">
        <f t="shared" si="0"/>
        <v>2.8794868297793179E-5</v>
      </c>
      <c r="G23" s="12">
        <f t="shared" si="0"/>
        <v>-5.3906074373977775E-9</v>
      </c>
      <c r="H23" s="12">
        <f t="shared" si="0"/>
        <v>3.9977550929411042E-2</v>
      </c>
      <c r="I23" s="13">
        <f t="shared" si="1"/>
        <v>4.0006340407101396E-2</v>
      </c>
      <c r="J23" s="13">
        <f t="shared" si="2"/>
        <v>-4.0006340407101396E-2</v>
      </c>
      <c r="M23" s="18">
        <v>0.19485598946911617</v>
      </c>
      <c r="N23">
        <v>8.9533815542524764E-2</v>
      </c>
      <c r="O23">
        <v>0.25570700947443076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8.460493663416864E-5</v>
      </c>
      <c r="D24" s="11">
        <f t="shared" si="3"/>
        <v>0.99939916229776915</v>
      </c>
      <c r="E24" s="11">
        <f t="shared" si="3"/>
        <v>3.1456534259192348E-3</v>
      </c>
      <c r="F24" s="12">
        <f t="shared" si="0"/>
        <v>3.2195279732595668E-5</v>
      </c>
      <c r="G24" s="12">
        <f t="shared" si="0"/>
        <v>-5.3900201464786967E-9</v>
      </c>
      <c r="H24" s="12">
        <f t="shared" si="0"/>
        <v>4.005279825021095E-2</v>
      </c>
      <c r="I24" s="13">
        <f t="shared" si="1"/>
        <v>4.0084988139923401E-2</v>
      </c>
      <c r="J24" s="13">
        <f t="shared" si="2"/>
        <v>-4.0084988139923401E-2</v>
      </c>
      <c r="M24" s="18">
        <v>0.98072596305647219</v>
      </c>
      <c r="N24">
        <v>0.42278707359462447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9.9901863861829405E-5</v>
      </c>
      <c r="D25" s="11">
        <f t="shared" si="3"/>
        <v>0.99921544702074838</v>
      </c>
      <c r="E25" s="11">
        <f t="shared" si="3"/>
        <v>3.1545370981961788E-3</v>
      </c>
      <c r="F25" s="12">
        <f t="shared" si="0"/>
        <v>3.8016321278589809E-5</v>
      </c>
      <c r="G25" s="12">
        <f t="shared" si="0"/>
        <v>-5.3890293221097012E-9</v>
      </c>
      <c r="H25" s="12">
        <f t="shared" si="0"/>
        <v>4.0165911770758893E-2</v>
      </c>
      <c r="I25" s="13">
        <f t="shared" si="1"/>
        <v>4.0203922703008162E-2</v>
      </c>
      <c r="J25" s="13">
        <f t="shared" si="2"/>
        <v>-4.0203922703008162E-2</v>
      </c>
      <c r="M25" s="18">
        <v>1424.7314688686595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1.2439614715683672E-4</v>
      </c>
      <c r="D26" s="11">
        <f t="shared" si="3"/>
        <v>0.99893248133531909</v>
      </c>
      <c r="E26" s="11">
        <f t="shared" si="3"/>
        <v>3.1664176330302618E-3</v>
      </c>
      <c r="F26" s="12">
        <f t="shared" si="0"/>
        <v>4.7337293953530866E-5</v>
      </c>
      <c r="G26" s="12">
        <f t="shared" si="0"/>
        <v>-5.3875032144214387E-9</v>
      </c>
      <c r="H26" s="12">
        <f t="shared" si="0"/>
        <v>4.0317183573587927E-2</v>
      </c>
      <c r="I26" s="13">
        <f t="shared" si="1"/>
        <v>4.0364515480038242E-2</v>
      </c>
      <c r="J26" s="13">
        <f t="shared" si="2"/>
        <v>-4.0364515480038242E-2</v>
      </c>
      <c r="M26" s="20">
        <v>764.00758959370864</v>
      </c>
      <c r="N26" s="21">
        <v>15.01490840629134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1.5448738376661441E-4</v>
      </c>
      <c r="D27" s="11">
        <f t="shared" si="3"/>
        <v>0.99860610757400947</v>
      </c>
      <c r="E27" s="11">
        <f t="shared" si="3"/>
        <v>3.1783390113516155E-3</v>
      </c>
      <c r="F27" s="12">
        <f t="shared" si="0"/>
        <v>5.8788112530945384E-5</v>
      </c>
      <c r="G27" s="12">
        <f t="shared" si="0"/>
        <v>-5.3857429956669055E-9</v>
      </c>
      <c r="H27" s="12">
        <f t="shared" si="0"/>
        <v>4.0468975426064521E-2</v>
      </c>
      <c r="I27" s="13">
        <f t="shared" si="1"/>
        <v>4.0527758152852471E-2</v>
      </c>
      <c r="J27" s="13">
        <f t="shared" si="2"/>
        <v>-4.0527758152852471E-2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1.9135149430339439E-4</v>
      </c>
      <c r="D28" s="11">
        <f t="shared" si="3"/>
        <v>0.9982363683397788</v>
      </c>
      <c r="E28" s="11">
        <f t="shared" si="3"/>
        <v>3.1903013576171256E-3</v>
      </c>
      <c r="F28" s="12">
        <f t="shared" si="0"/>
        <v>7.2816257909233347E-5</v>
      </c>
      <c r="G28" s="12">
        <f t="shared" si="0"/>
        <v>-5.3837488956149657E-9</v>
      </c>
      <c r="H28" s="12">
        <f t="shared" si="0"/>
        <v>4.0621288912866274E-2</v>
      </c>
      <c r="I28" s="13">
        <f t="shared" si="1"/>
        <v>4.0694099787026615E-2</v>
      </c>
      <c r="J28" s="13">
        <f t="shared" si="2"/>
        <v>-4.0694099787026615E-2</v>
      </c>
      <c r="M28" s="14">
        <f>M23/M22</f>
        <v>1.5303535273747806E-2</v>
      </c>
      <c r="N28" s="14">
        <f>N23/N22</f>
        <v>-16601054.878984002</v>
      </c>
      <c r="O28" s="14">
        <f>O23/O22</f>
        <v>0.67196419826704767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2.4911053128631765E-4</v>
      </c>
      <c r="D29" s="11">
        <f t="shared" si="3"/>
        <v>0.99771328564730943</v>
      </c>
      <c r="E29" s="11">
        <f t="shared" si="3"/>
        <v>3.2053120917365186E-3</v>
      </c>
      <c r="F29" s="12">
        <f t="shared" si="0"/>
        <v>9.4795688740690825E-5</v>
      </c>
      <c r="G29" s="12">
        <f t="shared" si="0"/>
        <v>-5.38092777432825E-9</v>
      </c>
      <c r="H29" s="12">
        <f t="shared" si="0"/>
        <v>4.0812416740336942E-2</v>
      </c>
      <c r="I29" s="13">
        <f t="shared" si="1"/>
        <v>4.090720704814986E-2</v>
      </c>
      <c r="J29" s="13">
        <f t="shared" si="2"/>
        <v>-4.090720704814986E-2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3.4001506664505427E-4</v>
      </c>
      <c r="D30" s="11">
        <f t="shared" si="3"/>
        <v>0.99699639629649395</v>
      </c>
      <c r="E30" s="11">
        <f t="shared" si="3"/>
        <v>3.2234100706100767E-3</v>
      </c>
      <c r="F30" s="12">
        <f t="shared" si="0"/>
        <v>1.2938819671089573E-4</v>
      </c>
      <c r="G30" s="12">
        <f t="shared" si="0"/>
        <v>-5.3770614032230279E-9</v>
      </c>
      <c r="H30" s="12">
        <f t="shared" si="0"/>
        <v>4.1042853663421489E-2</v>
      </c>
      <c r="I30" s="13">
        <f t="shared" si="1"/>
        <v>4.117223648307098E-2</v>
      </c>
      <c r="J30" s="13">
        <f t="shared" si="2"/>
        <v>-4.117223648307098E-2</v>
      </c>
    </row>
    <row r="31" spans="1:18" ht="15.75" thickBot="1" x14ac:dyDescent="0.3">
      <c r="A31" s="43">
        <v>5.7</v>
      </c>
      <c r="B31" s="43">
        <v>0</v>
      </c>
      <c r="C31" s="10">
        <f t="shared" si="3"/>
        <v>4.6134192592182271E-4</v>
      </c>
      <c r="D31" s="11">
        <f t="shared" si="3"/>
        <v>0.99618240841467776</v>
      </c>
      <c r="E31" s="11">
        <f t="shared" si="3"/>
        <v>3.2416012839083484E-3</v>
      </c>
      <c r="F31" s="12">
        <f t="shared" si="0"/>
        <v>1.7555751411589554E-4</v>
      </c>
      <c r="G31" s="12">
        <f t="shared" si="0"/>
        <v>-5.3726713544342214E-9</v>
      </c>
      <c r="H31" s="12">
        <f t="shared" si="0"/>
        <v>4.1274477716522415E-2</v>
      </c>
      <c r="I31" s="13">
        <f t="shared" si="1"/>
        <v>4.1450029857966954E-2</v>
      </c>
      <c r="J31" s="13">
        <f t="shared" si="2"/>
        <v>-4.1450029857966954E-2</v>
      </c>
      <c r="M31" s="28" t="e">
        <f>#REF!-M22</f>
        <v>#REF!</v>
      </c>
      <c r="N31" s="28" t="e">
        <f>#REF!-N22</f>
        <v>#REF!</v>
      </c>
      <c r="O31" s="28">
        <f>E15-O22</f>
        <v>12.352206855342036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1E-3</v>
      </c>
      <c r="C32" s="10">
        <f t="shared" si="3"/>
        <v>6.5369122708894701E-4</v>
      </c>
      <c r="D32" s="11">
        <f t="shared" si="3"/>
        <v>0.99511035417525207</v>
      </c>
      <c r="E32" s="11">
        <f t="shared" si="3"/>
        <v>3.262942771684982E-3</v>
      </c>
      <c r="F32" s="12">
        <f t="shared" si="0"/>
        <v>2.4875347411314999E-4</v>
      </c>
      <c r="G32" s="12">
        <f t="shared" si="0"/>
        <v>-5.3668894865213679E-9</v>
      </c>
      <c r="H32" s="12">
        <f t="shared" si="0"/>
        <v>4.1546213406549064E-2</v>
      </c>
      <c r="I32" s="13">
        <f t="shared" si="1"/>
        <v>4.1794961513772724E-2</v>
      </c>
      <c r="J32" s="13">
        <f t="shared" si="2"/>
        <v>-4.0794961513772723E-2</v>
      </c>
    </row>
    <row r="33" spans="1:10" ht="15.75" thickBot="1" x14ac:dyDescent="0.3">
      <c r="A33" s="43">
        <v>7.2</v>
      </c>
      <c r="B33" s="43">
        <v>5.0000000000000001E-3</v>
      </c>
      <c r="C33" s="10">
        <f t="shared" si="3"/>
        <v>9.6392133648853318E-4</v>
      </c>
      <c r="D33" s="11">
        <f t="shared" si="3"/>
        <v>0.99372426870377073</v>
      </c>
      <c r="E33" s="11">
        <f t="shared" si="3"/>
        <v>3.2874900135583173E-3</v>
      </c>
      <c r="F33" s="12">
        <f t="shared" si="0"/>
        <v>3.6680740277196175E-4</v>
      </c>
      <c r="G33" s="12">
        <f t="shared" si="0"/>
        <v>-5.3594139663309679E-9</v>
      </c>
      <c r="H33" s="12">
        <f t="shared" si="0"/>
        <v>4.1858767141251904E-2</v>
      </c>
      <c r="I33" s="13">
        <f t="shared" si="1"/>
        <v>4.2225569184609901E-2</v>
      </c>
      <c r="J33" s="13">
        <f t="shared" si="2"/>
        <v>-3.7225569184609904E-2</v>
      </c>
    </row>
    <row r="34" spans="1:10" ht="15.75" thickBot="1" x14ac:dyDescent="0.3">
      <c r="A34" s="43">
        <v>8.1</v>
      </c>
      <c r="B34" s="43">
        <v>5.0000000000000001E-3</v>
      </c>
      <c r="C34" s="10">
        <f t="shared" si="3"/>
        <v>1.4733599525049094E-3</v>
      </c>
      <c r="D34" s="11">
        <f t="shared" si="3"/>
        <v>0.99196066887121404</v>
      </c>
      <c r="E34" s="11">
        <f t="shared" si="3"/>
        <v>3.3153070140596892E-3</v>
      </c>
      <c r="F34" s="12">
        <f t="shared" si="0"/>
        <v>5.6066747053790925E-4</v>
      </c>
      <c r="G34" s="12">
        <f t="shared" si="0"/>
        <v>-5.3499024128031944E-9</v>
      </c>
      <c r="H34" s="12">
        <f t="shared" si="0"/>
        <v>4.2212953873912024E-2</v>
      </c>
      <c r="I34" s="13">
        <f t="shared" si="1"/>
        <v>4.2773615994547522E-2</v>
      </c>
      <c r="J34" s="13">
        <f t="shared" si="2"/>
        <v>-3.7773615994547524E-2</v>
      </c>
    </row>
    <row r="35" spans="1:10" ht="15.75" thickBot="1" x14ac:dyDescent="0.3">
      <c r="A35" s="43">
        <v>9.1</v>
      </c>
      <c r="B35" s="43">
        <v>6.0000000000000001E-3</v>
      </c>
      <c r="C35" s="10">
        <f t="shared" si="3"/>
        <v>2.3240125861299712E-3</v>
      </c>
      <c r="D35" s="11">
        <f t="shared" si="3"/>
        <v>0.98974883564884897</v>
      </c>
      <c r="E35" s="11">
        <f t="shared" si="3"/>
        <v>3.3464665477494666E-3</v>
      </c>
      <c r="F35" s="12">
        <f t="shared" si="0"/>
        <v>8.8437197980607808E-4</v>
      </c>
      <c r="G35" s="12">
        <f t="shared" si="0"/>
        <v>-5.3379734197852414E-9</v>
      </c>
      <c r="H35" s="12">
        <f t="shared" si="0"/>
        <v>4.2609700224340824E-2</v>
      </c>
      <c r="I35" s="13">
        <f t="shared" si="1"/>
        <v>4.3494066866173485E-2</v>
      </c>
      <c r="J35" s="13">
        <f t="shared" si="2"/>
        <v>-3.7494066866173487E-2</v>
      </c>
    </row>
    <row r="36" spans="1:10" ht="15.75" thickBot="1" x14ac:dyDescent="0.3">
      <c r="A36" s="43">
        <v>10.199999999999999</v>
      </c>
      <c r="B36" s="43">
        <v>7.0000000000000001E-3</v>
      </c>
      <c r="C36" s="10">
        <f t="shared" si="3"/>
        <v>3.7642576758904521E-3</v>
      </c>
      <c r="D36" s="11">
        <f t="shared" si="3"/>
        <v>0.98701118753037986</v>
      </c>
      <c r="E36" s="11">
        <f t="shared" si="3"/>
        <v>3.3810504383940312E-3</v>
      </c>
      <c r="F36" s="12">
        <f t="shared" si="0"/>
        <v>1.4324380311859849E-3</v>
      </c>
      <c r="G36" s="12">
        <f t="shared" si="0"/>
        <v>-5.3232085699943015E-9</v>
      </c>
      <c r="H36" s="12">
        <f t="shared" si="0"/>
        <v>4.3050048033568829E-2</v>
      </c>
      <c r="I36" s="13">
        <f t="shared" si="1"/>
        <v>4.4482480741546246E-2</v>
      </c>
      <c r="J36" s="13">
        <f t="shared" si="2"/>
        <v>-3.7482480741546247E-2</v>
      </c>
    </row>
    <row r="37" spans="1:10" ht="15.75" thickBot="1" x14ac:dyDescent="0.3">
      <c r="A37" s="43">
        <v>11.5</v>
      </c>
      <c r="B37" s="43">
        <v>8.0000000000000002E-3</v>
      </c>
      <c r="C37" s="10">
        <f t="shared" si="3"/>
        <v>6.4865637275733062E-3</v>
      </c>
      <c r="D37" s="11">
        <f t="shared" si="3"/>
        <v>0.98336792682826157</v>
      </c>
      <c r="E37" s="11">
        <f t="shared" si="3"/>
        <v>3.4223424329129881E-3</v>
      </c>
      <c r="F37" s="12">
        <f t="shared" si="0"/>
        <v>2.4683752747849709E-3</v>
      </c>
      <c r="G37" s="12">
        <f t="shared" si="0"/>
        <v>-5.3035595155182674E-9</v>
      </c>
      <c r="H37" s="12">
        <f t="shared" si="0"/>
        <v>4.3575808408882047E-2</v>
      </c>
      <c r="I37" s="13">
        <f t="shared" si="1"/>
        <v>4.6044178380107499E-2</v>
      </c>
      <c r="J37" s="13">
        <f t="shared" si="2"/>
        <v>-3.8044178380107499E-2</v>
      </c>
    </row>
    <row r="38" spans="1:10" ht="15.75" thickBot="1" x14ac:dyDescent="0.3">
      <c r="A38" s="43">
        <v>12.9</v>
      </c>
      <c r="B38" s="43">
        <v>2.4E-2</v>
      </c>
      <c r="C38" s="10">
        <f t="shared" si="3"/>
        <v>1.1297381409321407E-2</v>
      </c>
      <c r="D38" s="11">
        <f t="shared" si="3"/>
        <v>0.97895573891236898</v>
      </c>
      <c r="E38" s="11">
        <f t="shared" si="3"/>
        <v>3.4673246132705055E-3</v>
      </c>
      <c r="F38" s="12">
        <f t="shared" si="0"/>
        <v>4.2990677517041626E-3</v>
      </c>
      <c r="G38" s="12">
        <f t="shared" si="0"/>
        <v>-5.2797634361799244E-9</v>
      </c>
      <c r="H38" s="12">
        <f t="shared" si="0"/>
        <v>4.4148554973989659E-2</v>
      </c>
      <c r="I38" s="13">
        <f t="shared" si="1"/>
        <v>4.8447617445930388E-2</v>
      </c>
      <c r="J38" s="13">
        <f t="shared" si="2"/>
        <v>-2.4447617445930388E-2</v>
      </c>
    </row>
    <row r="39" spans="1:10" ht="15.75" thickBot="1" x14ac:dyDescent="0.3">
      <c r="A39" s="43">
        <v>14.5</v>
      </c>
      <c r="B39" s="43">
        <v>5.2999999999999999E-2</v>
      </c>
      <c r="C39" s="10">
        <f t="shared" ref="C39:E54" si="4">EXP(-1*(($A39-C$8)/(0.6006*C$9))^2)</f>
        <v>2.0471772716792565E-2</v>
      </c>
      <c r="D39" s="11">
        <f t="shared" si="4"/>
        <v>0.97330148691491725</v>
      </c>
      <c r="E39" s="11">
        <f t="shared" si="4"/>
        <v>3.5193924390629476E-3</v>
      </c>
      <c r="F39" s="12">
        <f t="shared" si="0"/>
        <v>7.7902599477046829E-3</v>
      </c>
      <c r="G39" s="12">
        <f t="shared" si="0"/>
        <v>-5.2492685815420014E-9</v>
      </c>
      <c r="H39" s="12">
        <f t="shared" si="0"/>
        <v>4.4811521245037907E-2</v>
      </c>
      <c r="I39" s="13">
        <f t="shared" si="1"/>
        <v>5.2601775943474011E-2</v>
      </c>
      <c r="J39" s="13">
        <f t="shared" si="2"/>
        <v>3.9822405652598786E-4</v>
      </c>
    </row>
    <row r="40" spans="1:10" ht="15.75" thickBot="1" x14ac:dyDescent="0.3">
      <c r="A40" s="43">
        <v>16.3</v>
      </c>
      <c r="B40" s="43">
        <v>0.06</v>
      </c>
      <c r="C40" s="10">
        <f t="shared" si="4"/>
        <v>3.7989552046525432E-2</v>
      </c>
      <c r="D40" s="11">
        <f t="shared" si="4"/>
        <v>0.96617446210975255</v>
      </c>
      <c r="E40" s="11">
        <f t="shared" si="4"/>
        <v>3.5788199249386296E-3</v>
      </c>
      <c r="F40" s="12">
        <f t="shared" si="0"/>
        <v>1.4456417127791244E-2</v>
      </c>
      <c r="G40" s="12">
        <f t="shared" si="0"/>
        <v>-5.2108306793168593E-9</v>
      </c>
      <c r="H40" s="12">
        <f t="shared" si="0"/>
        <v>4.5568196180262338E-2</v>
      </c>
      <c r="I40" s="13">
        <f t="shared" si="1"/>
        <v>6.0024608097222903E-2</v>
      </c>
      <c r="J40" s="13">
        <f t="shared" si="2"/>
        <v>-2.4608097222905689E-5</v>
      </c>
    </row>
    <row r="41" spans="1:10" ht="15.75" thickBot="1" x14ac:dyDescent="0.3">
      <c r="A41" s="43">
        <v>18.3</v>
      </c>
      <c r="B41" s="43">
        <v>6.6000000000000003E-2</v>
      </c>
      <c r="C41" s="10">
        <f t="shared" si="4"/>
        <v>7.0918578383420985E-2</v>
      </c>
      <c r="D41" s="11">
        <f t="shared" si="4"/>
        <v>0.95732609674079305</v>
      </c>
      <c r="E41" s="11">
        <f t="shared" si="4"/>
        <v>3.6459218431284207E-3</v>
      </c>
      <c r="F41" s="12">
        <f t="shared" si="0"/>
        <v>2.698711872056574E-2</v>
      </c>
      <c r="G41" s="12">
        <f t="shared" si="0"/>
        <v>-5.1631091388140206E-9</v>
      </c>
      <c r="H41" s="12">
        <f t="shared" si="0"/>
        <v>4.6422587693743349E-2</v>
      </c>
      <c r="I41" s="13">
        <f t="shared" si="1"/>
        <v>7.3409701251199944E-2</v>
      </c>
      <c r="J41" s="13">
        <f t="shared" si="2"/>
        <v>-7.4097012511999405E-3</v>
      </c>
    </row>
    <row r="42" spans="1:10" ht="15.75" thickBot="1" x14ac:dyDescent="0.3">
      <c r="A42" s="43">
        <v>20.6</v>
      </c>
      <c r="B42" s="43">
        <v>0.15</v>
      </c>
      <c r="C42" s="10">
        <f t="shared" si="4"/>
        <v>0.13398712488088091</v>
      </c>
      <c r="D42" s="11">
        <f t="shared" si="4"/>
        <v>0.94597655861514263</v>
      </c>
      <c r="E42" s="11">
        <f t="shared" si="4"/>
        <v>3.7245046068750788E-3</v>
      </c>
      <c r="F42" s="12">
        <f t="shared" si="0"/>
        <v>5.0987012551747868E-2</v>
      </c>
      <c r="G42" s="12">
        <f t="shared" si="0"/>
        <v>-5.1018981217767081E-9</v>
      </c>
      <c r="H42" s="12">
        <f t="shared" si="0"/>
        <v>4.7423161869002063E-2</v>
      </c>
      <c r="I42" s="13">
        <f t="shared" si="1"/>
        <v>9.8410169318851812E-2</v>
      </c>
      <c r="J42" s="13">
        <f t="shared" si="2"/>
        <v>5.1589830681148183E-2</v>
      </c>
    </row>
    <row r="43" spans="1:10" ht="15.75" thickBot="1" x14ac:dyDescent="0.3">
      <c r="A43" s="43">
        <v>23.1</v>
      </c>
      <c r="B43" s="43">
        <v>0.19500000000000001</v>
      </c>
      <c r="C43" s="10">
        <f t="shared" si="4"/>
        <v>0.2423095948011128</v>
      </c>
      <c r="D43" s="11">
        <f t="shared" si="4"/>
        <v>0.93226898039237305</v>
      </c>
      <c r="E43" s="11">
        <f t="shared" si="4"/>
        <v>3.8116674906387236E-3</v>
      </c>
      <c r="F43" s="12">
        <f t="shared" si="0"/>
        <v>9.2207683107738705E-2</v>
      </c>
      <c r="G43" s="12">
        <f t="shared" si="0"/>
        <v>-5.0279695799413423E-9</v>
      </c>
      <c r="H43" s="12">
        <f t="shared" si="0"/>
        <v>4.8532984511740165E-2</v>
      </c>
      <c r="I43" s="13">
        <f t="shared" si="1"/>
        <v>0.1407406625915093</v>
      </c>
      <c r="J43" s="13">
        <f t="shared" si="2"/>
        <v>5.4259337408490704E-2</v>
      </c>
    </row>
    <row r="44" spans="1:10" ht="15.75" thickBot="1" x14ac:dyDescent="0.3">
      <c r="A44" s="43">
        <v>26</v>
      </c>
      <c r="B44" s="43">
        <v>0.27400000000000002</v>
      </c>
      <c r="C44" s="10">
        <f t="shared" si="4"/>
        <v>0.42335416846273416</v>
      </c>
      <c r="D44" s="11">
        <f t="shared" si="4"/>
        <v>0.91466549010138509</v>
      </c>
      <c r="E44" s="11">
        <f t="shared" si="4"/>
        <v>3.9150999675342923E-3</v>
      </c>
      <c r="F44" s="12">
        <f t="shared" si="0"/>
        <v>0.1611017798944078</v>
      </c>
      <c r="G44" s="12">
        <f t="shared" si="0"/>
        <v>-4.9330293689663635E-9</v>
      </c>
      <c r="H44" s="12">
        <f t="shared" si="0"/>
        <v>4.9849963710873399E-2</v>
      </c>
      <c r="I44" s="13">
        <f t="shared" si="1"/>
        <v>0.21095173867225181</v>
      </c>
      <c r="J44" s="13">
        <f t="shared" si="2"/>
        <v>6.3048261327748212E-2</v>
      </c>
    </row>
    <row r="45" spans="1:10" ht="15.75" thickBot="1" x14ac:dyDescent="0.3">
      <c r="A45" s="43">
        <v>29.2</v>
      </c>
      <c r="B45" s="43">
        <v>0.34100000000000003</v>
      </c>
      <c r="C45" s="10">
        <f t="shared" si="4"/>
        <v>0.66699688531387957</v>
      </c>
      <c r="D45" s="11">
        <f t="shared" si="4"/>
        <v>0.89325044270389131</v>
      </c>
      <c r="E45" s="11">
        <f t="shared" si="4"/>
        <v>4.0321907729155256E-3</v>
      </c>
      <c r="F45" s="12">
        <f t="shared" si="0"/>
        <v>0.25381676481012583</v>
      </c>
      <c r="G45" s="12">
        <f t="shared" si="0"/>
        <v>-4.8175324371449453E-9</v>
      </c>
      <c r="H45" s="12">
        <f t="shared" si="0"/>
        <v>5.1340850903418701E-2</v>
      </c>
      <c r="I45" s="13">
        <f t="shared" si="1"/>
        <v>0.30515761089601212</v>
      </c>
      <c r="J45" s="13">
        <f t="shared" si="2"/>
        <v>3.5842389103987904E-2</v>
      </c>
    </row>
    <row r="46" spans="1:10" ht="15.75" thickBot="1" x14ac:dyDescent="0.3">
      <c r="A46" s="43">
        <v>32.700000000000003</v>
      </c>
      <c r="B46" s="43">
        <v>0.40799999999999997</v>
      </c>
      <c r="C46" s="10">
        <f t="shared" si="4"/>
        <v>0.90360789649985551</v>
      </c>
      <c r="D46" s="11">
        <f t="shared" si="4"/>
        <v>0.86762817346498911</v>
      </c>
      <c r="E46" s="11">
        <f t="shared" si="4"/>
        <v>4.163897798734272E-3</v>
      </c>
      <c r="F46" s="12">
        <f t="shared" si="0"/>
        <v>0.34385592796066361</v>
      </c>
      <c r="G46" s="12">
        <f t="shared" si="0"/>
        <v>-4.6793448614433001E-9</v>
      </c>
      <c r="H46" s="12">
        <f t="shared" si="0"/>
        <v>5.3017842681911287E-2</v>
      </c>
      <c r="I46" s="13">
        <f t="shared" si="1"/>
        <v>0.39687376596323004</v>
      </c>
      <c r="J46" s="13">
        <f t="shared" si="2"/>
        <v>1.1126234036769933E-2</v>
      </c>
    </row>
    <row r="47" spans="1:10" ht="15.75" thickBot="1" x14ac:dyDescent="0.3">
      <c r="A47" s="43">
        <v>36.799999999999997</v>
      </c>
      <c r="B47" s="43">
        <v>0.35099999999999998</v>
      </c>
      <c r="C47" s="10">
        <f t="shared" si="4"/>
        <v>0.99707248858042052</v>
      </c>
      <c r="D47" s="11">
        <f t="shared" si="4"/>
        <v>0.83499840481386334</v>
      </c>
      <c r="E47" s="11">
        <f t="shared" si="4"/>
        <v>4.3231481695528229E-3</v>
      </c>
      <c r="F47" s="12">
        <f t="shared" si="0"/>
        <v>0.37942263135692228</v>
      </c>
      <c r="G47" s="12">
        <f t="shared" si="0"/>
        <v>-4.5033640151114459E-9</v>
      </c>
      <c r="H47" s="12">
        <f t="shared" si="0"/>
        <v>5.5045536807751858E-2</v>
      </c>
      <c r="I47" s="13">
        <f t="shared" si="1"/>
        <v>0.43446816366131014</v>
      </c>
      <c r="J47" s="13">
        <f t="shared" si="2"/>
        <v>-8.3468163661310157E-2</v>
      </c>
    </row>
    <row r="48" spans="1:10" ht="15.75" thickBot="1" x14ac:dyDescent="0.3">
      <c r="A48" s="43">
        <v>41.3</v>
      </c>
      <c r="B48" s="43">
        <v>0.315</v>
      </c>
      <c r="C48" s="10">
        <f t="shared" si="4"/>
        <v>0.80704616240319005</v>
      </c>
      <c r="D48" s="11">
        <f t="shared" si="4"/>
        <v>0.79639074284312261</v>
      </c>
      <c r="E48" s="11">
        <f t="shared" si="4"/>
        <v>4.5042861256906269E-3</v>
      </c>
      <c r="F48" s="12">
        <f t="shared" si="0"/>
        <v>0.30711064849607111</v>
      </c>
      <c r="G48" s="12">
        <f t="shared" si="0"/>
        <v>-4.2951428321435841E-9</v>
      </c>
      <c r="H48" s="12">
        <f t="shared" si="0"/>
        <v>5.7351919943561841E-2</v>
      </c>
      <c r="I48" s="13">
        <f t="shared" si="1"/>
        <v>0.36446256414449008</v>
      </c>
      <c r="J48" s="13">
        <f t="shared" si="2"/>
        <v>-4.9462564144490073E-2</v>
      </c>
    </row>
    <row r="49" spans="1:10" ht="15.75" thickBot="1" x14ac:dyDescent="0.3">
      <c r="A49" s="43">
        <v>46.4</v>
      </c>
      <c r="B49" s="43">
        <v>0.27700000000000002</v>
      </c>
      <c r="C49" s="10">
        <f t="shared" si="4"/>
        <v>0.42393284858409636</v>
      </c>
      <c r="D49" s="11">
        <f t="shared" si="4"/>
        <v>0.74977657479160897</v>
      </c>
      <c r="E49" s="11">
        <f t="shared" si="4"/>
        <v>4.7178817554626518E-3</v>
      </c>
      <c r="F49" s="12">
        <f t="shared" si="0"/>
        <v>0.16132198889312743</v>
      </c>
      <c r="G49" s="12">
        <f t="shared" si="0"/>
        <v>-4.0437404752201128E-9</v>
      </c>
      <c r="H49" s="12">
        <f t="shared" si="0"/>
        <v>6.0071578312756044E-2</v>
      </c>
      <c r="I49" s="13">
        <f t="shared" si="1"/>
        <v>0.22139356316214298</v>
      </c>
      <c r="J49" s="13">
        <f t="shared" si="2"/>
        <v>5.5606436837857043E-2</v>
      </c>
    </row>
    <row r="50" spans="1:10" ht="15.75" thickBot="1" x14ac:dyDescent="0.3">
      <c r="A50" s="43">
        <v>52.1</v>
      </c>
      <c r="B50" s="43">
        <v>0.245</v>
      </c>
      <c r="C50" s="10">
        <f t="shared" si="4"/>
        <v>0.12419364465944273</v>
      </c>
      <c r="D50" s="11">
        <f t="shared" si="4"/>
        <v>0.69505236677090942</v>
      </c>
      <c r="E50" s="11">
        <f t="shared" si="4"/>
        <v>4.9674417671455176E-3</v>
      </c>
      <c r="F50" s="12">
        <f t="shared" si="0"/>
        <v>4.726023433018596E-2</v>
      </c>
      <c r="G50" s="12">
        <f t="shared" si="0"/>
        <v>-3.7485985590977365E-9</v>
      </c>
      <c r="H50" s="12">
        <f t="shared" si="0"/>
        <v>6.3249161932392453E-2</v>
      </c>
      <c r="I50" s="13">
        <f t="shared" si="1"/>
        <v>0.11050939251397986</v>
      </c>
      <c r="J50" s="13">
        <f t="shared" si="2"/>
        <v>0.13449060748602015</v>
      </c>
    </row>
    <row r="51" spans="1:10" ht="15.75" thickBot="1" x14ac:dyDescent="0.3">
      <c r="A51" s="43">
        <v>58.6</v>
      </c>
      <c r="B51" s="43">
        <v>0.28499999999999998</v>
      </c>
      <c r="C51" s="10">
        <f t="shared" si="4"/>
        <v>1.5913442887876595E-2</v>
      </c>
      <c r="D51" s="11">
        <f t="shared" si="4"/>
        <v>0.63066225618774108</v>
      </c>
      <c r="E51" s="11">
        <f t="shared" si="4"/>
        <v>5.2665752235496232E-3</v>
      </c>
      <c r="F51" s="12">
        <f t="shared" si="0"/>
        <v>6.0556483541760455E-3</v>
      </c>
      <c r="G51" s="12">
        <f t="shared" si="0"/>
        <v>-3.4013259113207296E-9</v>
      </c>
      <c r="H51" s="12">
        <f t="shared" si="0"/>
        <v>6.7057951508676036E-2</v>
      </c>
      <c r="I51" s="13">
        <f t="shared" si="1"/>
        <v>7.3113596461526167E-2</v>
      </c>
      <c r="J51" s="13">
        <f t="shared" si="2"/>
        <v>0.21188640353847382</v>
      </c>
    </row>
    <row r="52" spans="1:10" ht="15.75" thickBot="1" x14ac:dyDescent="0.3">
      <c r="A52" s="43">
        <v>63</v>
      </c>
      <c r="B52" s="43">
        <v>0.16200000000000001</v>
      </c>
      <c r="C52" s="10">
        <f t="shared" si="4"/>
        <v>2.6654947408917148E-3</v>
      </c>
      <c r="D52" s="11">
        <f t="shared" si="4"/>
        <v>0.5866541555545054</v>
      </c>
      <c r="E52" s="11">
        <f t="shared" si="4"/>
        <v>5.4782167798210404E-3</v>
      </c>
      <c r="F52" s="12">
        <f t="shared" si="0"/>
        <v>1.0143184573240785E-3</v>
      </c>
      <c r="G52" s="12">
        <f t="shared" si="0"/>
        <v>-3.1639787551794006E-9</v>
      </c>
      <c r="H52" s="12">
        <f t="shared" si="0"/>
        <v>6.9752729161183191E-2</v>
      </c>
      <c r="I52" s="13">
        <f t="shared" si="1"/>
        <v>7.0767044454528513E-2</v>
      </c>
      <c r="J52" s="13">
        <f t="shared" si="2"/>
        <v>9.1232955545471492E-2</v>
      </c>
    </row>
    <row r="53" spans="1:10" ht="15.75" thickBot="1" x14ac:dyDescent="0.3">
      <c r="A53" s="43">
        <v>73.900000000000006</v>
      </c>
      <c r="B53" s="43">
        <v>0.317</v>
      </c>
      <c r="C53" s="10">
        <f t="shared" si="4"/>
        <v>8.0454779306452516E-6</v>
      </c>
      <c r="D53" s="11">
        <f t="shared" si="4"/>
        <v>0.47940544130688761</v>
      </c>
      <c r="E53" s="11">
        <f t="shared" si="4"/>
        <v>6.0360087532215371E-3</v>
      </c>
      <c r="F53" s="12">
        <f t="shared" si="0"/>
        <v>3.0615992738057094E-6</v>
      </c>
      <c r="G53" s="12">
        <f t="shared" si="0"/>
        <v>-2.5855584879965458E-9</v>
      </c>
      <c r="H53" s="12">
        <f t="shared" si="0"/>
        <v>7.6854951291603843E-2</v>
      </c>
      <c r="I53" s="13">
        <f t="shared" si="1"/>
        <v>7.6858010305319163E-2</v>
      </c>
      <c r="J53" s="13">
        <f t="shared" si="2"/>
        <v>0.24014198969468084</v>
      </c>
    </row>
    <row r="54" spans="1:10" ht="15.75" thickBot="1" x14ac:dyDescent="0.3">
      <c r="A54" s="43">
        <v>83</v>
      </c>
      <c r="B54" s="43">
        <v>0.19700000000000001</v>
      </c>
      <c r="C54" s="10">
        <f t="shared" si="4"/>
        <v>1.4093271966439572E-8</v>
      </c>
      <c r="D54" s="11">
        <f t="shared" si="4"/>
        <v>0.39513576010305923</v>
      </c>
      <c r="E54" s="11">
        <f t="shared" si="4"/>
        <v>6.5403850210508175E-3</v>
      </c>
      <c r="F54" s="12">
        <f t="shared" ref="F54:H87" si="5">C$15*C54</f>
        <v>5.3630065969912201E-9</v>
      </c>
      <c r="G54" s="12">
        <f t="shared" si="5"/>
        <v>-2.1310701348327681E-9</v>
      </c>
      <c r="H54" s="12">
        <f t="shared" si="5"/>
        <v>8.3277044943467951E-2</v>
      </c>
      <c r="I54" s="13">
        <f t="shared" si="1"/>
        <v>8.327704817540442E-2</v>
      </c>
      <c r="J54" s="13">
        <f t="shared" si="2"/>
        <v>0.11372295182459559</v>
      </c>
    </row>
    <row r="55" spans="1:10" ht="15.75" thickBot="1" x14ac:dyDescent="0.3">
      <c r="A55" s="43">
        <v>93.3</v>
      </c>
      <c r="B55" s="43">
        <v>0.14199999999999999</v>
      </c>
      <c r="C55" s="10">
        <f t="shared" ref="C55:E86" si="6">EXP(-1*(($A55-C$8)/(0.6006*C$9))^2)</f>
        <v>2.0539337930322636E-12</v>
      </c>
      <c r="D55" s="11">
        <f t="shared" si="6"/>
        <v>0.30896461763916672</v>
      </c>
      <c r="E55" s="11">
        <f t="shared" si="6"/>
        <v>7.1568185646760617E-3</v>
      </c>
      <c r="F55" s="12">
        <f t="shared" si="5"/>
        <v>7.8159709881750408E-13</v>
      </c>
      <c r="G55" s="12">
        <f t="shared" si="5"/>
        <v>-1.6663267055331143E-9</v>
      </c>
      <c r="H55" s="12">
        <f t="shared" si="5"/>
        <v>9.112593514670754E-2</v>
      </c>
      <c r="I55" s="13">
        <f t="shared" si="1"/>
        <v>9.1125933481162436E-2</v>
      </c>
      <c r="J55" s="13">
        <f t="shared" si="2"/>
        <v>5.0874066518837552E-2</v>
      </c>
    </row>
    <row r="56" spans="1:10" ht="15.75" thickBot="1" x14ac:dyDescent="0.3">
      <c r="A56" s="43">
        <v>104.8</v>
      </c>
      <c r="B56" s="43">
        <v>0.248</v>
      </c>
      <c r="C56" s="10">
        <f t="shared" si="6"/>
        <v>1.3502077735879847E-17</v>
      </c>
      <c r="D56" s="11">
        <f t="shared" si="6"/>
        <v>0.22688573435518786</v>
      </c>
      <c r="E56" s="11">
        <f t="shared" si="6"/>
        <v>7.9063569155905476E-3</v>
      </c>
      <c r="F56" s="12">
        <f t="shared" si="5"/>
        <v>5.1380355209951651E-18</v>
      </c>
      <c r="G56" s="12">
        <f t="shared" si="5"/>
        <v>-1.2236538965185862E-9</v>
      </c>
      <c r="H56" s="12">
        <f t="shared" si="5"/>
        <v>0.10066961472138949</v>
      </c>
      <c r="I56" s="13">
        <f t="shared" si="1"/>
        <v>0.10066961349773561</v>
      </c>
      <c r="J56" s="13">
        <f t="shared" si="2"/>
        <v>0.14733038650226438</v>
      </c>
    </row>
    <row r="57" spans="1:10" ht="15.75" thickBot="1" x14ac:dyDescent="0.3">
      <c r="A57" s="43">
        <v>117.7</v>
      </c>
      <c r="B57" s="43">
        <v>0.24299999999999999</v>
      </c>
      <c r="C57" s="10">
        <f>EXP(-1*(($A57-C$8)/(0.6006*C$9))^2)</f>
        <v>1.5448158028447394E-24</v>
      </c>
      <c r="D57" s="11">
        <f t="shared" si="6"/>
        <v>0.15373660300987718</v>
      </c>
      <c r="E57" s="11">
        <f t="shared" si="6"/>
        <v>8.8302816169054978E-3</v>
      </c>
      <c r="F57" s="12">
        <f t="shared" si="5"/>
        <v>5.8785904093254056E-25</v>
      </c>
      <c r="G57" s="12">
        <f t="shared" si="5"/>
        <v>-8.2914156698836883E-10</v>
      </c>
      <c r="H57" s="12">
        <f t="shared" si="5"/>
        <v>0.11243371096773302</v>
      </c>
      <c r="I57" s="13">
        <f t="shared" si="1"/>
        <v>0.11243371013859146</v>
      </c>
      <c r="J57" s="13">
        <f t="shared" si="2"/>
        <v>0.13056628986140853</v>
      </c>
    </row>
    <row r="58" spans="1:10" ht="15.75" thickBot="1" x14ac:dyDescent="0.3">
      <c r="A58" s="43">
        <v>125</v>
      </c>
      <c r="B58" s="43">
        <v>0.13300000000000001</v>
      </c>
      <c r="C58" s="10">
        <f t="shared" si="6"/>
        <v>5.3958593385191519E-29</v>
      </c>
      <c r="D58" s="11">
        <f t="shared" si="6"/>
        <v>0.12089532728335267</v>
      </c>
      <c r="E58" s="11">
        <f t="shared" si="6"/>
        <v>9.3948679663619031E-3</v>
      </c>
      <c r="F58" s="12">
        <f t="shared" si="5"/>
        <v>2.0533222730552045E-29</v>
      </c>
      <c r="G58" s="12">
        <f t="shared" si="5"/>
        <v>-6.5202000787574707E-10</v>
      </c>
      <c r="H58" s="12">
        <f t="shared" si="5"/>
        <v>0.11962244414579835</v>
      </c>
      <c r="I58" s="13">
        <f t="shared" si="1"/>
        <v>0.11962244349377835</v>
      </c>
      <c r="J58" s="13">
        <f t="shared" si="2"/>
        <v>1.3377556506221661E-2</v>
      </c>
    </row>
    <row r="59" spans="1:10" ht="15.75" thickBot="1" x14ac:dyDescent="0.3">
      <c r="A59" s="43">
        <v>148.5</v>
      </c>
      <c r="B59" s="43">
        <v>0.41199999999999998</v>
      </c>
      <c r="C59" s="10">
        <f t="shared" si="6"/>
        <v>6.1636938052739516E-46</v>
      </c>
      <c r="D59" s="11">
        <f t="shared" si="6"/>
        <v>5.0542074725170735E-2</v>
      </c>
      <c r="E59" s="11">
        <f t="shared" si="6"/>
        <v>1.1437547681970139E-2</v>
      </c>
      <c r="F59" s="12">
        <f t="shared" si="5"/>
        <v>2.345511433983144E-46</v>
      </c>
      <c r="G59" s="12">
        <f t="shared" si="5"/>
        <v>-2.7258658130867444E-10</v>
      </c>
      <c r="H59" s="12">
        <f t="shared" si="5"/>
        <v>0.14563136104202212</v>
      </c>
      <c r="I59" s="13">
        <f t="shared" ref="I59:I80" si="7">SUM(F59:H59)</f>
        <v>0.14563136076943553</v>
      </c>
      <c r="J59" s="13">
        <f t="shared" si="2"/>
        <v>0.26636863923056442</v>
      </c>
    </row>
    <row r="60" spans="1:10" ht="15.75" thickBot="1" x14ac:dyDescent="0.3">
      <c r="A60" s="43">
        <v>166.8</v>
      </c>
      <c r="B60" s="43">
        <v>0.32100000000000001</v>
      </c>
      <c r="C60" s="10">
        <f t="shared" si="6"/>
        <v>7.1467730344743596E-62</v>
      </c>
      <c r="D60" s="11">
        <f t="shared" si="6"/>
        <v>2.3093888784394691E-2</v>
      </c>
      <c r="E60" s="11">
        <f t="shared" si="6"/>
        <v>1.3292133535045223E-2</v>
      </c>
      <c r="F60" s="12">
        <f t="shared" si="5"/>
        <v>2.7196091171983482E-62</v>
      </c>
      <c r="G60" s="12">
        <f t="shared" si="5"/>
        <v>-1.245513609619559E-10</v>
      </c>
      <c r="H60" s="12">
        <f t="shared" si="5"/>
        <v>0.1692453270304097</v>
      </c>
      <c r="I60" s="13">
        <f t="shared" si="7"/>
        <v>0.16924532690585833</v>
      </c>
      <c r="J60" s="13">
        <f t="shared" si="2"/>
        <v>0.15175467309414167</v>
      </c>
    </row>
    <row r="61" spans="1:10" ht="15.75" thickBot="1" x14ac:dyDescent="0.3">
      <c r="A61" s="43">
        <v>187.4</v>
      </c>
      <c r="B61" s="43">
        <v>0.373</v>
      </c>
      <c r="C61" s="10">
        <f t="shared" si="6"/>
        <v>1.1030613787294421E-82</v>
      </c>
      <c r="D61" s="11">
        <f t="shared" si="6"/>
        <v>8.5748875163152646E-3</v>
      </c>
      <c r="E61" s="11">
        <f t="shared" si="6"/>
        <v>1.5693653300546451E-2</v>
      </c>
      <c r="F61" s="12">
        <f t="shared" si="5"/>
        <v>4.1975528926848193E-83</v>
      </c>
      <c r="G61" s="12">
        <f t="shared" si="5"/>
        <v>-4.62466031695123E-11</v>
      </c>
      <c r="H61" s="12">
        <f t="shared" si="5"/>
        <v>0.19982326224379268</v>
      </c>
      <c r="I61" s="13">
        <f t="shared" si="7"/>
        <v>0.19982326219754609</v>
      </c>
      <c r="J61" s="13">
        <f t="shared" si="2"/>
        <v>0.17317673780245391</v>
      </c>
    </row>
    <row r="62" spans="1:10" ht="15.75" thickBot="1" x14ac:dyDescent="0.3">
      <c r="A62" s="43">
        <v>210.5</v>
      </c>
      <c r="B62" s="43">
        <v>0.43</v>
      </c>
      <c r="C62" s="10">
        <f t="shared" si="6"/>
        <v>1.219872977479135E-109</v>
      </c>
      <c r="D62" s="11">
        <f t="shared" si="6"/>
        <v>2.4608267002380483E-3</v>
      </c>
      <c r="E62" s="11">
        <f t="shared" si="6"/>
        <v>1.8833263927270406E-2</v>
      </c>
      <c r="F62" s="12">
        <f t="shared" si="5"/>
        <v>4.6420638452808461E-110</v>
      </c>
      <c r="G62" s="12">
        <f t="shared" si="5"/>
        <v>-1.3271879737001236E-11</v>
      </c>
      <c r="H62" s="12">
        <f t="shared" si="5"/>
        <v>0.23979911908175497</v>
      </c>
      <c r="I62" s="13">
        <f t="shared" si="7"/>
        <v>0.23979911906848309</v>
      </c>
      <c r="J62" s="13">
        <f t="shared" si="2"/>
        <v>0.19020088093151691</v>
      </c>
    </row>
    <row r="63" spans="1:10" ht="15.75" thickBot="1" x14ac:dyDescent="0.3">
      <c r="A63" s="43">
        <v>236.4</v>
      </c>
      <c r="B63" s="43">
        <v>0.50800000000000001</v>
      </c>
      <c r="C63" s="10">
        <f t="shared" si="6"/>
        <v>2.0543825956537356E-144</v>
      </c>
      <c r="D63" s="11">
        <f t="shared" si="6"/>
        <v>5.1075478575801788E-4</v>
      </c>
      <c r="E63" s="11">
        <f t="shared" si="6"/>
        <v>2.2993945230040311E-2</v>
      </c>
      <c r="F63" s="12">
        <f t="shared" si="5"/>
        <v>7.8176788466662649E-145</v>
      </c>
      <c r="G63" s="12">
        <f t="shared" si="5"/>
        <v>-2.7546336729126473E-12</v>
      </c>
      <c r="H63" s="12">
        <f t="shared" si="5"/>
        <v>0.29277600694554423</v>
      </c>
      <c r="I63" s="13">
        <f t="shared" si="7"/>
        <v>0.2927760069427896</v>
      </c>
      <c r="J63" s="13">
        <f t="shared" si="2"/>
        <v>0.21522399305721041</v>
      </c>
    </row>
    <row r="64" spans="1:10" ht="15.75" thickBot="1" x14ac:dyDescent="0.3">
      <c r="A64" s="43">
        <v>265.60000000000002</v>
      </c>
      <c r="B64" s="43">
        <v>0.56200000000000006</v>
      </c>
      <c r="C64" s="10">
        <f t="shared" si="6"/>
        <v>2.1887880599966958E-189</v>
      </c>
      <c r="D64" s="11">
        <f t="shared" si="6"/>
        <v>6.9702290183851575E-5</v>
      </c>
      <c r="E64" s="11">
        <f t="shared" si="6"/>
        <v>2.8619809357155409E-2</v>
      </c>
      <c r="F64" s="12">
        <f t="shared" si="5"/>
        <v>8.3291409071866695E-190</v>
      </c>
      <c r="G64" s="12">
        <f t="shared" si="5"/>
        <v>-3.759226168279758E-13</v>
      </c>
      <c r="H64" s="12">
        <f t="shared" si="5"/>
        <v>0.3644086919100657</v>
      </c>
      <c r="I64" s="13">
        <f t="shared" si="7"/>
        <v>0.36440869190968977</v>
      </c>
      <c r="J64" s="13">
        <f t="shared" si="2"/>
        <v>0.19759130809031028</v>
      </c>
    </row>
    <row r="65" spans="1:10" ht="15.75" thickBot="1" x14ac:dyDescent="0.3">
      <c r="A65" s="43">
        <v>298.39999999999998</v>
      </c>
      <c r="B65" s="43">
        <v>0.69</v>
      </c>
      <c r="C65" s="10">
        <f t="shared" si="6"/>
        <v>3.4072471231164773E-247</v>
      </c>
      <c r="D65" s="11">
        <f t="shared" si="6"/>
        <v>5.6422490902793294E-6</v>
      </c>
      <c r="E65" s="11">
        <f t="shared" si="6"/>
        <v>3.6312127111700156E-2</v>
      </c>
      <c r="F65" s="12">
        <f t="shared" si="5"/>
        <v>1.2965824290034909E-247</v>
      </c>
      <c r="G65" s="12">
        <f t="shared" si="5"/>
        <v>-3.0430119831334754E-14</v>
      </c>
      <c r="H65" s="12">
        <f t="shared" si="5"/>
        <v>0.4623530008923124</v>
      </c>
      <c r="I65" s="13">
        <f t="shared" si="7"/>
        <v>0.46235300089228198</v>
      </c>
      <c r="J65" s="13">
        <f t="shared" si="2"/>
        <v>0.22764699910771796</v>
      </c>
    </row>
    <row r="66" spans="1:10" ht="15.75" thickBot="1" x14ac:dyDescent="0.3">
      <c r="A66" s="43">
        <v>335.2</v>
      </c>
      <c r="B66" s="43">
        <v>0.80700000000000005</v>
      </c>
      <c r="C66" s="10">
        <f t="shared" si="6"/>
        <v>0</v>
      </c>
      <c r="D66" s="11">
        <f t="shared" si="6"/>
        <v>2.3721108870956497E-7</v>
      </c>
      <c r="E66" s="11">
        <f t="shared" si="6"/>
        <v>4.6965448313222219E-2</v>
      </c>
      <c r="F66" s="12">
        <f t="shared" si="5"/>
        <v>0</v>
      </c>
      <c r="G66" s="12">
        <f t="shared" si="5"/>
        <v>-1.2793412235538298E-15</v>
      </c>
      <c r="H66" s="12">
        <f t="shared" si="5"/>
        <v>0.59799900730338662</v>
      </c>
      <c r="I66" s="13">
        <f t="shared" si="7"/>
        <v>0.59799900730338529</v>
      </c>
      <c r="J66" s="13">
        <f t="shared" si="2"/>
        <v>0.20900099269661476</v>
      </c>
    </row>
    <row r="67" spans="1:10" ht="15.75" thickBot="1" x14ac:dyDescent="0.3">
      <c r="A67" s="43">
        <v>376.5</v>
      </c>
      <c r="B67" s="43">
        <v>1.004</v>
      </c>
      <c r="C67" s="10">
        <f t="shared" si="6"/>
        <v>0</v>
      </c>
      <c r="D67" s="11">
        <f t="shared" si="6"/>
        <v>4.3639802835826028E-9</v>
      </c>
      <c r="E67" s="11">
        <f t="shared" si="6"/>
        <v>6.1914878284198567E-2</v>
      </c>
      <c r="F67" s="12">
        <f t="shared" si="5"/>
        <v>0</v>
      </c>
      <c r="G67" s="12">
        <f t="shared" si="5"/>
        <v>-2.3536083013383321E-17</v>
      </c>
      <c r="H67" s="12">
        <f t="shared" si="5"/>
        <v>0.78834626477603675</v>
      </c>
      <c r="I67" s="13">
        <f t="shared" si="7"/>
        <v>0.78834626477603675</v>
      </c>
      <c r="J67" s="13">
        <f t="shared" si="2"/>
        <v>0.21565373522396325</v>
      </c>
    </row>
    <row r="68" spans="1:10" ht="15.75" thickBot="1" x14ac:dyDescent="0.3">
      <c r="A68" s="43">
        <v>422.9</v>
      </c>
      <c r="B68" s="43">
        <v>1.196</v>
      </c>
      <c r="C68" s="10">
        <f t="shared" si="6"/>
        <v>0</v>
      </c>
      <c r="D68" s="11">
        <f t="shared" si="6"/>
        <v>2.81739311660365E-11</v>
      </c>
      <c r="E68" s="11">
        <f t="shared" si="6"/>
        <v>8.3148455970468993E-2</v>
      </c>
      <c r="F68" s="12">
        <f t="shared" si="5"/>
        <v>0</v>
      </c>
      <c r="G68" s="12">
        <f t="shared" si="5"/>
        <v>-1.5194935349084766E-19</v>
      </c>
      <c r="H68" s="12">
        <f t="shared" si="5"/>
        <v>1.0587079632997209</v>
      </c>
      <c r="I68" s="13">
        <f t="shared" si="7"/>
        <v>1.0587079632997209</v>
      </c>
      <c r="J68" s="13">
        <f t="shared" si="2"/>
        <v>0.13729203670027901</v>
      </c>
    </row>
    <row r="69" spans="1:10" ht="15.75" thickBot="1" x14ac:dyDescent="0.3">
      <c r="A69" s="43">
        <v>475.1</v>
      </c>
      <c r="B69" s="43">
        <v>1.405</v>
      </c>
      <c r="C69" s="10">
        <f t="shared" si="6"/>
        <v>0</v>
      </c>
      <c r="D69" s="11">
        <f t="shared" si="6"/>
        <v>4.8068928211351855E-14</v>
      </c>
      <c r="E69" s="11">
        <f t="shared" si="6"/>
        <v>0.11359206407839208</v>
      </c>
      <c r="F69" s="12">
        <f t="shared" si="5"/>
        <v>0</v>
      </c>
      <c r="G69" s="12">
        <f t="shared" si="5"/>
        <v>-2.5924825760623217E-22</v>
      </c>
      <c r="H69" s="12">
        <f t="shared" si="5"/>
        <v>1.4463386169210128</v>
      </c>
      <c r="I69" s="13">
        <f t="shared" si="7"/>
        <v>1.4463386169210128</v>
      </c>
      <c r="J69" s="13">
        <f t="shared" si="2"/>
        <v>-4.1338616921012816E-2</v>
      </c>
    </row>
    <row r="70" spans="1:10" ht="15.75" thickBot="1" x14ac:dyDescent="0.3">
      <c r="A70" s="43">
        <v>533.70000000000005</v>
      </c>
      <c r="B70" s="43">
        <v>1.873</v>
      </c>
      <c r="C70" s="10">
        <f t="shared" si="6"/>
        <v>0</v>
      </c>
      <c r="D70" s="11">
        <f t="shared" si="6"/>
        <v>1.551563924042085E-17</v>
      </c>
      <c r="E70" s="11">
        <f t="shared" si="6"/>
        <v>0.15726767180782628</v>
      </c>
      <c r="F70" s="12">
        <f t="shared" si="5"/>
        <v>0</v>
      </c>
      <c r="G70" s="12">
        <f t="shared" si="5"/>
        <v>-8.3679886121864197E-26</v>
      </c>
      <c r="H70" s="12">
        <f t="shared" si="5"/>
        <v>2.0024489278753057</v>
      </c>
      <c r="I70" s="13">
        <f t="shared" si="7"/>
        <v>2.0024489278753057</v>
      </c>
      <c r="J70" s="13">
        <f t="shared" si="2"/>
        <v>-0.12944892787530571</v>
      </c>
    </row>
    <row r="71" spans="1:10" ht="15.75" thickBot="1" x14ac:dyDescent="0.3">
      <c r="A71" s="43">
        <v>599.5</v>
      </c>
      <c r="B71" s="43">
        <v>2.59</v>
      </c>
      <c r="C71" s="10">
        <f t="shared" si="6"/>
        <v>0</v>
      </c>
      <c r="D71" s="11">
        <f t="shared" si="6"/>
        <v>6.1228601061957705E-22</v>
      </c>
      <c r="E71" s="11">
        <f t="shared" si="6"/>
        <v>0.21961251599882342</v>
      </c>
      <c r="F71" s="12">
        <f t="shared" si="5"/>
        <v>0</v>
      </c>
      <c r="G71" s="12">
        <f t="shared" si="5"/>
        <v>-3.3022180297398439E-30</v>
      </c>
      <c r="H71" s="12">
        <f t="shared" si="5"/>
        <v>2.7962698382615594</v>
      </c>
      <c r="I71" s="13">
        <f t="shared" si="7"/>
        <v>2.7962698382615594</v>
      </c>
      <c r="J71" s="13">
        <f t="shared" si="2"/>
        <v>-0.20626983826155953</v>
      </c>
    </row>
    <row r="72" spans="1:10" ht="15.75" thickBot="1" x14ac:dyDescent="0.3">
      <c r="A72" s="43">
        <v>673.4</v>
      </c>
      <c r="B72" s="43">
        <v>3.1930000000000001</v>
      </c>
      <c r="C72" s="10">
        <f t="shared" si="6"/>
        <v>0</v>
      </c>
      <c r="D72" s="11">
        <f t="shared" si="6"/>
        <v>1.7016451421668825E-27</v>
      </c>
      <c r="E72" s="11">
        <f t="shared" si="6"/>
        <v>0.30713616850778525</v>
      </c>
      <c r="F72" s="12">
        <f t="shared" si="5"/>
        <v>0</v>
      </c>
      <c r="G72" s="12">
        <f t="shared" si="5"/>
        <v>-9.1774157358202292E-36</v>
      </c>
      <c r="H72" s="12">
        <f t="shared" si="5"/>
        <v>3.9106860569009685</v>
      </c>
      <c r="I72" s="13">
        <f t="shared" si="7"/>
        <v>3.9106860569009685</v>
      </c>
      <c r="J72" s="13">
        <f t="shared" si="2"/>
        <v>-0.71768605690096843</v>
      </c>
    </row>
    <row r="73" spans="1:10" ht="15.75" thickBot="1" x14ac:dyDescent="0.3">
      <c r="A73" s="43">
        <v>756.5</v>
      </c>
      <c r="B73" s="43">
        <v>5.0970000000000004</v>
      </c>
      <c r="C73" s="10">
        <f t="shared" si="6"/>
        <v>0</v>
      </c>
      <c r="D73" s="11">
        <f t="shared" si="6"/>
        <v>1.6293197751154532E-34</v>
      </c>
      <c r="E73" s="11">
        <f t="shared" si="6"/>
        <v>0.42599984624011134</v>
      </c>
      <c r="F73" s="12">
        <f t="shared" si="5"/>
        <v>0</v>
      </c>
      <c r="G73" s="12">
        <f t="shared" si="5"/>
        <v>-8.7873461818170217E-43</v>
      </c>
      <c r="H73" s="12">
        <f t="shared" si="5"/>
        <v>5.424146778372446</v>
      </c>
      <c r="I73" s="13">
        <f t="shared" si="7"/>
        <v>5.424146778372446</v>
      </c>
      <c r="J73" s="13">
        <f t="shared" si="2"/>
        <v>-0.32714677837244555</v>
      </c>
    </row>
    <row r="74" spans="1:10" ht="15.75" thickBot="1" x14ac:dyDescent="0.3">
      <c r="A74" s="43">
        <v>849.8</v>
      </c>
      <c r="B74" s="43">
        <v>7.867</v>
      </c>
      <c r="C74" s="10">
        <f t="shared" si="6"/>
        <v>0</v>
      </c>
      <c r="D74" s="11">
        <f t="shared" si="6"/>
        <v>2.2851505025983602E-43</v>
      </c>
      <c r="E74" s="11">
        <f t="shared" si="6"/>
        <v>0.57744996177104457</v>
      </c>
      <c r="F74" s="12">
        <f t="shared" si="5"/>
        <v>0</v>
      </c>
      <c r="G74" s="12">
        <f t="shared" si="5"/>
        <v>-1.2324412218259646E-51</v>
      </c>
      <c r="H74" s="12">
        <f t="shared" si="5"/>
        <v>7.3525222543068232</v>
      </c>
      <c r="I74" s="13">
        <f t="shared" si="7"/>
        <v>7.3525222543068232</v>
      </c>
      <c r="J74" s="13">
        <f t="shared" si="2"/>
        <v>0.51447774569317684</v>
      </c>
    </row>
    <row r="75" spans="1:10" ht="15.75" thickBot="1" x14ac:dyDescent="0.3">
      <c r="A75" s="43">
        <v>954.5</v>
      </c>
      <c r="B75" s="43">
        <v>10.895</v>
      </c>
      <c r="C75" s="10">
        <f t="shared" si="6"/>
        <v>0</v>
      </c>
      <c r="D75" s="11">
        <f t="shared" si="6"/>
        <v>1.5807935391841371E-54</v>
      </c>
      <c r="E75" s="11">
        <f t="shared" si="6"/>
        <v>0.75029425873479083</v>
      </c>
      <c r="F75" s="12">
        <f t="shared" si="5"/>
        <v>0</v>
      </c>
      <c r="G75" s="12">
        <f t="shared" si="5"/>
        <v>-8.52563154449312E-63</v>
      </c>
      <c r="H75" s="12">
        <f t="shared" si="5"/>
        <v>9.5533043550766941</v>
      </c>
      <c r="I75" s="13">
        <f t="shared" si="7"/>
        <v>9.5533043550766941</v>
      </c>
      <c r="J75" s="13">
        <f t="shared" si="2"/>
        <v>1.3416956449233055</v>
      </c>
    </row>
    <row r="76" spans="1:10" ht="15.75" thickBot="1" x14ac:dyDescent="0.3">
      <c r="A76" s="43">
        <v>1072.3</v>
      </c>
      <c r="B76" s="43">
        <v>10.577</v>
      </c>
      <c r="C76" s="10">
        <f t="shared" si="6"/>
        <v>0</v>
      </c>
      <c r="D76" s="11">
        <f t="shared" si="6"/>
        <v>1.2399529236980237E-68</v>
      </c>
      <c r="E76" s="11">
        <f t="shared" si="6"/>
        <v>0.91100480153687724</v>
      </c>
      <c r="F76" s="12">
        <f t="shared" si="5"/>
        <v>0</v>
      </c>
      <c r="G76" s="12">
        <f t="shared" si="5"/>
        <v>-6.6873892750234375E-77</v>
      </c>
      <c r="H76" s="12">
        <f t="shared" si="5"/>
        <v>11.599590476267188</v>
      </c>
      <c r="I76" s="13">
        <f t="shared" si="7"/>
        <v>11.599590476267188</v>
      </c>
      <c r="J76" s="13">
        <f t="shared" si="2"/>
        <v>-1.0225904762671885</v>
      </c>
    </row>
    <row r="77" spans="1:10" ht="15.75" thickBot="1" x14ac:dyDescent="0.3">
      <c r="A77" s="43">
        <v>1204.5</v>
      </c>
      <c r="B77" s="43">
        <v>12.869</v>
      </c>
      <c r="C77" s="10">
        <f t="shared" si="6"/>
        <v>0</v>
      </c>
      <c r="D77" s="11">
        <f t="shared" si="6"/>
        <v>2.0433660929080891E-86</v>
      </c>
      <c r="E77" s="11">
        <f t="shared" si="6"/>
        <v>0.99784916473036023</v>
      </c>
      <c r="F77" s="12">
        <f t="shared" si="5"/>
        <v>0</v>
      </c>
      <c r="G77" s="12">
        <f t="shared" si="5"/>
        <v>-1.1020405882754306E-94</v>
      </c>
      <c r="H77" s="12">
        <f t="shared" si="5"/>
        <v>12.705357478282091</v>
      </c>
      <c r="I77" s="13">
        <f t="shared" si="7"/>
        <v>12.705357478282091</v>
      </c>
      <c r="J77" s="13">
        <f t="shared" si="2"/>
        <v>0.16364252171790916</v>
      </c>
    </row>
    <row r="78" spans="1:10" ht="15.75" thickBot="1" x14ac:dyDescent="0.3">
      <c r="A78" s="43">
        <v>1353</v>
      </c>
      <c r="B78" s="43">
        <v>12.643000000000001</v>
      </c>
      <c r="C78" s="10">
        <f t="shared" si="6"/>
        <v>0</v>
      </c>
      <c r="D78" s="11">
        <f t="shared" si="6"/>
        <v>7.4313235772598277E-109</v>
      </c>
      <c r="E78" s="11">
        <f t="shared" si="6"/>
        <v>0.94201034514900683</v>
      </c>
      <c r="F78" s="12">
        <f t="shared" si="5"/>
        <v>0</v>
      </c>
      <c r="G78" s="12">
        <f t="shared" si="5"/>
        <v>-4.0079064809640394E-117</v>
      </c>
      <c r="H78" s="12">
        <f t="shared" si="5"/>
        <v>11.994376110533889</v>
      </c>
      <c r="I78" s="13">
        <f t="shared" si="7"/>
        <v>11.994376110533889</v>
      </c>
      <c r="J78" s="13">
        <f t="shared" si="2"/>
        <v>0.64862388946611205</v>
      </c>
    </row>
    <row r="79" spans="1:10" ht="15.75" thickBot="1" x14ac:dyDescent="0.3">
      <c r="A79" s="43">
        <v>1519.9</v>
      </c>
      <c r="B79" s="43">
        <v>7.6680000000000001</v>
      </c>
      <c r="C79" s="10">
        <f t="shared" si="6"/>
        <v>0</v>
      </c>
      <c r="D79" s="11">
        <f t="shared" si="6"/>
        <v>3.4696550923543562E-137</v>
      </c>
      <c r="E79" s="11">
        <f t="shared" si="6"/>
        <v>0.72155516825026988</v>
      </c>
      <c r="F79" s="12">
        <f t="shared" si="5"/>
        <v>0</v>
      </c>
      <c r="G79" s="12">
        <f t="shared" si="5"/>
        <v>-1.8712754177344709E-145</v>
      </c>
      <c r="H79" s="12">
        <f t="shared" si="5"/>
        <v>9.1873768871660477</v>
      </c>
      <c r="I79" s="13">
        <f t="shared" si="7"/>
        <v>9.1873768871660477</v>
      </c>
      <c r="J79" s="13">
        <f t="shared" si="2"/>
        <v>-1.5193768871660476</v>
      </c>
    </row>
    <row r="80" spans="1:10" ht="15.75" thickBot="1" x14ac:dyDescent="0.3">
      <c r="A80" s="43">
        <v>1707.4</v>
      </c>
      <c r="B80" s="43">
        <v>5.1920000000000002</v>
      </c>
      <c r="C80" s="10">
        <f t="shared" si="6"/>
        <v>0</v>
      </c>
      <c r="D80" s="11">
        <f t="shared" si="6"/>
        <v>6.1008406454336604E-173</v>
      </c>
      <c r="E80" s="11">
        <f t="shared" si="6"/>
        <v>0.41448851408412607</v>
      </c>
      <c r="F80" s="12">
        <f t="shared" si="5"/>
        <v>0</v>
      </c>
      <c r="G80" s="12">
        <f t="shared" si="5"/>
        <v>-3.2903423606778949E-181</v>
      </c>
      <c r="H80" s="12">
        <f t="shared" si="5"/>
        <v>5.2775759385476135</v>
      </c>
      <c r="I80" s="13">
        <f t="shared" si="7"/>
        <v>5.2775759385476135</v>
      </c>
      <c r="J80" s="13">
        <f t="shared" si="2"/>
        <v>-8.5575938547613362E-2</v>
      </c>
    </row>
    <row r="81" spans="1:10" ht="15.75" thickBot="1" x14ac:dyDescent="0.3">
      <c r="A81" s="43">
        <v>1917.9</v>
      </c>
      <c r="B81" s="43">
        <v>3.6859999999999999</v>
      </c>
      <c r="C81" s="10">
        <f t="shared" si="6"/>
        <v>0</v>
      </c>
      <c r="D81" s="11">
        <f t="shared" si="6"/>
        <v>4.9323359764620445E-218</v>
      </c>
      <c r="E81" s="11">
        <f t="shared" si="6"/>
        <v>0.16131676151749486</v>
      </c>
      <c r="F81" s="12">
        <f t="shared" si="5"/>
        <v>0</v>
      </c>
      <c r="G81" s="12">
        <f t="shared" si="5"/>
        <v>-2.6601373390396164E-226</v>
      </c>
      <c r="H81" s="12">
        <f t="shared" si="5"/>
        <v>2.0540049486060283</v>
      </c>
      <c r="I81" s="13">
        <f t="shared" si="1"/>
        <v>2.0540049486060283</v>
      </c>
      <c r="J81" s="13">
        <f t="shared" si="2"/>
        <v>1.6319950513939716</v>
      </c>
    </row>
    <row r="82" spans="1:10" ht="15.75" thickBot="1" x14ac:dyDescent="0.3">
      <c r="A82" s="43">
        <v>2154.4</v>
      </c>
      <c r="B82" s="43">
        <v>2.6320000000000001</v>
      </c>
      <c r="C82" s="10">
        <f t="shared" si="6"/>
        <v>0</v>
      </c>
      <c r="D82" s="11">
        <f t="shared" si="6"/>
        <v>6.0690171709712878E-275</v>
      </c>
      <c r="E82" s="11">
        <f t="shared" si="6"/>
        <v>3.7251609528179838E-2</v>
      </c>
      <c r="F82" s="12">
        <f t="shared" si="5"/>
        <v>0</v>
      </c>
      <c r="G82" s="12">
        <f t="shared" si="5"/>
        <v>-3.2731791315144078E-283</v>
      </c>
      <c r="H82" s="12">
        <f t="shared" si="5"/>
        <v>0.47431518953548285</v>
      </c>
      <c r="I82" s="13">
        <f t="shared" si="1"/>
        <v>0.47431518953548285</v>
      </c>
      <c r="J82" s="13">
        <f t="shared" si="2"/>
        <v>2.1576848104645174</v>
      </c>
    </row>
    <row r="83" spans="1:10" ht="15.75" thickBot="1" x14ac:dyDescent="0.3">
      <c r="A83" s="43">
        <v>2420.1</v>
      </c>
      <c r="B83" s="43">
        <v>0.34100000000000003</v>
      </c>
      <c r="C83" s="10">
        <f t="shared" si="6"/>
        <v>0</v>
      </c>
      <c r="D83" s="11">
        <f t="shared" si="6"/>
        <v>0</v>
      </c>
      <c r="E83" s="11">
        <f t="shared" si="6"/>
        <v>4.3029827262394526E-3</v>
      </c>
      <c r="F83" s="12">
        <f t="shared" si="5"/>
        <v>0</v>
      </c>
      <c r="G83" s="12">
        <f t="shared" si="5"/>
        <v>0</v>
      </c>
      <c r="H83" s="12">
        <f t="shared" si="5"/>
        <v>5.4788775390234773E-2</v>
      </c>
      <c r="I83" s="13">
        <f t="shared" si="1"/>
        <v>5.4788775390234773E-2</v>
      </c>
      <c r="J83" s="13">
        <f t="shared" si="2"/>
        <v>0.28621122460976522</v>
      </c>
    </row>
    <row r="84" spans="1:10" ht="15.75" thickBot="1" x14ac:dyDescent="0.3">
      <c r="A84" s="43">
        <v>2718.6</v>
      </c>
      <c r="B84" s="43">
        <v>0.64900000000000002</v>
      </c>
      <c r="C84" s="10">
        <f t="shared" si="6"/>
        <v>0</v>
      </c>
      <c r="D84" s="11">
        <f t="shared" si="6"/>
        <v>0</v>
      </c>
      <c r="E84" s="11">
        <f t="shared" si="6"/>
        <v>1.99602533239574E-4</v>
      </c>
      <c r="F84" s="12">
        <f t="shared" si="5"/>
        <v>0</v>
      </c>
      <c r="G84" s="12">
        <f t="shared" si="5"/>
        <v>0</v>
      </c>
      <c r="H84" s="12">
        <f t="shared" si="5"/>
        <v>2.5414878601063493E-3</v>
      </c>
      <c r="I84" s="13">
        <f t="shared" si="1"/>
        <v>2.5414878601063493E-3</v>
      </c>
      <c r="J84" s="13">
        <f t="shared" si="2"/>
        <v>0.64645851213989369</v>
      </c>
    </row>
    <row r="85" spans="1:10" ht="15.75" thickBot="1" x14ac:dyDescent="0.3">
      <c r="A85" s="43">
        <v>3053.9</v>
      </c>
      <c r="B85" s="43">
        <v>0</v>
      </c>
      <c r="C85" s="10">
        <f t="shared" si="6"/>
        <v>0</v>
      </c>
      <c r="D85" s="11">
        <f t="shared" si="6"/>
        <v>0</v>
      </c>
      <c r="E85" s="11">
        <f t="shared" si="6"/>
        <v>2.8066472267107296E-6</v>
      </c>
      <c r="F85" s="12">
        <f t="shared" si="5"/>
        <v>0</v>
      </c>
      <c r="G85" s="12">
        <f t="shared" si="5"/>
        <v>0</v>
      </c>
      <c r="H85" s="12">
        <f t="shared" si="5"/>
        <v>3.5736319266674728E-5</v>
      </c>
      <c r="I85" s="13">
        <f t="shared" si="1"/>
        <v>3.5736319266674728E-5</v>
      </c>
      <c r="J85" s="13">
        <f t="shared" si="2"/>
        <v>-3.5736319266674728E-5</v>
      </c>
    </row>
    <row r="86" spans="1:10" ht="15.75" thickBot="1" x14ac:dyDescent="0.3">
      <c r="A86" s="43">
        <v>3430.5</v>
      </c>
      <c r="B86" s="43">
        <v>0</v>
      </c>
      <c r="C86" s="10">
        <f t="shared" si="6"/>
        <v>0</v>
      </c>
      <c r="D86" s="11">
        <f t="shared" si="6"/>
        <v>0</v>
      </c>
      <c r="E86" s="11">
        <f t="shared" si="6"/>
        <v>8.3472400432808233E-9</v>
      </c>
      <c r="F86" s="12">
        <f t="shared" si="5"/>
        <v>0</v>
      </c>
      <c r="G86" s="12">
        <f t="shared" si="5"/>
        <v>0</v>
      </c>
      <c r="H86" s="12">
        <f t="shared" si="5"/>
        <v>1.0628326650508539E-7</v>
      </c>
      <c r="I86" s="13">
        <f t="shared" ref="I86:I116" si="8">SUM(F86:H86)</f>
        <v>1.0628326650508539E-7</v>
      </c>
      <c r="J86" s="13">
        <f t="shared" ref="J86:J116" si="9">B86-I86</f>
        <v>-1.0628326650508539E-7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3.3131077331872222E-12</v>
      </c>
      <c r="F87" s="12">
        <f t="shared" si="5"/>
        <v>0</v>
      </c>
      <c r="G87" s="12">
        <f t="shared" si="5"/>
        <v>0</v>
      </c>
      <c r="H87" s="12">
        <f t="shared" si="5"/>
        <v>4.2184950994651817E-11</v>
      </c>
      <c r="I87" s="13">
        <f t="shared" si="8"/>
        <v>4.2184950994651817E-11</v>
      </c>
      <c r="J87" s="13">
        <f t="shared" si="9"/>
        <v>-4.2184950994651817E-11</v>
      </c>
    </row>
    <row r="88" spans="1:10" ht="15.75" thickBot="1" x14ac:dyDescent="0.3">
      <c r="A88" s="43">
        <v>4328.8</v>
      </c>
      <c r="B88" s="43">
        <v>0</v>
      </c>
      <c r="C88" s="10">
        <f t="shared" si="10"/>
        <v>0</v>
      </c>
      <c r="D88" s="11">
        <f t="shared" si="10"/>
        <v>0</v>
      </c>
      <c r="E88" s="11">
        <f t="shared" si="10"/>
        <v>9.7103831230782291E-17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1.2363981771044964E-15</v>
      </c>
      <c r="I88" s="13">
        <f t="shared" si="8"/>
        <v>1.2363981771044964E-15</v>
      </c>
      <c r="J88" s="13">
        <f t="shared" si="9"/>
        <v>-1.2363981771044964E-15</v>
      </c>
    </row>
    <row r="89" spans="1:10" ht="15.75" thickBot="1" x14ac:dyDescent="0.3">
      <c r="A89" s="43">
        <v>4862.6000000000004</v>
      </c>
      <c r="B89" s="43">
        <v>0</v>
      </c>
      <c r="C89" s="10">
        <f t="shared" si="10"/>
        <v>0</v>
      </c>
      <c r="D89" s="11">
        <f t="shared" si="10"/>
        <v>0</v>
      </c>
      <c r="E89" s="11">
        <f t="shared" si="10"/>
        <v>9.9797971036674483E-23</v>
      </c>
      <c r="F89" s="12">
        <f t="shared" si="11"/>
        <v>0</v>
      </c>
      <c r="G89" s="12">
        <f t="shared" si="11"/>
        <v>0</v>
      </c>
      <c r="H89" s="12">
        <f t="shared" si="11"/>
        <v>1.27070196823868E-21</v>
      </c>
      <c r="I89" s="13">
        <f t="shared" si="8"/>
        <v>1.27070196823868E-21</v>
      </c>
      <c r="J89" s="13">
        <f t="shared" si="9"/>
        <v>-1.27070196823868E-21</v>
      </c>
    </row>
    <row r="90" spans="1:10" ht="15.75" thickBot="1" x14ac:dyDescent="0.3">
      <c r="A90" s="43">
        <v>5462.3</v>
      </c>
      <c r="B90" s="43">
        <v>0</v>
      </c>
      <c r="C90" s="10">
        <f t="shared" si="10"/>
        <v>0</v>
      </c>
      <c r="D90" s="11">
        <f t="shared" si="10"/>
        <v>0</v>
      </c>
      <c r="E90" s="11">
        <f t="shared" si="10"/>
        <v>1.3789002401836676E-30</v>
      </c>
      <c r="F90" s="12">
        <f t="shared" si="11"/>
        <v>0</v>
      </c>
      <c r="G90" s="12">
        <f t="shared" si="11"/>
        <v>0</v>
      </c>
      <c r="H90" s="12">
        <f t="shared" si="11"/>
        <v>1.7557183087041663E-29</v>
      </c>
      <c r="I90" s="13">
        <f t="shared" si="8"/>
        <v>1.7557183087041663E-29</v>
      </c>
      <c r="J90" s="13">
        <f t="shared" si="9"/>
        <v>-1.7557183087041663E-29</v>
      </c>
    </row>
    <row r="91" spans="1:10" ht="15.75" thickBot="1" x14ac:dyDescent="0.3">
      <c r="A91" s="43">
        <v>6135.9</v>
      </c>
      <c r="B91" s="43">
        <v>0</v>
      </c>
      <c r="C91" s="10">
        <f t="shared" si="10"/>
        <v>0</v>
      </c>
      <c r="D91" s="11">
        <f t="shared" si="10"/>
        <v>0</v>
      </c>
      <c r="E91" s="11">
        <f t="shared" si="10"/>
        <v>7.6354668966856279E-41</v>
      </c>
      <c r="F91" s="12">
        <f t="shared" si="11"/>
        <v>0</v>
      </c>
      <c r="G91" s="12">
        <f t="shared" si="11"/>
        <v>0</v>
      </c>
      <c r="H91" s="12">
        <f t="shared" si="11"/>
        <v>9.7220441590683277E-40</v>
      </c>
      <c r="I91" s="13">
        <f t="shared" si="8"/>
        <v>9.7220441590683277E-40</v>
      </c>
      <c r="J91" s="13">
        <f t="shared" si="9"/>
        <v>-9.7220441590683277E-40</v>
      </c>
    </row>
    <row r="92" spans="1:10" ht="15.75" thickBot="1" x14ac:dyDescent="0.3">
      <c r="A92" s="43">
        <v>6892.6</v>
      </c>
      <c r="B92" s="43">
        <v>0</v>
      </c>
      <c r="C92" s="10">
        <f t="shared" si="10"/>
        <v>0</v>
      </c>
      <c r="D92" s="11">
        <f t="shared" si="10"/>
        <v>0</v>
      </c>
      <c r="E92" s="11">
        <f t="shared" si="10"/>
        <v>3.6149144372414413E-54</v>
      </c>
      <c r="F92" s="12">
        <f t="shared" si="11"/>
        <v>0</v>
      </c>
      <c r="G92" s="12">
        <f t="shared" si="11"/>
        <v>0</v>
      </c>
      <c r="H92" s="12">
        <f t="shared" si="11"/>
        <v>4.6027778347608642E-53</v>
      </c>
      <c r="I92" s="13">
        <f t="shared" si="8"/>
        <v>4.6027778347608642E-53</v>
      </c>
      <c r="J92" s="13">
        <f t="shared" si="9"/>
        <v>-4.6027778347608642E-53</v>
      </c>
    </row>
    <row r="93" spans="1:10" ht="15.75" thickBot="1" x14ac:dyDescent="0.3">
      <c r="A93" s="43">
        <v>7742.6</v>
      </c>
      <c r="B93" s="43">
        <v>0</v>
      </c>
      <c r="C93" s="10">
        <f t="shared" si="10"/>
        <v>0</v>
      </c>
      <c r="D93" s="11">
        <f t="shared" si="10"/>
        <v>0</v>
      </c>
      <c r="E93" s="11">
        <f t="shared" si="10"/>
        <v>2.0688321213964711E-71</v>
      </c>
      <c r="F93" s="12">
        <f t="shared" si="11"/>
        <v>0</v>
      </c>
      <c r="G93" s="12">
        <f t="shared" si="11"/>
        <v>0</v>
      </c>
      <c r="H93" s="12">
        <f t="shared" si="11"/>
        <v>2.6341908771349909E-70</v>
      </c>
      <c r="I93" s="13">
        <f t="shared" si="8"/>
        <v>2.6341908771349909E-70</v>
      </c>
      <c r="J93" s="13">
        <f t="shared" si="9"/>
        <v>-2.6341908771349909E-70</v>
      </c>
    </row>
    <row r="94" spans="1:10" ht="15.75" thickBot="1" x14ac:dyDescent="0.3">
      <c r="A94" s="43">
        <v>8697.5</v>
      </c>
      <c r="B94" s="43">
        <v>0</v>
      </c>
      <c r="C94" s="10">
        <f t="shared" si="10"/>
        <v>0</v>
      </c>
      <c r="D94" s="11">
        <f t="shared" si="10"/>
        <v>0</v>
      </c>
      <c r="E94" s="11">
        <f t="shared" si="10"/>
        <v>1.1878578242864952E-93</v>
      </c>
      <c r="F94" s="12">
        <f t="shared" si="11"/>
        <v>0</v>
      </c>
      <c r="G94" s="12">
        <f t="shared" si="11"/>
        <v>0</v>
      </c>
      <c r="H94" s="12">
        <f t="shared" si="11"/>
        <v>1.5124689005489654E-92</v>
      </c>
      <c r="I94" s="13">
        <f t="shared" si="8"/>
        <v>1.5124689005489654E-92</v>
      </c>
      <c r="J94" s="13">
        <f t="shared" si="9"/>
        <v>-1.5124689005489654E-92</v>
      </c>
    </row>
    <row r="95" spans="1:10" ht="15.75" thickBot="1" x14ac:dyDescent="0.3">
      <c r="A95" s="43">
        <v>9770.1</v>
      </c>
      <c r="B95" s="43">
        <v>0</v>
      </c>
      <c r="C95" s="10">
        <f t="shared" si="10"/>
        <v>0</v>
      </c>
      <c r="D95" s="11">
        <f t="shared" si="10"/>
        <v>0</v>
      </c>
      <c r="E95" s="11">
        <f t="shared" si="10"/>
        <v>2.9526388704991887E-122</v>
      </c>
      <c r="F95" s="12">
        <f t="shared" si="11"/>
        <v>0</v>
      </c>
      <c r="G95" s="12">
        <f t="shared" si="11"/>
        <v>0</v>
      </c>
      <c r="H95" s="12">
        <f t="shared" si="11"/>
        <v>3.7595193421944099E-121</v>
      </c>
      <c r="I95" s="13">
        <f t="shared" si="8"/>
        <v>3.7595193421944099E-121</v>
      </c>
      <c r="J95" s="13">
        <f t="shared" si="9"/>
        <v>-3.7595193421944099E-121</v>
      </c>
    </row>
    <row r="96" spans="1:10" ht="15.75" thickBot="1" x14ac:dyDescent="0.3">
      <c r="A96" s="43">
        <v>10975</v>
      </c>
      <c r="B96" s="43">
        <v>0</v>
      </c>
      <c r="C96" s="10">
        <f t="shared" si="10"/>
        <v>0</v>
      </c>
      <c r="D96" s="11">
        <f t="shared" si="10"/>
        <v>0</v>
      </c>
      <c r="E96" s="11">
        <f t="shared" si="10"/>
        <v>5.8441960977724735E-159</v>
      </c>
      <c r="F96" s="12">
        <f t="shared" si="11"/>
        <v>0</v>
      </c>
      <c r="G96" s="12">
        <f t="shared" si="11"/>
        <v>0</v>
      </c>
      <c r="H96" s="12">
        <f t="shared" si="11"/>
        <v>7.4412649947394724E-158</v>
      </c>
      <c r="I96" s="13">
        <f t="shared" si="8"/>
        <v>7.4412649947394724E-158</v>
      </c>
      <c r="J96" s="13">
        <f t="shared" si="9"/>
        <v>-7.4412649947394724E-158</v>
      </c>
    </row>
    <row r="97" spans="1:10" ht="15.75" thickBot="1" x14ac:dyDescent="0.3">
      <c r="A97" s="43">
        <v>12328.5</v>
      </c>
      <c r="B97" s="43">
        <v>0</v>
      </c>
      <c r="C97" s="10">
        <f t="shared" si="10"/>
        <v>0</v>
      </c>
      <c r="D97" s="11">
        <f t="shared" si="10"/>
        <v>0</v>
      </c>
      <c r="E97" s="11">
        <f t="shared" si="10"/>
        <v>5.8741452317860563E-206</v>
      </c>
      <c r="F97" s="12">
        <f t="shared" si="11"/>
        <v>0</v>
      </c>
      <c r="G97" s="12">
        <f t="shared" si="11"/>
        <v>0</v>
      </c>
      <c r="H97" s="12">
        <f t="shared" si="11"/>
        <v>7.4793984589199396E-205</v>
      </c>
      <c r="I97" s="13">
        <f t="shared" si="8"/>
        <v>7.4793984589199396E-205</v>
      </c>
      <c r="J97" s="13">
        <f t="shared" si="9"/>
        <v>-7.4793984589199396E-205</v>
      </c>
    </row>
    <row r="98" spans="1:10" ht="15.75" thickBot="1" x14ac:dyDescent="0.3">
      <c r="A98" s="43">
        <v>13848.9</v>
      </c>
      <c r="B98" s="43">
        <v>0</v>
      </c>
      <c r="C98" s="10">
        <f t="shared" si="10"/>
        <v>0</v>
      </c>
      <c r="D98" s="11">
        <f t="shared" si="10"/>
        <v>0</v>
      </c>
      <c r="E98" s="11">
        <f t="shared" si="10"/>
        <v>4.9891645787694341E-266</v>
      </c>
      <c r="F98" s="12">
        <f t="shared" si="11"/>
        <v>0</v>
      </c>
      <c r="G98" s="12">
        <f t="shared" si="11"/>
        <v>0</v>
      </c>
      <c r="H98" s="12">
        <f t="shared" si="11"/>
        <v>6.3525752921161603E-265</v>
      </c>
      <c r="I98" s="13">
        <f t="shared" si="8"/>
        <v>6.3525752921161603E-265</v>
      </c>
      <c r="J98" s="13">
        <f t="shared" si="9"/>
        <v>-6.3525752921161603E-265</v>
      </c>
    </row>
    <row r="99" spans="1:10" ht="15.75" thickBot="1" x14ac:dyDescent="0.3">
      <c r="A99" s="43">
        <v>15556.8</v>
      </c>
      <c r="B99" s="43">
        <v>0</v>
      </c>
      <c r="C99" s="10">
        <f t="shared" si="10"/>
        <v>0</v>
      </c>
      <c r="D99" s="11">
        <f t="shared" si="10"/>
        <v>0</v>
      </c>
      <c r="E99" s="11">
        <f t="shared" si="10"/>
        <v>0</v>
      </c>
      <c r="F99" s="12">
        <f t="shared" si="11"/>
        <v>0</v>
      </c>
      <c r="G99" s="12">
        <f t="shared" si="11"/>
        <v>0</v>
      </c>
      <c r="H99" s="12">
        <f t="shared" si="11"/>
        <v>0</v>
      </c>
      <c r="I99" s="13">
        <f t="shared" si="8"/>
        <v>0</v>
      </c>
      <c r="J99" s="13">
        <f t="shared" si="9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0"/>
        <v>0</v>
      </c>
      <c r="D100" s="11">
        <f t="shared" si="10"/>
        <v>0</v>
      </c>
      <c r="E100" s="11">
        <f t="shared" si="10"/>
        <v>0</v>
      </c>
      <c r="F100" s="12">
        <f t="shared" si="11"/>
        <v>0</v>
      </c>
      <c r="G100" s="12">
        <f t="shared" si="11"/>
        <v>0</v>
      </c>
      <c r="H100" s="12">
        <f t="shared" si="11"/>
        <v>0</v>
      </c>
      <c r="I100" s="13">
        <f t="shared" si="8"/>
        <v>0</v>
      </c>
      <c r="J100" s="13">
        <f t="shared" si="9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F7F77-11FB-4E96-A813-5F24A44378F4}">
  <dimension ref="A1:R116"/>
  <sheetViews>
    <sheetView topLeftCell="F1" zoomScale="63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45.994720024468656</v>
      </c>
      <c r="D8" s="41">
        <v>126.98917924141486</v>
      </c>
      <c r="E8" s="41">
        <v>1364.2821633837264</v>
      </c>
    </row>
    <row r="9" spans="2:8" ht="15" x14ac:dyDescent="0.25">
      <c r="B9" s="25" t="s">
        <v>5</v>
      </c>
      <c r="C9" s="41">
        <v>24.426360479517061</v>
      </c>
      <c r="D9" s="41">
        <v>113.31394388813467</v>
      </c>
      <c r="E9" s="41">
        <v>1031.9697002221158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-0.65798514356655702</v>
      </c>
    </row>
    <row r="12" spans="2:8" ht="15" customHeight="1" x14ac:dyDescent="0.25">
      <c r="B12" s="31" t="s">
        <v>24</v>
      </c>
      <c r="C12" s="39">
        <f>STDEV(J22:J143)/MAX(I22:I143)</f>
        <v>4.7123718301240271E-2</v>
      </c>
      <c r="D12" s="35" t="s">
        <v>21</v>
      </c>
      <c r="E12" s="38">
        <f>M24</f>
        <v>0.96144220596356844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0.20434351895090841</v>
      </c>
      <c r="D15" s="40">
        <f>N22</f>
        <v>3.4441394977883137E-7</v>
      </c>
      <c r="E15" s="40">
        <f>M22</f>
        <v>11.652168939480076</v>
      </c>
    </row>
    <row r="16" spans="2:8" ht="15" x14ac:dyDescent="0.25">
      <c r="B16" s="5" t="s">
        <v>9</v>
      </c>
      <c r="C16" s="23">
        <f>O28</f>
        <v>1.5569334366274601</v>
      </c>
      <c r="D16" s="24">
        <f>N28</f>
        <v>694135.67079198104</v>
      </c>
      <c r="E16" s="24">
        <f>M28</f>
        <v>2.1866506431524112E-2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11.648308692912451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5">
        <v>1E-3</v>
      </c>
      <c r="C22" s="10">
        <f>EXP(-1*(($A22-C$8)/(0.6006*C$9))^2)</f>
        <v>1.2425523419672558E-4</v>
      </c>
      <c r="D22" s="11">
        <f>EXP(-1*(($A22-D$8)/(0.6006*D$9))^2)</f>
        <v>3.4288986505823182E-2</v>
      </c>
      <c r="E22" s="11">
        <f>EXP(-1*(($A22-E$8)/(0.6006*E$9))^2)</f>
        <v>7.9791994884476601E-3</v>
      </c>
      <c r="F22" s="12">
        <f t="shared" ref="F22:H53" si="0">C$15*C22</f>
        <v>2.5390751803828155E-5</v>
      </c>
      <c r="G22" s="12">
        <f t="shared" si="0"/>
        <v>1.1809605276383612E-8</v>
      </c>
      <c r="H22" s="12">
        <f t="shared" si="0"/>
        <v>9.2974980441205127E-2</v>
      </c>
      <c r="I22" s="13">
        <f t="shared" ref="I22:I85" si="1">SUM(F22:H22)</f>
        <v>9.3000383002614234E-2</v>
      </c>
      <c r="J22" s="13">
        <f t="shared" ref="J22:J85" si="2">B22-I22</f>
        <v>-9.2000383002614233E-2</v>
      </c>
      <c r="M22" s="15">
        <f t="array" ref="M22:Q26">LINEST(B22:B108,C22:E108,FALSE,TRUE)</f>
        <v>11.652168939480076</v>
      </c>
      <c r="N22" s="16">
        <v>3.4441394977883137E-7</v>
      </c>
      <c r="O22" s="16">
        <v>0.20434351895090841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5">
        <v>0</v>
      </c>
      <c r="C23" s="10">
        <f t="shared" ref="C23:E38" si="3">EXP(-1*(($A23-C$8)/(0.6006*C$9))^2)</f>
        <v>1.4041025228802258E-4</v>
      </c>
      <c r="D23" s="11">
        <f t="shared" si="3"/>
        <v>3.4848017495573522E-2</v>
      </c>
      <c r="E23" s="11">
        <f t="shared" si="3"/>
        <v>7.9961931643830891E-3</v>
      </c>
      <c r="F23" s="12">
        <f t="shared" si="0"/>
        <v>2.8691925049319371E-5</v>
      </c>
      <c r="G23" s="12">
        <f t="shared" si="0"/>
        <v>1.2002143347612296E-8</v>
      </c>
      <c r="H23" s="12">
        <f t="shared" si="0"/>
        <v>9.3172993624107525E-2</v>
      </c>
      <c r="I23" s="13">
        <f t="shared" si="1"/>
        <v>9.3201697551300186E-2</v>
      </c>
      <c r="J23" s="13">
        <f t="shared" si="2"/>
        <v>-9.3201697551300186E-2</v>
      </c>
      <c r="M23" s="18">
        <v>0.25479222705634658</v>
      </c>
      <c r="N23">
        <v>0.2390700080598448</v>
      </c>
      <c r="O23">
        <v>0.31814925721278636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5">
        <v>0</v>
      </c>
      <c r="C24" s="10">
        <f t="shared" si="3"/>
        <v>1.5226021882054226E-4</v>
      </c>
      <c r="D24" s="11">
        <f t="shared" si="3"/>
        <v>3.522499859341479E-2</v>
      </c>
      <c r="E24" s="11">
        <f t="shared" si="3"/>
        <v>8.0075402992478995E-3</v>
      </c>
      <c r="F24" s="12">
        <f t="shared" si="0"/>
        <v>3.1113388910024937E-5</v>
      </c>
      <c r="G24" s="12">
        <f t="shared" si="0"/>
        <v>1.2131980896511767E-8</v>
      </c>
      <c r="H24" s="12">
        <f t="shared" si="0"/>
        <v>9.3305212356531358E-2</v>
      </c>
      <c r="I24" s="13">
        <f t="shared" si="1"/>
        <v>9.3336337877422279E-2</v>
      </c>
      <c r="J24" s="13">
        <f t="shared" si="2"/>
        <v>-9.3336337877422279E-2</v>
      </c>
      <c r="M24" s="18">
        <v>0.96144220596356844</v>
      </c>
      <c r="N24">
        <v>0.58116592203604756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5">
        <v>0</v>
      </c>
      <c r="C25" s="10">
        <f t="shared" si="3"/>
        <v>1.7181663607926352E-4</v>
      </c>
      <c r="D25" s="11">
        <f t="shared" si="3"/>
        <v>3.5796971171581371E-2</v>
      </c>
      <c r="E25" s="11">
        <f t="shared" si="3"/>
        <v>8.0245880672288831E-3</v>
      </c>
      <c r="F25" s="12">
        <f t="shared" si="0"/>
        <v>3.5109616030744318E-5</v>
      </c>
      <c r="G25" s="12">
        <f t="shared" si="0"/>
        <v>1.2328976231323301E-8</v>
      </c>
      <c r="H25" s="12">
        <f t="shared" si="0"/>
        <v>9.3503855829086838E-2</v>
      </c>
      <c r="I25" s="13">
        <f t="shared" si="1"/>
        <v>9.3538977774093812E-2</v>
      </c>
      <c r="J25" s="13">
        <f t="shared" si="2"/>
        <v>-9.3538977774093812E-2</v>
      </c>
      <c r="M25" s="18">
        <v>698.18262272846755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5">
        <v>0</v>
      </c>
      <c r="C26" s="10">
        <f t="shared" si="3"/>
        <v>2.0159134739013127E-4</v>
      </c>
      <c r="D26" s="11">
        <f t="shared" si="3"/>
        <v>3.6571863553539849E-2</v>
      </c>
      <c r="E26" s="11">
        <f t="shared" si="3"/>
        <v>8.0473690298274933E-3</v>
      </c>
      <c r="F26" s="12">
        <f t="shared" si="0"/>
        <v>4.1193885315754453E-5</v>
      </c>
      <c r="G26" s="12">
        <f t="shared" si="0"/>
        <v>1.2595859977247147E-8</v>
      </c>
      <c r="H26" s="12">
        <f t="shared" si="0"/>
        <v>9.3769303453889827E-2</v>
      </c>
      <c r="I26" s="13">
        <f t="shared" si="1"/>
        <v>9.3810509935065553E-2</v>
      </c>
      <c r="J26" s="13">
        <f t="shared" si="2"/>
        <v>-9.3810509935065553E-2</v>
      </c>
      <c r="M26" s="20">
        <v>707.44156236937533</v>
      </c>
      <c r="N26" s="21">
        <v>28.371321630624777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5">
        <v>0</v>
      </c>
      <c r="C27" s="10">
        <f t="shared" si="3"/>
        <v>2.3617441074612582E-4</v>
      </c>
      <c r="D27" s="11">
        <f t="shared" si="3"/>
        <v>3.73609485883988E-2</v>
      </c>
      <c r="E27" s="11">
        <f t="shared" si="3"/>
        <v>8.0702079426932666E-3</v>
      </c>
      <c r="F27" s="12">
        <f t="shared" si="0"/>
        <v>4.8260710178020587E-5</v>
      </c>
      <c r="G27" s="12">
        <f t="shared" si="0"/>
        <v>1.2867631870814285E-8</v>
      </c>
      <c r="H27" s="12">
        <f t="shared" si="0"/>
        <v>9.4035426324995883E-2</v>
      </c>
      <c r="I27" s="13">
        <f t="shared" si="1"/>
        <v>9.4083699902805767E-2</v>
      </c>
      <c r="J27" s="13">
        <f t="shared" si="2"/>
        <v>-9.4083699902805767E-2</v>
      </c>
      <c r="M27" t="s">
        <v>10</v>
      </c>
    </row>
    <row r="28" spans="1:18" ht="15.75" thickBot="1" x14ac:dyDescent="0.3">
      <c r="A28" s="43">
        <v>4</v>
      </c>
      <c r="B28" s="45">
        <v>0</v>
      </c>
      <c r="C28" s="10">
        <f t="shared" si="3"/>
        <v>2.7627912415738087E-4</v>
      </c>
      <c r="D28" s="11">
        <f t="shared" si="3"/>
        <v>3.8164422293313197E-2</v>
      </c>
      <c r="E28" s="11">
        <f t="shared" si="3"/>
        <v>8.093104932188901E-3</v>
      </c>
      <c r="F28" s="12">
        <f t="shared" si="0"/>
        <v>5.6455848442994132E-5</v>
      </c>
      <c r="G28" s="12">
        <f t="shared" si="0"/>
        <v>1.3144359423067284E-8</v>
      </c>
      <c r="H28" s="12">
        <f t="shared" si="0"/>
        <v>9.4302225914804513E-2</v>
      </c>
      <c r="I28" s="13">
        <f t="shared" si="1"/>
        <v>9.4358694907606927E-2</v>
      </c>
      <c r="J28" s="13">
        <f t="shared" si="2"/>
        <v>-9.4358694907606927E-2</v>
      </c>
      <c r="M28" s="14">
        <f>M23/M22</f>
        <v>2.1866506431524112E-2</v>
      </c>
      <c r="N28" s="14">
        <f>N23/N22</f>
        <v>694135.67079198104</v>
      </c>
      <c r="O28" s="14">
        <f>O23/O22</f>
        <v>1.5569334366274601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5">
        <v>0</v>
      </c>
      <c r="C29" s="10">
        <f t="shared" si="3"/>
        <v>3.3541622015770462E-4</v>
      </c>
      <c r="D29" s="11">
        <f t="shared" si="3"/>
        <v>3.9189299064794451E-2</v>
      </c>
      <c r="E29" s="11">
        <f t="shared" si="3"/>
        <v>8.1218080321699814E-3</v>
      </c>
      <c r="F29" s="12">
        <f t="shared" si="0"/>
        <v>6.8540130740237976E-5</v>
      </c>
      <c r="G29" s="12">
        <f t="shared" si="0"/>
        <v>1.3497341279969719E-8</v>
      </c>
      <c r="H29" s="12">
        <f t="shared" si="0"/>
        <v>9.463667928487085E-2</v>
      </c>
      <c r="I29" s="13">
        <f t="shared" si="1"/>
        <v>9.4705232912952367E-2</v>
      </c>
      <c r="J29" s="13">
        <f t="shared" si="2"/>
        <v>-9.4705232912952367E-2</v>
      </c>
    </row>
    <row r="30" spans="1:18" ht="15.75" thickBot="1" x14ac:dyDescent="0.3">
      <c r="A30" s="43">
        <v>5.0999999999999996</v>
      </c>
      <c r="B30" s="45">
        <v>0</v>
      </c>
      <c r="C30" s="10">
        <f t="shared" si="3"/>
        <v>4.2202234391144769E-4</v>
      </c>
      <c r="D30" s="11">
        <f t="shared" si="3"/>
        <v>4.0449780916377881E-2</v>
      </c>
      <c r="E30" s="11">
        <f t="shared" si="3"/>
        <v>8.1563721450605298E-3</v>
      </c>
      <c r="F30" s="12">
        <f t="shared" si="0"/>
        <v>8.6237530830775692E-5</v>
      </c>
      <c r="G30" s="12">
        <f t="shared" si="0"/>
        <v>1.3931468813098104E-8</v>
      </c>
      <c r="H30" s="12">
        <f t="shared" si="0"/>
        <v>9.503942616751479E-2</v>
      </c>
      <c r="I30" s="13">
        <f t="shared" si="1"/>
        <v>9.5125677629814373E-2</v>
      </c>
      <c r="J30" s="13">
        <f t="shared" si="2"/>
        <v>-9.5125677629814373E-2</v>
      </c>
    </row>
    <row r="31" spans="1:18" ht="15.75" thickBot="1" x14ac:dyDescent="0.3">
      <c r="A31" s="43">
        <v>5.7</v>
      </c>
      <c r="B31" s="45">
        <v>0</v>
      </c>
      <c r="C31" s="10">
        <f t="shared" si="3"/>
        <v>5.2921720365295118E-4</v>
      </c>
      <c r="D31" s="11">
        <f t="shared" si="3"/>
        <v>4.1744315093365757E-2</v>
      </c>
      <c r="E31" s="11">
        <f t="shared" si="3"/>
        <v>8.1910680008797348E-3</v>
      </c>
      <c r="F31" s="12">
        <f t="shared" si="0"/>
        <v>1.0814210568380358E-4</v>
      </c>
      <c r="G31" s="12">
        <f t="shared" si="0"/>
        <v>1.4377324442118187E-8</v>
      </c>
      <c r="H31" s="12">
        <f t="shared" si="0"/>
        <v>9.5443708141020003E-2</v>
      </c>
      <c r="I31" s="13">
        <f t="shared" si="1"/>
        <v>9.5551864624028246E-2</v>
      </c>
      <c r="J31" s="13">
        <f t="shared" si="2"/>
        <v>-9.5551864624028246E-2</v>
      </c>
      <c r="M31" s="28" t="e">
        <f>#REF!-M22</f>
        <v>#REF!</v>
      </c>
      <c r="N31" s="28" t="e">
        <f>#REF!-N22</f>
        <v>#REF!</v>
      </c>
      <c r="O31" s="28">
        <f>E15-O22</f>
        <v>11.447825420529167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5">
        <v>0</v>
      </c>
      <c r="C32" s="10">
        <f t="shared" si="3"/>
        <v>6.8624512563833777E-4</v>
      </c>
      <c r="D32" s="11">
        <f t="shared" si="3"/>
        <v>4.3298552023681866E-2</v>
      </c>
      <c r="E32" s="11">
        <f t="shared" si="3"/>
        <v>8.2317135815893668E-3</v>
      </c>
      <c r="F32" s="12">
        <f t="shared" si="0"/>
        <v>1.402297438358462E-4</v>
      </c>
      <c r="G32" s="12">
        <f t="shared" si="0"/>
        <v>1.4912625322180485E-8</v>
      </c>
      <c r="H32" s="12">
        <f t="shared" si="0"/>
        <v>9.5917317314091907E-2</v>
      </c>
      <c r="I32" s="13">
        <f t="shared" si="1"/>
        <v>9.6057561970553082E-2</v>
      </c>
      <c r="J32" s="13">
        <f t="shared" si="2"/>
        <v>-9.6057561970553082E-2</v>
      </c>
    </row>
    <row r="33" spans="1:10" ht="15.75" thickBot="1" x14ac:dyDescent="0.3">
      <c r="A33" s="43">
        <v>7.2</v>
      </c>
      <c r="B33" s="45">
        <v>0</v>
      </c>
      <c r="C33" s="10">
        <f t="shared" si="3"/>
        <v>9.1838311663548766E-4</v>
      </c>
      <c r="D33" s="11">
        <f t="shared" si="3"/>
        <v>4.5134110865796821E-2</v>
      </c>
      <c r="E33" s="11">
        <f t="shared" si="3"/>
        <v>8.2783868407998434E-3</v>
      </c>
      <c r="F33" s="12">
        <f t="shared" si="0"/>
        <v>1.8766563779839811E-4</v>
      </c>
      <c r="G33" s="12">
        <f t="shared" si="0"/>
        <v>1.5544817393044754E-8</v>
      </c>
      <c r="H33" s="12">
        <f t="shared" si="0"/>
        <v>9.6461162015368529E-2</v>
      </c>
      <c r="I33" s="13">
        <f t="shared" si="1"/>
        <v>9.6648843197984322E-2</v>
      </c>
      <c r="J33" s="13">
        <f t="shared" si="2"/>
        <v>-9.6648843197984322E-2</v>
      </c>
    </row>
    <row r="34" spans="1:10" ht="15.75" thickBot="1" x14ac:dyDescent="0.3">
      <c r="A34" s="43">
        <v>8.1</v>
      </c>
      <c r="B34" s="45">
        <v>2E-3</v>
      </c>
      <c r="C34" s="10">
        <f t="shared" si="3"/>
        <v>1.265608039275363E-3</v>
      </c>
      <c r="D34" s="11">
        <f t="shared" si="3"/>
        <v>4.727667088664099E-2</v>
      </c>
      <c r="E34" s="11">
        <f t="shared" si="3"/>
        <v>8.331177471287067E-3</v>
      </c>
      <c r="F34" s="12">
        <f t="shared" si="0"/>
        <v>2.5861880035808716E-4</v>
      </c>
      <c r="G34" s="12">
        <f t="shared" si="0"/>
        <v>1.6282744952461909E-8</v>
      </c>
      <c r="H34" s="12">
        <f t="shared" si="0"/>
        <v>9.7076287360227317E-2</v>
      </c>
      <c r="I34" s="13">
        <f t="shared" si="1"/>
        <v>9.7334922443330363E-2</v>
      </c>
      <c r="J34" s="13">
        <f t="shared" si="2"/>
        <v>-9.5334922443330361E-2</v>
      </c>
    </row>
    <row r="35" spans="1:10" ht="15.75" thickBot="1" x14ac:dyDescent="0.3">
      <c r="A35" s="43">
        <v>9.1</v>
      </c>
      <c r="B35" s="45">
        <v>1.2E-2</v>
      </c>
      <c r="C35" s="10">
        <f t="shared" si="3"/>
        <v>1.7914950668115927E-3</v>
      </c>
      <c r="D35" s="11">
        <f t="shared" si="3"/>
        <v>4.97563742763453E-2</v>
      </c>
      <c r="E35" s="11">
        <f t="shared" si="3"/>
        <v>8.3901871497670307E-3</v>
      </c>
      <c r="F35" s="12">
        <f t="shared" si="0"/>
        <v>3.6608040613547363E-4</v>
      </c>
      <c r="G35" s="12">
        <f t="shared" si="0"/>
        <v>1.7136789391189927E-8</v>
      </c>
      <c r="H35" s="12">
        <f t="shared" si="0"/>
        <v>9.7763878102940266E-2</v>
      </c>
      <c r="I35" s="13">
        <f t="shared" si="1"/>
        <v>9.8129975645865133E-2</v>
      </c>
      <c r="J35" s="13">
        <f t="shared" si="2"/>
        <v>-8.6129975645865137E-2</v>
      </c>
    </row>
    <row r="36" spans="1:10" ht="15.75" thickBot="1" x14ac:dyDescent="0.3">
      <c r="A36" s="43">
        <v>10.199999999999999</v>
      </c>
      <c r="B36" s="45">
        <v>1.4E-2</v>
      </c>
      <c r="C36" s="10">
        <f t="shared" si="3"/>
        <v>2.5975405510152627E-3</v>
      </c>
      <c r="D36" s="11">
        <f t="shared" si="3"/>
        <v>5.2608285539546377E-2</v>
      </c>
      <c r="E36" s="11">
        <f t="shared" si="3"/>
        <v>8.4555298145290621E-3</v>
      </c>
      <c r="F36" s="12">
        <f t="shared" si="0"/>
        <v>5.3079057681214043E-4</v>
      </c>
      <c r="G36" s="12">
        <f t="shared" si="0"/>
        <v>1.8119027413767747E-8</v>
      </c>
      <c r="H36" s="12">
        <f t="shared" si="0"/>
        <v>9.8525261871703268E-2</v>
      </c>
      <c r="I36" s="13">
        <f t="shared" si="1"/>
        <v>9.9056070567542828E-2</v>
      </c>
      <c r="J36" s="13">
        <f t="shared" si="2"/>
        <v>-8.505607056754283E-2</v>
      </c>
    </row>
    <row r="37" spans="1:10" ht="15.75" thickBot="1" x14ac:dyDescent="0.3">
      <c r="A37" s="43">
        <v>11.5</v>
      </c>
      <c r="B37" s="45">
        <v>1.6E-2</v>
      </c>
      <c r="C37" s="10">
        <f t="shared" si="3"/>
        <v>3.9714493290547567E-3</v>
      </c>
      <c r="D37" s="11">
        <f t="shared" si="3"/>
        <v>5.6152359057762884E-2</v>
      </c>
      <c r="E37" s="11">
        <f t="shared" si="3"/>
        <v>8.5333400537132599E-3</v>
      </c>
      <c r="F37" s="12">
        <f t="shared" si="0"/>
        <v>8.1153993123427319E-4</v>
      </c>
      <c r="G37" s="12">
        <f t="shared" si="0"/>
        <v>1.9339655772483254E-8</v>
      </c>
      <c r="H37" s="12">
        <f t="shared" si="0"/>
        <v>9.9431919923898882E-2</v>
      </c>
      <c r="I37" s="13">
        <f t="shared" si="1"/>
        <v>0.10024347919478893</v>
      </c>
      <c r="J37" s="13">
        <f t="shared" si="2"/>
        <v>-8.4243479194788931E-2</v>
      </c>
    </row>
    <row r="38" spans="1:10" ht="15.75" thickBot="1" x14ac:dyDescent="0.3">
      <c r="A38" s="43">
        <v>12.9</v>
      </c>
      <c r="B38" s="45">
        <v>1.7000000000000001E-2</v>
      </c>
      <c r="C38" s="10">
        <f t="shared" si="3"/>
        <v>6.1644127017457797E-3</v>
      </c>
      <c r="D38" s="11">
        <f t="shared" si="3"/>
        <v>6.0187376934120247E-2</v>
      </c>
      <c r="E38" s="11">
        <f t="shared" si="3"/>
        <v>8.6178518558752137E-3</v>
      </c>
      <c r="F38" s="12">
        <f t="shared" si="0"/>
        <v>1.2596577837404093E-3</v>
      </c>
      <c r="G38" s="12">
        <f t="shared" si="0"/>
        <v>2.0729372216707685E-8</v>
      </c>
      <c r="H38" s="12">
        <f t="shared" si="0"/>
        <v>0.10041666572006989</v>
      </c>
      <c r="I38" s="13">
        <f t="shared" si="1"/>
        <v>0.10167634423318252</v>
      </c>
      <c r="J38" s="13">
        <f t="shared" si="2"/>
        <v>-8.4676344233182516E-2</v>
      </c>
    </row>
    <row r="39" spans="1:10" ht="15.75" thickBot="1" x14ac:dyDescent="0.3">
      <c r="A39" s="43">
        <v>14.5</v>
      </c>
      <c r="B39" s="45">
        <v>0.02</v>
      </c>
      <c r="C39" s="10">
        <f t="shared" ref="C39:E54" si="4">EXP(-1*(($A39-C$8)/(0.6006*C$9))^2)</f>
        <v>9.9638245486352965E-3</v>
      </c>
      <c r="D39" s="11">
        <f t="shared" si="4"/>
        <v>6.5087575185683588E-2</v>
      </c>
      <c r="E39" s="11">
        <f t="shared" si="4"/>
        <v>8.71535323068795E-3</v>
      </c>
      <c r="F39" s="12">
        <f t="shared" si="0"/>
        <v>2.0360429704775833E-3</v>
      </c>
      <c r="G39" s="12">
        <f t="shared" si="0"/>
        <v>2.2417068851227937E-8</v>
      </c>
      <c r="H39" s="12">
        <f t="shared" si="0"/>
        <v>0.10155276821121946</v>
      </c>
      <c r="I39" s="13">
        <f t="shared" si="1"/>
        <v>0.10358883359876589</v>
      </c>
      <c r="J39" s="13">
        <f t="shared" si="2"/>
        <v>-8.3588833598765885E-2</v>
      </c>
    </row>
    <row r="40" spans="1:10" ht="15.75" thickBot="1" x14ac:dyDescent="0.3">
      <c r="A40" s="43">
        <v>16.3</v>
      </c>
      <c r="B40" s="45">
        <v>3.4000000000000002E-2</v>
      </c>
      <c r="C40" s="10">
        <f t="shared" si="4"/>
        <v>1.6621789718649593E-2</v>
      </c>
      <c r="D40" s="11">
        <f t="shared" si="4"/>
        <v>7.0984904561428142E-2</v>
      </c>
      <c r="E40" s="11">
        <f t="shared" si="4"/>
        <v>8.8262208567270115E-3</v>
      </c>
      <c r="F40" s="12">
        <f t="shared" si="0"/>
        <v>3.3965550023708877E-3</v>
      </c>
      <c r="G40" s="12">
        <f t="shared" si="0"/>
        <v>2.444819135467485E-8</v>
      </c>
      <c r="H40" s="12">
        <f t="shared" si="0"/>
        <v>0.1028446165197457</v>
      </c>
      <c r="I40" s="13">
        <f t="shared" si="1"/>
        <v>0.10624119597030794</v>
      </c>
      <c r="J40" s="13">
        <f t="shared" si="2"/>
        <v>-7.2241195970307939E-2</v>
      </c>
    </row>
    <row r="41" spans="1:10" ht="15.75" thickBot="1" x14ac:dyDescent="0.3">
      <c r="A41" s="43">
        <v>18.3</v>
      </c>
      <c r="B41" s="45">
        <v>8.2000000000000003E-2</v>
      </c>
      <c r="C41" s="10">
        <f t="shared" si="4"/>
        <v>2.8332716408153397E-2</v>
      </c>
      <c r="D41" s="11">
        <f t="shared" si="4"/>
        <v>7.8038086586611377E-2</v>
      </c>
      <c r="E41" s="11">
        <f t="shared" si="4"/>
        <v>8.9508849060756894E-3</v>
      </c>
      <c r="F41" s="12">
        <f t="shared" si="0"/>
        <v>5.789606972280207E-3</v>
      </c>
      <c r="G41" s="12">
        <f t="shared" si="0"/>
        <v>2.6877405634477265E-8</v>
      </c>
      <c r="H41" s="12">
        <f t="shared" si="0"/>
        <v>0.10429722308343618</v>
      </c>
      <c r="I41" s="13">
        <f t="shared" si="1"/>
        <v>0.11008685693312202</v>
      </c>
      <c r="J41" s="13">
        <f t="shared" si="2"/>
        <v>-2.8086856933122017E-2</v>
      </c>
    </row>
    <row r="42" spans="1:10" ht="15.75" thickBot="1" x14ac:dyDescent="0.3">
      <c r="A42" s="43">
        <v>20.6</v>
      </c>
      <c r="B42" s="45">
        <v>0.107</v>
      </c>
      <c r="C42" s="10">
        <f t="shared" si="4"/>
        <v>4.9967007481317653E-2</v>
      </c>
      <c r="D42" s="11">
        <f t="shared" si="4"/>
        <v>8.6834231374363288E-2</v>
      </c>
      <c r="E42" s="11">
        <f t="shared" si="4"/>
        <v>9.0961926888003548E-3</v>
      </c>
      <c r="F42" s="12">
        <f t="shared" si="0"/>
        <v>1.0210434140178816E-2</v>
      </c>
      <c r="G42" s="12">
        <f t="shared" si="0"/>
        <v>2.9906920603653381E-8</v>
      </c>
      <c r="H42" s="12">
        <f t="shared" si="0"/>
        <v>0.10599037391596525</v>
      </c>
      <c r="I42" s="13">
        <f t="shared" si="1"/>
        <v>0.11620083796306467</v>
      </c>
      <c r="J42" s="13">
        <f t="shared" si="2"/>
        <v>-9.2008379630646731E-3</v>
      </c>
    </row>
    <row r="43" spans="1:10" ht="15.75" thickBot="1" x14ac:dyDescent="0.3">
      <c r="A43" s="43">
        <v>23.1</v>
      </c>
      <c r="B43" s="45">
        <v>0.14399999999999999</v>
      </c>
      <c r="C43" s="10">
        <f t="shared" si="4"/>
        <v>8.7556728255026306E-2</v>
      </c>
      <c r="D43" s="11">
        <f t="shared" si="4"/>
        <v>9.727103620272437E-2</v>
      </c>
      <c r="E43" s="11">
        <f t="shared" si="4"/>
        <v>9.2565235445548639E-3</v>
      </c>
      <c r="F43" s="12">
        <f t="shared" si="0"/>
        <v>1.7891649959460507E-2</v>
      </c>
      <c r="G43" s="12">
        <f t="shared" si="0"/>
        <v>3.3501501777659997E-8</v>
      </c>
      <c r="H43" s="12">
        <f t="shared" si="0"/>
        <v>0.1078585761334282</v>
      </c>
      <c r="I43" s="13">
        <f t="shared" si="1"/>
        <v>0.12575025959439048</v>
      </c>
      <c r="J43" s="13">
        <f t="shared" si="2"/>
        <v>1.8249740405609505E-2</v>
      </c>
    </row>
    <row r="44" spans="1:10" ht="15.75" thickBot="1" x14ac:dyDescent="0.3">
      <c r="A44" s="43">
        <v>26</v>
      </c>
      <c r="B44" s="45">
        <v>0.19</v>
      </c>
      <c r="C44" s="10">
        <f t="shared" si="4"/>
        <v>0.15605318616755606</v>
      </c>
      <c r="D44" s="11">
        <f t="shared" si="4"/>
        <v>0.11058457466485587</v>
      </c>
      <c r="E44" s="11">
        <f t="shared" si="4"/>
        <v>9.4456660254628559E-3</v>
      </c>
      <c r="F44" s="12">
        <f t="shared" si="0"/>
        <v>3.1888457204979632E-2</v>
      </c>
      <c r="G44" s="12">
        <f t="shared" si="0"/>
        <v>3.80868701449351E-8</v>
      </c>
      <c r="H44" s="12">
        <f t="shared" si="0"/>
        <v>0.1100624962746005</v>
      </c>
      <c r="I44" s="13">
        <f t="shared" si="1"/>
        <v>0.14195099156645027</v>
      </c>
      <c r="J44" s="13">
        <f t="shared" si="2"/>
        <v>4.8049008433549728E-2</v>
      </c>
    </row>
    <row r="45" spans="1:10" ht="15.75" thickBot="1" x14ac:dyDescent="0.3">
      <c r="A45" s="43">
        <v>29.2</v>
      </c>
      <c r="B45" s="45">
        <v>0.27</v>
      </c>
      <c r="C45" s="10">
        <f t="shared" si="4"/>
        <v>0.26966863463501406</v>
      </c>
      <c r="D45" s="11">
        <f t="shared" si="4"/>
        <v>0.12686401458611371</v>
      </c>
      <c r="E45" s="11">
        <f t="shared" si="4"/>
        <v>9.6583725553514976E-3</v>
      </c>
      <c r="F45" s="12">
        <f t="shared" si="0"/>
        <v>5.5105037752005592E-2</v>
      </c>
      <c r="G45" s="12">
        <f t="shared" si="0"/>
        <v>4.36937363484027E-8</v>
      </c>
      <c r="H45" s="12">
        <f t="shared" si="0"/>
        <v>0.11254098869539353</v>
      </c>
      <c r="I45" s="13">
        <f t="shared" si="1"/>
        <v>0.16764607014113547</v>
      </c>
      <c r="J45" s="13">
        <f t="shared" si="2"/>
        <v>0.10235392985886455</v>
      </c>
    </row>
    <row r="46" spans="1:10" ht="15.75" thickBot="1" x14ac:dyDescent="0.3">
      <c r="A46" s="43">
        <v>32.700000000000003</v>
      </c>
      <c r="B46" s="45">
        <v>0.35399999999999998</v>
      </c>
      <c r="C46" s="10">
        <f t="shared" si="4"/>
        <v>0.43988575986146006</v>
      </c>
      <c r="D46" s="11">
        <f t="shared" si="4"/>
        <v>0.14668143292687125</v>
      </c>
      <c r="E46" s="11">
        <f t="shared" si="4"/>
        <v>9.895904626995234E-3</v>
      </c>
      <c r="F46" s="12">
        <f t="shared" si="0"/>
        <v>8.9887804106485003E-2</v>
      </c>
      <c r="G46" s="12">
        <f t="shared" si="0"/>
        <v>5.0519131673562455E-8</v>
      </c>
      <c r="H46" s="12">
        <f t="shared" si="0"/>
        <v>0.11530875252273103</v>
      </c>
      <c r="I46" s="13">
        <f t="shared" si="1"/>
        <v>0.2051966071483477</v>
      </c>
      <c r="J46" s="13">
        <f t="shared" si="2"/>
        <v>0.14880339285165228</v>
      </c>
    </row>
    <row r="47" spans="1:10" ht="15.75" thickBot="1" x14ac:dyDescent="0.3">
      <c r="A47" s="43">
        <v>36.799999999999997</v>
      </c>
      <c r="B47" s="45">
        <v>0.30499999999999999</v>
      </c>
      <c r="C47" s="10">
        <f t="shared" si="4"/>
        <v>0.675153165462268</v>
      </c>
      <c r="D47" s="11">
        <f t="shared" si="4"/>
        <v>0.17270160300894605</v>
      </c>
      <c r="E47" s="11">
        <f t="shared" si="4"/>
        <v>1.0180770750942019E-2</v>
      </c>
      <c r="F47" s="12">
        <f t="shared" si="0"/>
        <v>0.13796317366140476</v>
      </c>
      <c r="G47" s="12">
        <f t="shared" si="0"/>
        <v>5.9480841225446813E-8</v>
      </c>
      <c r="H47" s="12">
        <f t="shared" si="0"/>
        <v>0.11862806072409383</v>
      </c>
      <c r="I47" s="13">
        <f t="shared" si="1"/>
        <v>0.25659129386633983</v>
      </c>
      <c r="J47" s="13">
        <f t="shared" si="2"/>
        <v>4.8408706133660162E-2</v>
      </c>
    </row>
    <row r="48" spans="1:10" ht="15.75" thickBot="1" x14ac:dyDescent="0.3">
      <c r="A48" s="43">
        <v>41.3</v>
      </c>
      <c r="B48" s="45">
        <v>0.34200000000000003</v>
      </c>
      <c r="C48" s="10">
        <f t="shared" si="4"/>
        <v>0.90266175886534894</v>
      </c>
      <c r="D48" s="11">
        <f t="shared" si="4"/>
        <v>0.20488396969630368</v>
      </c>
      <c r="E48" s="11">
        <f t="shared" si="4"/>
        <v>1.0501818745011833E-2</v>
      </c>
      <c r="F48" s="12">
        <f t="shared" si="0"/>
        <v>0.18445308022896176</v>
      </c>
      <c r="G48" s="12">
        <f t="shared" si="0"/>
        <v>7.0564897249470348E-8</v>
      </c>
      <c r="H48" s="12">
        <f t="shared" si="0"/>
        <v>0.12236896618867651</v>
      </c>
      <c r="I48" s="13">
        <f t="shared" si="1"/>
        <v>0.30682211698253553</v>
      </c>
      <c r="J48" s="13">
        <f t="shared" si="2"/>
        <v>3.5177883017464495E-2</v>
      </c>
    </row>
    <row r="49" spans="1:10" ht="15.75" thickBot="1" x14ac:dyDescent="0.3">
      <c r="A49" s="43">
        <v>46.4</v>
      </c>
      <c r="B49" s="45">
        <v>0.25</v>
      </c>
      <c r="C49" s="10">
        <f t="shared" si="4"/>
        <v>0.9992371196957317</v>
      </c>
      <c r="D49" s="11">
        <f t="shared" si="4"/>
        <v>0.24605017220840905</v>
      </c>
      <c r="E49" s="11">
        <f t="shared" si="4"/>
        <v>1.0876542873668883E-2</v>
      </c>
      <c r="F49" s="12">
        <f t="shared" si="0"/>
        <v>0.2041876293049959</v>
      </c>
      <c r="G49" s="12">
        <f t="shared" si="0"/>
        <v>8.4743111654059809E-8</v>
      </c>
      <c r="H49" s="12">
        <f t="shared" si="0"/>
        <v>0.12673531504148791</v>
      </c>
      <c r="I49" s="13">
        <f t="shared" si="1"/>
        <v>0.33092302908959548</v>
      </c>
      <c r="J49" s="13">
        <f t="shared" si="2"/>
        <v>-8.0923029089595477E-2</v>
      </c>
    </row>
    <row r="50" spans="1:10" ht="15.75" thickBot="1" x14ac:dyDescent="0.3">
      <c r="A50" s="43">
        <v>52.1</v>
      </c>
      <c r="B50" s="45">
        <v>0.23300000000000001</v>
      </c>
      <c r="C50" s="10">
        <f t="shared" si="4"/>
        <v>0.84097775447277456</v>
      </c>
      <c r="D50" s="11">
        <f t="shared" si="4"/>
        <v>0.29793525604855847</v>
      </c>
      <c r="E50" s="11">
        <f t="shared" si="4"/>
        <v>1.1309384640927829E-2</v>
      </c>
      <c r="F50" s="12">
        <f t="shared" si="0"/>
        <v>0.17184835370839982</v>
      </c>
      <c r="G50" s="12">
        <f t="shared" si="0"/>
        <v>1.0261305831405149E-7</v>
      </c>
      <c r="H50" s="12">
        <f t="shared" si="0"/>
        <v>0.13177886043765227</v>
      </c>
      <c r="I50" s="13">
        <f t="shared" si="1"/>
        <v>0.30362731675911037</v>
      </c>
      <c r="J50" s="13">
        <f t="shared" si="2"/>
        <v>-7.0627316759110353E-2</v>
      </c>
    </row>
    <row r="51" spans="1:10" ht="15.75" thickBot="1" x14ac:dyDescent="0.3">
      <c r="A51" s="43">
        <v>58.6</v>
      </c>
      <c r="B51" s="45">
        <v>0.22900000000000001</v>
      </c>
      <c r="C51" s="10">
        <f t="shared" si="4"/>
        <v>0.47793874383268958</v>
      </c>
      <c r="D51" s="11">
        <f t="shared" si="4"/>
        <v>0.36429009387718214</v>
      </c>
      <c r="E51" s="11">
        <f t="shared" si="4"/>
        <v>1.1821595742781256E-2</v>
      </c>
      <c r="F51" s="12">
        <f t="shared" si="0"/>
        <v>9.7663684757748559E-2</v>
      </c>
      <c r="G51" s="12">
        <f t="shared" si="0"/>
        <v>1.2546659009754158E-7</v>
      </c>
      <c r="H51" s="12">
        <f t="shared" si="0"/>
        <v>0.13774723072912565</v>
      </c>
      <c r="I51" s="13">
        <f t="shared" si="1"/>
        <v>0.23541104095346432</v>
      </c>
      <c r="J51" s="13">
        <f t="shared" si="2"/>
        <v>-6.4110409534643142E-3</v>
      </c>
    </row>
    <row r="52" spans="1:10" ht="15.75" thickBot="1" x14ac:dyDescent="0.3">
      <c r="A52" s="43">
        <v>63</v>
      </c>
      <c r="B52" s="45">
        <v>0.11799999999999999</v>
      </c>
      <c r="C52" s="10">
        <f t="shared" si="4"/>
        <v>0.2608971329770321</v>
      </c>
      <c r="D52" s="11">
        <f t="shared" si="4"/>
        <v>0.41310737617678334</v>
      </c>
      <c r="E52" s="11">
        <f t="shared" si="4"/>
        <v>1.2179906109059344E-2</v>
      </c>
      <c r="F52" s="12">
        <f t="shared" si="0"/>
        <v>5.3312638236729833E-2</v>
      </c>
      <c r="G52" s="12">
        <f t="shared" si="0"/>
        <v>1.4227994311181545E-7</v>
      </c>
      <c r="H52" s="12">
        <f t="shared" si="0"/>
        <v>0.1419223236497649</v>
      </c>
      <c r="I52" s="13">
        <f t="shared" si="1"/>
        <v>0.19523510416643786</v>
      </c>
      <c r="J52" s="13">
        <f t="shared" si="2"/>
        <v>-7.7235104166437862E-2</v>
      </c>
    </row>
    <row r="53" spans="1:10" ht="15.75" thickBot="1" x14ac:dyDescent="0.3">
      <c r="A53" s="43">
        <v>73.900000000000006</v>
      </c>
      <c r="B53" s="45">
        <v>0.22800000000000001</v>
      </c>
      <c r="C53" s="10">
        <f t="shared" si="4"/>
        <v>2.683271273758462E-2</v>
      </c>
      <c r="D53" s="11">
        <f t="shared" si="4"/>
        <v>0.54415577679474247</v>
      </c>
      <c r="E53" s="11">
        <f t="shared" si="4"/>
        <v>1.3109323201679525E-2</v>
      </c>
      <c r="F53" s="12">
        <f t="shared" si="0"/>
        <v>5.4830909437969038E-3</v>
      </c>
      <c r="G53" s="12">
        <f t="shared" si="0"/>
        <v>1.8741484038084541E-7</v>
      </c>
      <c r="H53" s="12">
        <f t="shared" si="0"/>
        <v>0.15275204862821565</v>
      </c>
      <c r="I53" s="13">
        <f t="shared" si="1"/>
        <v>0.15823532698685294</v>
      </c>
      <c r="J53" s="13">
        <f t="shared" si="2"/>
        <v>6.9764673013147066E-2</v>
      </c>
    </row>
    <row r="54" spans="1:10" ht="15.75" thickBot="1" x14ac:dyDescent="0.3">
      <c r="A54" s="43">
        <v>83</v>
      </c>
      <c r="B54" s="45">
        <v>0.191</v>
      </c>
      <c r="C54" s="10">
        <f t="shared" si="4"/>
        <v>1.7247602684795616E-3</v>
      </c>
      <c r="D54" s="11">
        <f t="shared" si="4"/>
        <v>0.65850283619931482</v>
      </c>
      <c r="E54" s="11">
        <f t="shared" si="4"/>
        <v>1.3932753591123713E-2</v>
      </c>
      <c r="F54" s="12">
        <f t="shared" ref="F54:H87" si="5">C$15*C54</f>
        <v>3.5244358260782719E-4</v>
      </c>
      <c r="G54" s="12">
        <f t="shared" si="5"/>
        <v>2.2679756275596882E-7</v>
      </c>
      <c r="H54" s="12">
        <f t="shared" si="5"/>
        <v>0.16234679863592122</v>
      </c>
      <c r="I54" s="13">
        <f t="shared" si="1"/>
        <v>0.16269946901609181</v>
      </c>
      <c r="J54" s="13">
        <f t="shared" si="2"/>
        <v>2.8300530983908195E-2</v>
      </c>
    </row>
    <row r="55" spans="1:10" ht="15.75" thickBot="1" x14ac:dyDescent="0.3">
      <c r="A55" s="43">
        <v>93.3</v>
      </c>
      <c r="B55" s="45">
        <v>0.191</v>
      </c>
      <c r="C55" s="10">
        <f t="shared" ref="C55:E86" si="6">EXP(-1*(($A55-C$8)/(0.6006*C$9))^2)</f>
        <v>3.0507106919528076E-5</v>
      </c>
      <c r="D55" s="11">
        <f t="shared" si="6"/>
        <v>0.78267035551263719</v>
      </c>
      <c r="E55" s="11">
        <f t="shared" si="6"/>
        <v>1.4919577832639731E-2</v>
      </c>
      <c r="F55" s="12">
        <f t="shared" si="5"/>
        <v>6.2339295809479746E-6</v>
      </c>
      <c r="G55" s="12">
        <f t="shared" si="5"/>
        <v>2.6956258851690954E-7</v>
      </c>
      <c r="H55" s="12">
        <f t="shared" si="5"/>
        <v>0.17384544141164016</v>
      </c>
      <c r="I55" s="13">
        <f t="shared" si="1"/>
        <v>0.17385194490380962</v>
      </c>
      <c r="J55" s="13">
        <f t="shared" si="2"/>
        <v>1.7148055096190384E-2</v>
      </c>
    </row>
    <row r="56" spans="1:10" ht="15.75" thickBot="1" x14ac:dyDescent="0.3">
      <c r="A56" s="43">
        <v>104.8</v>
      </c>
      <c r="B56" s="45">
        <v>0.21</v>
      </c>
      <c r="C56" s="10">
        <f t="shared" si="6"/>
        <v>1.0520470939869658E-7</v>
      </c>
      <c r="D56" s="11">
        <f t="shared" si="6"/>
        <v>0.89915225411808231</v>
      </c>
      <c r="E56" s="11">
        <f t="shared" si="6"/>
        <v>1.6093672715852998E-2</v>
      </c>
      <c r="F56" s="12">
        <f t="shared" si="5"/>
        <v>2.1497900528737368E-8</v>
      </c>
      <c r="G56" s="12">
        <f t="shared" si="5"/>
        <v>3.096805792933482E-7</v>
      </c>
      <c r="H56" s="12">
        <f t="shared" si="5"/>
        <v>0.18752619334182025</v>
      </c>
      <c r="I56" s="13">
        <f t="shared" si="1"/>
        <v>0.18752652452030008</v>
      </c>
      <c r="J56" s="13">
        <f t="shared" si="2"/>
        <v>2.2473475479699911E-2</v>
      </c>
    </row>
    <row r="57" spans="1:10" ht="15.75" thickBot="1" x14ac:dyDescent="0.3">
      <c r="A57" s="43">
        <v>117.7</v>
      </c>
      <c r="B57" s="45">
        <v>0.20699999999999999</v>
      </c>
      <c r="C57" s="10">
        <f>EXP(-1*(($A57-C$8)/(0.6006*C$9))^2)</f>
        <v>4.214576964446539E-11</v>
      </c>
      <c r="D57" s="11">
        <f t="shared" si="6"/>
        <v>0.98154227779571745</v>
      </c>
      <c r="E57" s="11">
        <f t="shared" si="6"/>
        <v>1.7506648132798654E-2</v>
      </c>
      <c r="F57" s="12">
        <f t="shared" si="5"/>
        <v>8.6122148780444331E-12</v>
      </c>
      <c r="G57" s="12">
        <f t="shared" si="5"/>
        <v>3.3805685277053397E-7</v>
      </c>
      <c r="H57" s="12">
        <f t="shared" si="5"/>
        <v>0.20399042160740333</v>
      </c>
      <c r="I57" s="13">
        <f t="shared" si="1"/>
        <v>0.20399075967286831</v>
      </c>
      <c r="J57" s="13">
        <f t="shared" si="2"/>
        <v>3.0092403271316792E-3</v>
      </c>
    </row>
    <row r="58" spans="1:10" ht="15.75" thickBot="1" x14ac:dyDescent="0.3">
      <c r="A58" s="43">
        <v>125</v>
      </c>
      <c r="B58" s="45">
        <v>0.115</v>
      </c>
      <c r="C58" s="10">
        <f t="shared" si="6"/>
        <v>2.5392438059528281E-13</v>
      </c>
      <c r="D58" s="11">
        <f t="shared" si="6"/>
        <v>0.99914606468482647</v>
      </c>
      <c r="E58" s="11">
        <f t="shared" si="6"/>
        <v>1.8353479268714688E-2</v>
      </c>
      <c r="F58" s="12">
        <f t="shared" si="5"/>
        <v>5.188780147826985E-14</v>
      </c>
      <c r="G58" s="12">
        <f t="shared" si="5"/>
        <v>3.4411984254407684E-7</v>
      </c>
      <c r="H58" s="12">
        <f t="shared" si="5"/>
        <v>0.21385784106630878</v>
      </c>
      <c r="I58" s="13">
        <f t="shared" si="1"/>
        <v>0.21385818518620323</v>
      </c>
      <c r="J58" s="13">
        <f t="shared" si="2"/>
        <v>-9.8858185186203221E-2</v>
      </c>
    </row>
    <row r="59" spans="1:10" ht="15.75" thickBot="1" x14ac:dyDescent="0.3">
      <c r="A59" s="43">
        <v>148.5</v>
      </c>
      <c r="B59" s="45">
        <v>0.375</v>
      </c>
      <c r="C59" s="10">
        <f t="shared" si="6"/>
        <v>6.2722767028780843E-22</v>
      </c>
      <c r="D59" s="11">
        <f t="shared" si="6"/>
        <v>0.90492559401014128</v>
      </c>
      <c r="E59" s="11">
        <f t="shared" si="6"/>
        <v>2.1327643217764296E-2</v>
      </c>
      <c r="F59" s="12">
        <f t="shared" si="5"/>
        <v>1.2816990932999092E-22</v>
      </c>
      <c r="G59" s="12">
        <f t="shared" si="5"/>
        <v>3.1166899808898796E-7</v>
      </c>
      <c r="H59" s="12">
        <f t="shared" si="5"/>
        <v>0.24851330185434603</v>
      </c>
      <c r="I59" s="13">
        <f t="shared" ref="I59:I80" si="7">SUM(F59:H59)</f>
        <v>0.24851361352334411</v>
      </c>
      <c r="J59" s="13">
        <f t="shared" si="2"/>
        <v>0.12648638647665589</v>
      </c>
    </row>
    <row r="60" spans="1:10" ht="15.75" thickBot="1" x14ac:dyDescent="0.3">
      <c r="A60" s="43">
        <v>166.8</v>
      </c>
      <c r="B60" s="45">
        <v>0.28000000000000003</v>
      </c>
      <c r="C60" s="10">
        <f t="shared" si="6"/>
        <v>3.5577505949083509E-30</v>
      </c>
      <c r="D60" s="11">
        <f t="shared" si="6"/>
        <v>0.71021460431674688</v>
      </c>
      <c r="E60" s="11">
        <f t="shared" si="6"/>
        <v>2.3925988993346144E-2</v>
      </c>
      <c r="F60" s="12">
        <f t="shared" si="5"/>
        <v>7.2700327611326029E-31</v>
      </c>
      <c r="G60" s="12">
        <f t="shared" si="5"/>
        <v>2.4460781706334063E-7</v>
      </c>
      <c r="H60" s="12">
        <f t="shared" si="5"/>
        <v>0.27878966579461012</v>
      </c>
      <c r="I60" s="13">
        <f t="shared" si="7"/>
        <v>0.27878991040242718</v>
      </c>
      <c r="J60" s="13">
        <f t="shared" si="2"/>
        <v>1.2100895975728498E-3</v>
      </c>
    </row>
    <row r="61" spans="1:10" ht="15.75" thickBot="1" x14ac:dyDescent="0.3">
      <c r="A61" s="43">
        <v>187.4</v>
      </c>
      <c r="B61" s="45">
        <v>0.30599999999999999</v>
      </c>
      <c r="C61" s="10">
        <f t="shared" si="6"/>
        <v>4.4823005265242511E-41</v>
      </c>
      <c r="D61" s="11">
        <f t="shared" si="6"/>
        <v>0.45478153915397435</v>
      </c>
      <c r="E61" s="11">
        <f t="shared" si="6"/>
        <v>2.717477633762309E-2</v>
      </c>
      <c r="F61" s="12">
        <f t="shared" si="5"/>
        <v>9.1592906258547499E-42</v>
      </c>
      <c r="G61" s="12">
        <f t="shared" si="5"/>
        <v>1.5663310618651656E-7</v>
      </c>
      <c r="H61" s="12">
        <f t="shared" si="5"/>
        <v>0.3166450847785699</v>
      </c>
      <c r="I61" s="13">
        <f t="shared" si="7"/>
        <v>0.3166452414116761</v>
      </c>
      <c r="J61" s="13">
        <f t="shared" si="2"/>
        <v>-1.064524141167611E-2</v>
      </c>
    </row>
    <row r="62" spans="1:10" ht="15.75" thickBot="1" x14ac:dyDescent="0.3">
      <c r="A62" s="43">
        <v>210.5</v>
      </c>
      <c r="B62" s="45">
        <v>0.34300000000000003</v>
      </c>
      <c r="C62" s="10">
        <f t="shared" si="6"/>
        <v>2.4663650231830765E-55</v>
      </c>
      <c r="D62" s="11">
        <f t="shared" si="6"/>
        <v>0.22185448487817572</v>
      </c>
      <c r="E62" s="11">
        <f t="shared" si="6"/>
        <v>3.126306238771423E-2</v>
      </c>
      <c r="F62" s="12">
        <f t="shared" si="5"/>
        <v>5.0398570785466864E-56</v>
      </c>
      <c r="G62" s="12">
        <f t="shared" si="5"/>
        <v>7.6409779413040515E-8</v>
      </c>
      <c r="H62" s="12">
        <f t="shared" si="5"/>
        <v>0.36428248450715156</v>
      </c>
      <c r="I62" s="13">
        <f t="shared" si="7"/>
        <v>0.36428256091693095</v>
      </c>
      <c r="J62" s="13">
        <f t="shared" si="2"/>
        <v>-2.1282560916930926E-2</v>
      </c>
    </row>
    <row r="63" spans="1:10" ht="15.75" thickBot="1" x14ac:dyDescent="0.3">
      <c r="A63" s="43">
        <v>236.4</v>
      </c>
      <c r="B63" s="45">
        <v>0.40600000000000003</v>
      </c>
      <c r="C63" s="10">
        <f t="shared" si="6"/>
        <v>6.9710809585362257E-74</v>
      </c>
      <c r="D63" s="11">
        <f t="shared" si="6"/>
        <v>7.5430802372963027E-2</v>
      </c>
      <c r="E63" s="11">
        <f t="shared" si="6"/>
        <v>3.6461954888811265E-2</v>
      </c>
      <c r="F63" s="12">
        <f t="shared" si="5"/>
        <v>1.424495213958964E-74</v>
      </c>
      <c r="G63" s="12">
        <f t="shared" si="5"/>
        <v>2.5979420580258642E-8</v>
      </c>
      <c r="H63" s="12">
        <f t="shared" si="5"/>
        <v>0.4248608582281303</v>
      </c>
      <c r="I63" s="13">
        <f t="shared" si="7"/>
        <v>0.42486088420755086</v>
      </c>
      <c r="J63" s="13">
        <f t="shared" si="2"/>
        <v>-1.8860884207550832E-2</v>
      </c>
    </row>
    <row r="64" spans="1:10" ht="15.75" thickBot="1" x14ac:dyDescent="0.3">
      <c r="A64" s="43">
        <v>265.60000000000002</v>
      </c>
      <c r="B64" s="45">
        <v>0.46700000000000003</v>
      </c>
      <c r="C64" s="10">
        <f t="shared" si="6"/>
        <v>4.8369800381448157E-98</v>
      </c>
      <c r="D64" s="11">
        <f t="shared" si="6"/>
        <v>1.5793237867780058E-2</v>
      </c>
      <c r="E64" s="11">
        <f t="shared" si="6"/>
        <v>4.3185875683586811E-2</v>
      </c>
      <c r="F64" s="12">
        <f t="shared" si="5"/>
        <v>9.8840552208981086E-99</v>
      </c>
      <c r="G64" s="12">
        <f t="shared" si="5"/>
        <v>5.4394114338387383E-9</v>
      </c>
      <c r="H64" s="12">
        <f t="shared" si="5"/>
        <v>0.50320911926453815</v>
      </c>
      <c r="I64" s="13">
        <f t="shared" si="7"/>
        <v>0.50320912470394963</v>
      </c>
      <c r="J64" s="13">
        <f t="shared" si="2"/>
        <v>-3.6209124703949602E-2</v>
      </c>
    </row>
    <row r="65" spans="1:10" ht="15.75" thickBot="1" x14ac:dyDescent="0.3">
      <c r="A65" s="43">
        <v>298.39999999999998</v>
      </c>
      <c r="B65" s="45">
        <v>0.53</v>
      </c>
      <c r="C65" s="10">
        <f t="shared" si="6"/>
        <v>2.7784790763393583E-129</v>
      </c>
      <c r="D65" s="11">
        <f t="shared" si="6"/>
        <v>1.7578771273374406E-3</v>
      </c>
      <c r="E65" s="11">
        <f t="shared" si="6"/>
        <v>5.195248683615946E-2</v>
      </c>
      <c r="F65" s="12">
        <f t="shared" si="5"/>
        <v>5.6776419179065413E-130</v>
      </c>
      <c r="G65" s="12">
        <f t="shared" si="5"/>
        <v>6.0543740465215365E-10</v>
      </c>
      <c r="H65" s="12">
        <f t="shared" si="5"/>
        <v>0.60535915344104474</v>
      </c>
      <c r="I65" s="13">
        <f t="shared" si="7"/>
        <v>0.60535915404648211</v>
      </c>
      <c r="J65" s="13">
        <f t="shared" si="2"/>
        <v>-7.535915404648208E-2</v>
      </c>
    </row>
    <row r="66" spans="1:10" ht="15.75" thickBot="1" x14ac:dyDescent="0.3">
      <c r="A66" s="43">
        <v>335.2</v>
      </c>
      <c r="B66" s="45">
        <v>0.72399999999999998</v>
      </c>
      <c r="C66" s="10">
        <f t="shared" si="6"/>
        <v>1.6781282849755238E-169</v>
      </c>
      <c r="D66" s="11">
        <f t="shared" si="6"/>
        <v>8.6112389497741153E-5</v>
      </c>
      <c r="E66" s="11">
        <f t="shared" si="6"/>
        <v>6.349853864117945E-2</v>
      </c>
      <c r="F66" s="12">
        <f t="shared" si="5"/>
        <v>3.4291463900295137E-170</v>
      </c>
      <c r="G66" s="12">
        <f t="shared" si="5"/>
        <v>2.9658308191810185E-11</v>
      </c>
      <c r="H66" s="12">
        <f t="shared" si="5"/>
        <v>0.73989569965712654</v>
      </c>
      <c r="I66" s="13">
        <f t="shared" si="7"/>
        <v>0.73989569968678481</v>
      </c>
      <c r="J66" s="13">
        <f t="shared" si="2"/>
        <v>-1.5895699686784837E-2</v>
      </c>
    </row>
    <row r="67" spans="1:10" ht="15.75" thickBot="1" x14ac:dyDescent="0.3">
      <c r="A67" s="43">
        <v>376.5</v>
      </c>
      <c r="B67" s="45">
        <v>0.89100000000000001</v>
      </c>
      <c r="C67" s="10">
        <f t="shared" si="6"/>
        <v>3.7932961457192295E-221</v>
      </c>
      <c r="D67" s="11">
        <f t="shared" si="6"/>
        <v>1.4538374448565375E-6</v>
      </c>
      <c r="E67" s="11">
        <f t="shared" si="6"/>
        <v>7.8873736304863468E-2</v>
      </c>
      <c r="F67" s="12">
        <f t="shared" si="5"/>
        <v>7.7513548283918518E-222</v>
      </c>
      <c r="G67" s="12">
        <f t="shared" si="5"/>
        <v>5.0072189671940401E-13</v>
      </c>
      <c r="H67" s="12">
        <f t="shared" si="5"/>
        <v>0.91905010031227208</v>
      </c>
      <c r="I67" s="13">
        <f t="shared" si="7"/>
        <v>0.91905010031277279</v>
      </c>
      <c r="J67" s="13">
        <f t="shared" si="2"/>
        <v>-2.8050100312772774E-2</v>
      </c>
    </row>
    <row r="68" spans="1:10" ht="15.75" thickBot="1" x14ac:dyDescent="0.3">
      <c r="A68" s="43">
        <v>422.9</v>
      </c>
      <c r="B68" s="45">
        <v>0.94499999999999995</v>
      </c>
      <c r="C68" s="10">
        <f t="shared" si="6"/>
        <v>2.2095559939490074E-287</v>
      </c>
      <c r="D68" s="11">
        <f t="shared" si="6"/>
        <v>6.1591146965901879E-9</v>
      </c>
      <c r="E68" s="11">
        <f t="shared" si="6"/>
        <v>9.9570172077691296E-2</v>
      </c>
      <c r="F68" s="12">
        <f t="shared" si="5"/>
        <v>4.5150844712261226E-288</v>
      </c>
      <c r="G68" s="12">
        <f t="shared" si="5"/>
        <v>2.1212850197934753E-15</v>
      </c>
      <c r="H68" s="12">
        <f t="shared" si="5"/>
        <v>1.1602084663823609</v>
      </c>
      <c r="I68" s="13">
        <f t="shared" si="7"/>
        <v>1.1602084663823631</v>
      </c>
      <c r="J68" s="13">
        <f t="shared" si="2"/>
        <v>-0.21520846638236313</v>
      </c>
    </row>
    <row r="69" spans="1:10" ht="15.75" thickBot="1" x14ac:dyDescent="0.3">
      <c r="A69" s="43">
        <v>475.1</v>
      </c>
      <c r="B69" s="45">
        <v>1.107</v>
      </c>
      <c r="C69" s="10">
        <f t="shared" si="6"/>
        <v>0</v>
      </c>
      <c r="D69" s="11">
        <f t="shared" si="6"/>
        <v>4.3379866334922536E-12</v>
      </c>
      <c r="E69" s="11">
        <f t="shared" si="6"/>
        <v>0.12769003040262189</v>
      </c>
      <c r="F69" s="12">
        <f t="shared" si="5"/>
        <v>0</v>
      </c>
      <c r="G69" s="12">
        <f t="shared" si="5"/>
        <v>1.4940631105288427E-18</v>
      </c>
      <c r="H69" s="12">
        <f t="shared" si="5"/>
        <v>1.4878658061386973</v>
      </c>
      <c r="I69" s="13">
        <f t="shared" si="7"/>
        <v>1.4878658061386973</v>
      </c>
      <c r="J69" s="13">
        <f t="shared" si="2"/>
        <v>-0.38086580613869736</v>
      </c>
    </row>
    <row r="70" spans="1:10" ht="15.75" thickBot="1" x14ac:dyDescent="0.3">
      <c r="A70" s="43">
        <v>533.70000000000005</v>
      </c>
      <c r="B70" s="45">
        <v>1.4430000000000001</v>
      </c>
      <c r="C70" s="10">
        <f t="shared" si="6"/>
        <v>0</v>
      </c>
      <c r="D70" s="11">
        <f t="shared" si="6"/>
        <v>3.088618330927327E-16</v>
      </c>
      <c r="E70" s="11">
        <f t="shared" si="6"/>
        <v>0.16599276006236854</v>
      </c>
      <c r="F70" s="12">
        <f t="shared" si="5"/>
        <v>0</v>
      </c>
      <c r="G70" s="12">
        <f t="shared" si="5"/>
        <v>1.0637632387139824E-22</v>
      </c>
      <c r="H70" s="12">
        <f t="shared" si="5"/>
        <v>1.9341756829772996</v>
      </c>
      <c r="I70" s="13">
        <f t="shared" si="7"/>
        <v>1.9341756829772996</v>
      </c>
      <c r="J70" s="13">
        <f t="shared" si="2"/>
        <v>-0.49117568297729952</v>
      </c>
    </row>
    <row r="71" spans="1:10" ht="15.75" thickBot="1" x14ac:dyDescent="0.3">
      <c r="A71" s="43">
        <v>599.5</v>
      </c>
      <c r="B71" s="45">
        <v>1.952</v>
      </c>
      <c r="C71" s="10">
        <f t="shared" si="6"/>
        <v>0</v>
      </c>
      <c r="D71" s="11">
        <f t="shared" si="6"/>
        <v>1.1617713840673375E-21</v>
      </c>
      <c r="E71" s="11">
        <f t="shared" si="6"/>
        <v>0.21815534898981495</v>
      </c>
      <c r="F71" s="12">
        <f t="shared" si="5"/>
        <v>0</v>
      </c>
      <c r="G71" s="12">
        <f t="shared" si="5"/>
        <v>4.0013027112665137E-28</v>
      </c>
      <c r="H71" s="12">
        <f t="shared" si="5"/>
        <v>2.5419829814805577</v>
      </c>
      <c r="I71" s="13">
        <f t="shared" si="7"/>
        <v>2.5419829814805577</v>
      </c>
      <c r="J71" s="13">
        <f t="shared" si="2"/>
        <v>-0.58998298148055772</v>
      </c>
    </row>
    <row r="72" spans="1:10" ht="15.75" thickBot="1" x14ac:dyDescent="0.3">
      <c r="A72" s="43">
        <v>673.4</v>
      </c>
      <c r="B72" s="45">
        <v>2.5979999999999999</v>
      </c>
      <c r="C72" s="10">
        <f t="shared" si="6"/>
        <v>0</v>
      </c>
      <c r="D72" s="11">
        <f t="shared" si="6"/>
        <v>1.0108206911296965E-28</v>
      </c>
      <c r="E72" s="11">
        <f t="shared" si="6"/>
        <v>0.28865586697481443</v>
      </c>
      <c r="F72" s="12">
        <f t="shared" si="5"/>
        <v>0</v>
      </c>
      <c r="G72" s="12">
        <f t="shared" si="5"/>
        <v>3.4814074675014688E-35</v>
      </c>
      <c r="H72" s="12">
        <f t="shared" si="5"/>
        <v>3.3634669273626252</v>
      </c>
      <c r="I72" s="13">
        <f t="shared" si="7"/>
        <v>3.3634669273626252</v>
      </c>
      <c r="J72" s="13">
        <f t="shared" si="2"/>
        <v>-0.76546692736262534</v>
      </c>
    </row>
    <row r="73" spans="1:10" ht="15.75" thickBot="1" x14ac:dyDescent="0.3">
      <c r="A73" s="43">
        <v>756.5</v>
      </c>
      <c r="B73" s="45">
        <v>3.7240000000000002</v>
      </c>
      <c r="C73" s="10">
        <f t="shared" si="6"/>
        <v>0</v>
      </c>
      <c r="D73" s="11">
        <f t="shared" si="6"/>
        <v>6.9488553339315587E-38</v>
      </c>
      <c r="E73" s="11">
        <f t="shared" si="6"/>
        <v>0.38228337221541731</v>
      </c>
      <c r="F73" s="12">
        <f t="shared" si="5"/>
        <v>0</v>
      </c>
      <c r="G73" s="12">
        <f t="shared" si="5"/>
        <v>2.3932827120010682E-44</v>
      </c>
      <c r="H73" s="12">
        <f t="shared" si="5"/>
        <v>4.4544304358081863</v>
      </c>
      <c r="I73" s="13">
        <f t="shared" si="7"/>
        <v>4.4544304358081863</v>
      </c>
      <c r="J73" s="13">
        <f t="shared" si="2"/>
        <v>-0.73043043580818612</v>
      </c>
    </row>
    <row r="74" spans="1:10" ht="15.75" thickBot="1" x14ac:dyDescent="0.3">
      <c r="A74" s="43">
        <v>849.8</v>
      </c>
      <c r="B74" s="45">
        <v>5.7809999999999997</v>
      </c>
      <c r="C74" s="10">
        <f t="shared" si="6"/>
        <v>0</v>
      </c>
      <c r="D74" s="11">
        <f t="shared" si="6"/>
        <v>1.0262751297737977E-49</v>
      </c>
      <c r="E74" s="11">
        <f t="shared" si="6"/>
        <v>0.50206445380594922</v>
      </c>
      <c r="F74" s="12">
        <f t="shared" si="5"/>
        <v>0</v>
      </c>
      <c r="G74" s="12">
        <f t="shared" si="5"/>
        <v>3.5346347100517638E-56</v>
      </c>
      <c r="H74" s="12">
        <f t="shared" si="5"/>
        <v>5.8501398342547111</v>
      </c>
      <c r="I74" s="13">
        <f t="shared" si="7"/>
        <v>5.8501398342547111</v>
      </c>
      <c r="J74" s="13">
        <f t="shared" si="2"/>
        <v>-6.9139834254711374E-2</v>
      </c>
    </row>
    <row r="75" spans="1:10" ht="15.75" thickBot="1" x14ac:dyDescent="0.3">
      <c r="A75" s="43">
        <v>954.5</v>
      </c>
      <c r="B75" s="45">
        <v>8.51</v>
      </c>
      <c r="C75" s="10">
        <f t="shared" si="6"/>
        <v>0</v>
      </c>
      <c r="D75" s="11">
        <f t="shared" si="6"/>
        <v>6.1835281902483155E-65</v>
      </c>
      <c r="E75" s="11">
        <f t="shared" si="6"/>
        <v>0.64589334986763047</v>
      </c>
      <c r="F75" s="12">
        <f t="shared" si="5"/>
        <v>0</v>
      </c>
      <c r="G75" s="12">
        <f t="shared" si="5"/>
        <v>2.1296933675721713E-71</v>
      </c>
      <c r="H75" s="12">
        <f t="shared" si="5"/>
        <v>7.5260584295443413</v>
      </c>
      <c r="I75" s="13">
        <f t="shared" si="7"/>
        <v>7.5260584295443413</v>
      </c>
      <c r="J75" s="13">
        <f t="shared" si="2"/>
        <v>0.98394157045565844</v>
      </c>
    </row>
    <row r="76" spans="1:10" ht="15.75" thickBot="1" x14ac:dyDescent="0.3">
      <c r="A76" s="43">
        <v>1072.3</v>
      </c>
      <c r="B76" s="45">
        <v>12.055999999999999</v>
      </c>
      <c r="C76" s="10">
        <f t="shared" si="6"/>
        <v>0</v>
      </c>
      <c r="D76" s="11">
        <f t="shared" si="6"/>
        <v>1.6189215726581138E-84</v>
      </c>
      <c r="E76" s="11">
        <f t="shared" si="6"/>
        <v>0.80097467081921936</v>
      </c>
      <c r="F76" s="12">
        <f t="shared" si="5"/>
        <v>0</v>
      </c>
      <c r="G76" s="12">
        <f t="shared" si="5"/>
        <v>5.5757917322133831E-91</v>
      </c>
      <c r="H76" s="12">
        <f t="shared" si="5"/>
        <v>9.3330921806299862</v>
      </c>
      <c r="I76" s="13">
        <f t="shared" si="7"/>
        <v>9.3330921806299862</v>
      </c>
      <c r="J76" s="13">
        <f t="shared" si="2"/>
        <v>2.7229078193700129</v>
      </c>
    </row>
    <row r="77" spans="1:10" ht="15.75" thickBot="1" x14ac:dyDescent="0.3">
      <c r="A77" s="43">
        <v>1204.5</v>
      </c>
      <c r="B77" s="45">
        <v>11.667</v>
      </c>
      <c r="C77" s="10">
        <f t="shared" si="6"/>
        <v>0</v>
      </c>
      <c r="D77" s="11">
        <f t="shared" si="6"/>
        <v>1.3630495181296408E-109</v>
      </c>
      <c r="E77" s="11">
        <f t="shared" si="6"/>
        <v>0.93570153027538661</v>
      </c>
      <c r="F77" s="12">
        <f t="shared" si="5"/>
        <v>0</v>
      </c>
      <c r="G77" s="12">
        <f t="shared" si="5"/>
        <v>4.6945326828316243E-116</v>
      </c>
      <c r="H77" s="12">
        <f t="shared" si="5"/>
        <v>10.902952307698836</v>
      </c>
      <c r="I77" s="13">
        <f t="shared" si="7"/>
        <v>10.902952307698836</v>
      </c>
      <c r="J77" s="13">
        <f t="shared" si="2"/>
        <v>0.76404769230116365</v>
      </c>
    </row>
    <row r="78" spans="1:10" ht="15.75" thickBot="1" x14ac:dyDescent="0.3">
      <c r="A78" s="43">
        <v>1353</v>
      </c>
      <c r="B78" s="45">
        <v>10.595000000000001</v>
      </c>
      <c r="C78" s="10">
        <f t="shared" si="6"/>
        <v>0</v>
      </c>
      <c r="D78" s="11">
        <f t="shared" si="6"/>
        <v>1.1470524128999411E-141</v>
      </c>
      <c r="E78" s="11">
        <f t="shared" si="6"/>
        <v>0.99966871004122282</v>
      </c>
      <c r="F78" s="12">
        <f t="shared" si="5"/>
        <v>0</v>
      </c>
      <c r="G78" s="12">
        <f t="shared" si="5"/>
        <v>3.9506085213020768E-148</v>
      </c>
      <c r="H78" s="12">
        <f t="shared" si="5"/>
        <v>11.648308692912451</v>
      </c>
      <c r="I78" s="13">
        <f t="shared" si="7"/>
        <v>11.648308692912451</v>
      </c>
      <c r="J78" s="13">
        <f t="shared" si="2"/>
        <v>-1.0533086929124504</v>
      </c>
    </row>
    <row r="79" spans="1:10" ht="15.75" thickBot="1" x14ac:dyDescent="0.3">
      <c r="A79" s="43">
        <v>1519.9</v>
      </c>
      <c r="B79" s="45">
        <v>8.7799999999999994</v>
      </c>
      <c r="C79" s="10">
        <f t="shared" si="6"/>
        <v>0</v>
      </c>
      <c r="D79" s="11">
        <f t="shared" si="6"/>
        <v>1.1871439402911784E-182</v>
      </c>
      <c r="E79" s="11">
        <f t="shared" si="6"/>
        <v>0.93890619001332665</v>
      </c>
      <c r="F79" s="12">
        <f t="shared" si="5"/>
        <v>0</v>
      </c>
      <c r="G79" s="12">
        <f t="shared" si="5"/>
        <v>4.0886893343168987E-189</v>
      </c>
      <c r="H79" s="12">
        <f t="shared" si="5"/>
        <v>10.940293544358862</v>
      </c>
      <c r="I79" s="13">
        <f t="shared" si="7"/>
        <v>10.940293544358862</v>
      </c>
      <c r="J79" s="13">
        <f t="shared" si="2"/>
        <v>-2.1602935443588631</v>
      </c>
    </row>
    <row r="80" spans="1:10" ht="15.75" thickBot="1" x14ac:dyDescent="0.3">
      <c r="A80" s="43">
        <v>1707.4</v>
      </c>
      <c r="B80" s="45">
        <v>7.5659999999999998</v>
      </c>
      <c r="C80" s="10">
        <f t="shared" si="6"/>
        <v>0</v>
      </c>
      <c r="D80" s="11">
        <f t="shared" si="6"/>
        <v>6.309235764247621E-235</v>
      </c>
      <c r="E80" s="11">
        <f t="shared" si="6"/>
        <v>0.73604367720997421</v>
      </c>
      <c r="F80" s="12">
        <f t="shared" si="5"/>
        <v>0</v>
      </c>
      <c r="G80" s="12">
        <f t="shared" si="5"/>
        <v>2.1729888096503868E-241</v>
      </c>
      <c r="H80" s="12">
        <f t="shared" si="5"/>
        <v>8.5765052736867595</v>
      </c>
      <c r="I80" s="13">
        <f t="shared" si="7"/>
        <v>8.5765052736867595</v>
      </c>
      <c r="J80" s="13">
        <f t="shared" si="2"/>
        <v>-1.0105052736867597</v>
      </c>
    </row>
    <row r="81" spans="1:10" ht="15.75" thickBot="1" x14ac:dyDescent="0.3">
      <c r="A81" s="43">
        <v>1917.9</v>
      </c>
      <c r="B81" s="45">
        <v>6.6589999999999998</v>
      </c>
      <c r="C81" s="10">
        <f t="shared" si="6"/>
        <v>0</v>
      </c>
      <c r="D81" s="11">
        <f t="shared" si="6"/>
        <v>1.8090824386083964E-301</v>
      </c>
      <c r="E81" s="11">
        <f t="shared" si="6"/>
        <v>0.45030073419374933</v>
      </c>
      <c r="F81" s="12">
        <f t="shared" si="5"/>
        <v>0</v>
      </c>
      <c r="G81" s="12">
        <f t="shared" si="5"/>
        <v>6.2307322815663796E-308</v>
      </c>
      <c r="H81" s="12">
        <f t="shared" si="5"/>
        <v>5.2469802283974794</v>
      </c>
      <c r="I81" s="13">
        <f t="shared" si="1"/>
        <v>5.2469802283974794</v>
      </c>
      <c r="J81" s="13">
        <f t="shared" si="2"/>
        <v>1.4120197716025205</v>
      </c>
    </row>
    <row r="82" spans="1:10" ht="15.75" thickBot="1" x14ac:dyDescent="0.3">
      <c r="A82" s="43">
        <v>2154.4</v>
      </c>
      <c r="B82" s="45">
        <v>4.3129999999999997</v>
      </c>
      <c r="C82" s="10">
        <f t="shared" si="6"/>
        <v>0</v>
      </c>
      <c r="D82" s="11">
        <f t="shared" si="6"/>
        <v>0</v>
      </c>
      <c r="E82" s="11">
        <f t="shared" si="6"/>
        <v>0.19689265279156185</v>
      </c>
      <c r="F82" s="12">
        <f t="shared" si="5"/>
        <v>0</v>
      </c>
      <c r="G82" s="12">
        <f t="shared" si="5"/>
        <v>0</v>
      </c>
      <c r="H82" s="12">
        <f t="shared" si="5"/>
        <v>2.2942264532696721</v>
      </c>
      <c r="I82" s="13">
        <f t="shared" si="1"/>
        <v>2.2942264532696721</v>
      </c>
      <c r="J82" s="13">
        <f t="shared" si="2"/>
        <v>2.0187735467303276</v>
      </c>
    </row>
    <row r="83" spans="1:10" ht="15.75" thickBot="1" x14ac:dyDescent="0.3">
      <c r="A83" s="43">
        <v>2420.1</v>
      </c>
      <c r="B83" s="45">
        <v>2.3079999999999998</v>
      </c>
      <c r="C83" s="10">
        <f t="shared" si="6"/>
        <v>0</v>
      </c>
      <c r="D83" s="11">
        <f t="shared" si="6"/>
        <v>0</v>
      </c>
      <c r="E83" s="11">
        <f t="shared" si="6"/>
        <v>5.4922078393520278E-2</v>
      </c>
      <c r="F83" s="12">
        <f t="shared" si="5"/>
        <v>0</v>
      </c>
      <c r="G83" s="12">
        <f t="shared" si="5"/>
        <v>0</v>
      </c>
      <c r="H83" s="12">
        <f t="shared" si="5"/>
        <v>0.63996133594866678</v>
      </c>
      <c r="I83" s="13">
        <f t="shared" si="1"/>
        <v>0.63996133594866678</v>
      </c>
      <c r="J83" s="13">
        <f t="shared" si="2"/>
        <v>1.6680386640513332</v>
      </c>
    </row>
    <row r="84" spans="1:10" ht="15.75" thickBot="1" x14ac:dyDescent="0.3">
      <c r="A84" s="43">
        <v>2718.6</v>
      </c>
      <c r="B84" s="45">
        <v>0.64900000000000002</v>
      </c>
      <c r="C84" s="10">
        <f t="shared" si="6"/>
        <v>0</v>
      </c>
      <c r="D84" s="11">
        <f t="shared" si="6"/>
        <v>0</v>
      </c>
      <c r="E84" s="11">
        <f t="shared" si="6"/>
        <v>8.4414920295517396E-3</v>
      </c>
      <c r="F84" s="12">
        <f t="shared" si="5"/>
        <v>0</v>
      </c>
      <c r="G84" s="12">
        <f t="shared" si="5"/>
        <v>0</v>
      </c>
      <c r="H84" s="12">
        <f t="shared" si="5"/>
        <v>9.83616912296114E-2</v>
      </c>
      <c r="I84" s="13">
        <f t="shared" si="1"/>
        <v>9.83616912296114E-2</v>
      </c>
      <c r="J84" s="13">
        <f t="shared" si="2"/>
        <v>0.55063830877038866</v>
      </c>
    </row>
    <row r="85" spans="1:10" ht="15.75" thickBot="1" x14ac:dyDescent="0.3">
      <c r="A85" s="43">
        <v>3053.9</v>
      </c>
      <c r="B85" s="45">
        <v>0</v>
      </c>
      <c r="C85" s="10">
        <f t="shared" si="6"/>
        <v>0</v>
      </c>
      <c r="D85" s="11">
        <f t="shared" si="6"/>
        <v>0</v>
      </c>
      <c r="E85" s="11">
        <f t="shared" si="6"/>
        <v>5.9233953742057538E-4</v>
      </c>
      <c r="F85" s="12">
        <f t="shared" si="5"/>
        <v>0</v>
      </c>
      <c r="G85" s="12">
        <f t="shared" si="5"/>
        <v>0</v>
      </c>
      <c r="H85" s="12">
        <f t="shared" si="5"/>
        <v>6.9020403595580248E-3</v>
      </c>
      <c r="I85" s="13">
        <f t="shared" si="1"/>
        <v>6.9020403595580248E-3</v>
      </c>
      <c r="J85" s="13">
        <f t="shared" si="2"/>
        <v>-6.9020403595580248E-3</v>
      </c>
    </row>
    <row r="86" spans="1:10" ht="15.75" thickBot="1" x14ac:dyDescent="0.3">
      <c r="A86" s="43">
        <v>3430.5</v>
      </c>
      <c r="B86" s="45">
        <v>1.137</v>
      </c>
      <c r="C86" s="10">
        <f t="shared" si="6"/>
        <v>0</v>
      </c>
      <c r="D86" s="11">
        <f t="shared" si="6"/>
        <v>0</v>
      </c>
      <c r="E86" s="11">
        <f t="shared" si="6"/>
        <v>1.491089523661714E-5</v>
      </c>
      <c r="F86" s="12">
        <f t="shared" si="5"/>
        <v>0</v>
      </c>
      <c r="G86" s="12">
        <f t="shared" si="5"/>
        <v>0</v>
      </c>
      <c r="H86" s="12">
        <f t="shared" si="5"/>
        <v>1.7374427033595166E-4</v>
      </c>
      <c r="I86" s="13">
        <f t="shared" ref="I86:I116" si="8">SUM(F86:H86)</f>
        <v>1.7374427033595166E-4</v>
      </c>
      <c r="J86" s="13">
        <f t="shared" ref="J86:J116" si="9">B86-I86</f>
        <v>1.136826255729664</v>
      </c>
    </row>
    <row r="87" spans="1:10" ht="15.75" thickBot="1" x14ac:dyDescent="0.3">
      <c r="A87" s="43">
        <v>3853.5</v>
      </c>
      <c r="B87" s="45">
        <v>0</v>
      </c>
      <c r="C87" s="10">
        <f t="shared" ref="C87:E102" si="10">EXP(-1*(($A87-C$8)/(0.6006*C$9))^2)</f>
        <v>0</v>
      </c>
      <c r="D87" s="11">
        <f t="shared" si="10"/>
        <v>0</v>
      </c>
      <c r="E87" s="11">
        <f t="shared" si="10"/>
        <v>9.886473711386974E-8</v>
      </c>
      <c r="F87" s="12">
        <f t="shared" si="5"/>
        <v>0</v>
      </c>
      <c r="G87" s="12">
        <f t="shared" si="5"/>
        <v>0</v>
      </c>
      <c r="H87" s="12">
        <f t="shared" si="5"/>
        <v>1.151988619008096E-6</v>
      </c>
      <c r="I87" s="13">
        <f t="shared" si="8"/>
        <v>1.151988619008096E-6</v>
      </c>
      <c r="J87" s="13">
        <f t="shared" si="9"/>
        <v>-1.151988619008096E-6</v>
      </c>
    </row>
    <row r="88" spans="1:10" ht="15.75" thickBot="1" x14ac:dyDescent="0.3">
      <c r="A88" s="43">
        <v>4328.8</v>
      </c>
      <c r="B88" s="45">
        <v>0</v>
      </c>
      <c r="C88" s="10">
        <f t="shared" si="10"/>
        <v>0</v>
      </c>
      <c r="D88" s="11">
        <f t="shared" si="10"/>
        <v>0</v>
      </c>
      <c r="E88" s="11">
        <f t="shared" si="10"/>
        <v>1.1602239886262169E-10</v>
      </c>
      <c r="F88" s="12">
        <f t="shared" ref="F88:H142" si="11">C$15*C88</f>
        <v>0</v>
      </c>
      <c r="G88" s="12">
        <f t="shared" si="11"/>
        <v>0</v>
      </c>
      <c r="H88" s="12">
        <f t="shared" si="11"/>
        <v>1.3519125923110089E-9</v>
      </c>
      <c r="I88" s="13">
        <f t="shared" si="8"/>
        <v>1.3519125923110089E-9</v>
      </c>
      <c r="J88" s="13">
        <f t="shared" si="9"/>
        <v>-1.3519125923110089E-9</v>
      </c>
    </row>
    <row r="89" spans="1:10" ht="15.75" thickBot="1" x14ac:dyDescent="0.3">
      <c r="A89" s="43">
        <v>4862.6000000000004</v>
      </c>
      <c r="B89" s="45">
        <v>0</v>
      </c>
      <c r="C89" s="10">
        <f t="shared" si="10"/>
        <v>0</v>
      </c>
      <c r="D89" s="11">
        <f t="shared" si="10"/>
        <v>0</v>
      </c>
      <c r="E89" s="11">
        <f t="shared" si="10"/>
        <v>1.4601269586018583E-14</v>
      </c>
      <c r="F89" s="12">
        <f t="shared" si="11"/>
        <v>0</v>
      </c>
      <c r="G89" s="12">
        <f t="shared" si="11"/>
        <v>0</v>
      </c>
      <c r="H89" s="12">
        <f t="shared" si="11"/>
        <v>1.7013645994718083E-13</v>
      </c>
      <c r="I89" s="13">
        <f t="shared" si="8"/>
        <v>1.7013645994718083E-13</v>
      </c>
      <c r="J89" s="13">
        <f t="shared" si="9"/>
        <v>-1.7013645994718083E-13</v>
      </c>
    </row>
    <row r="90" spans="1:10" ht="15.75" thickBot="1" x14ac:dyDescent="0.3">
      <c r="A90" s="43">
        <v>5462.3</v>
      </c>
      <c r="B90" s="45">
        <v>0</v>
      </c>
      <c r="C90" s="10">
        <f t="shared" si="10"/>
        <v>0</v>
      </c>
      <c r="D90" s="11">
        <f t="shared" si="10"/>
        <v>0</v>
      </c>
      <c r="E90" s="11">
        <f t="shared" si="10"/>
        <v>1.0333878974902447E-19</v>
      </c>
      <c r="F90" s="12">
        <f t="shared" si="11"/>
        <v>0</v>
      </c>
      <c r="G90" s="12">
        <f t="shared" si="11"/>
        <v>0</v>
      </c>
      <c r="H90" s="12">
        <f t="shared" si="11"/>
        <v>1.2041210361570449E-18</v>
      </c>
      <c r="I90" s="13">
        <f t="shared" si="8"/>
        <v>1.2041210361570449E-18</v>
      </c>
      <c r="J90" s="13">
        <f t="shared" si="9"/>
        <v>-1.2041210361570449E-18</v>
      </c>
    </row>
    <row r="91" spans="1:10" ht="15.75" thickBot="1" x14ac:dyDescent="0.3">
      <c r="A91" s="43">
        <v>6135.9</v>
      </c>
      <c r="B91" s="45">
        <v>0</v>
      </c>
      <c r="C91" s="10">
        <f t="shared" si="10"/>
        <v>0</v>
      </c>
      <c r="D91" s="11">
        <f t="shared" si="10"/>
        <v>0</v>
      </c>
      <c r="E91" s="11">
        <f t="shared" si="10"/>
        <v>1.8190733058053971E-26</v>
      </c>
      <c r="F91" s="12">
        <f t="shared" si="11"/>
        <v>0</v>
      </c>
      <c r="G91" s="12">
        <f t="shared" si="11"/>
        <v>0</v>
      </c>
      <c r="H91" s="12">
        <f t="shared" si="11"/>
        <v>2.1196149472542989E-25</v>
      </c>
      <c r="I91" s="13">
        <f t="shared" si="8"/>
        <v>2.1196149472542989E-25</v>
      </c>
      <c r="J91" s="13">
        <f t="shared" si="9"/>
        <v>-2.1196149472542989E-25</v>
      </c>
    </row>
    <row r="92" spans="1:10" ht="15.75" thickBot="1" x14ac:dyDescent="0.3">
      <c r="A92" s="43">
        <v>6892.6</v>
      </c>
      <c r="B92" s="45">
        <v>0</v>
      </c>
      <c r="C92" s="10">
        <f t="shared" si="10"/>
        <v>0</v>
      </c>
      <c r="D92" s="11">
        <f t="shared" si="10"/>
        <v>0</v>
      </c>
      <c r="E92" s="11">
        <f t="shared" si="10"/>
        <v>2.80924966489087E-35</v>
      </c>
      <c r="F92" s="12">
        <f t="shared" si="11"/>
        <v>0</v>
      </c>
      <c r="G92" s="12">
        <f t="shared" si="11"/>
        <v>0</v>
      </c>
      <c r="H92" s="12">
        <f t="shared" si="11"/>
        <v>3.2733851688486206E-34</v>
      </c>
      <c r="I92" s="13">
        <f t="shared" si="8"/>
        <v>3.2733851688486206E-34</v>
      </c>
      <c r="J92" s="13">
        <f t="shared" si="9"/>
        <v>-3.2733851688486206E-34</v>
      </c>
    </row>
    <row r="93" spans="1:10" ht="15.75" thickBot="1" x14ac:dyDescent="0.3">
      <c r="A93" s="43">
        <v>7742.6</v>
      </c>
      <c r="B93" s="45">
        <v>0</v>
      </c>
      <c r="C93" s="10">
        <f t="shared" si="10"/>
        <v>0</v>
      </c>
      <c r="D93" s="11">
        <f t="shared" si="10"/>
        <v>0</v>
      </c>
      <c r="E93" s="11">
        <f t="shared" si="10"/>
        <v>1.0161648464117583E-46</v>
      </c>
      <c r="F93" s="12">
        <f t="shared" si="11"/>
        <v>0</v>
      </c>
      <c r="G93" s="12">
        <f t="shared" si="11"/>
        <v>0</v>
      </c>
      <c r="H93" s="12">
        <f t="shared" si="11"/>
        <v>1.1840524460750631E-45</v>
      </c>
      <c r="I93" s="13">
        <f t="shared" si="8"/>
        <v>1.1840524460750631E-45</v>
      </c>
      <c r="J93" s="13">
        <f t="shared" si="9"/>
        <v>-1.1840524460750631E-45</v>
      </c>
    </row>
    <row r="94" spans="1:10" ht="15.75" thickBot="1" x14ac:dyDescent="0.3">
      <c r="A94" s="43">
        <v>8697.5</v>
      </c>
      <c r="B94" s="45">
        <v>0</v>
      </c>
      <c r="C94" s="10">
        <f t="shared" si="10"/>
        <v>0</v>
      </c>
      <c r="D94" s="11">
        <f t="shared" si="10"/>
        <v>0</v>
      </c>
      <c r="E94" s="11">
        <f t="shared" si="10"/>
        <v>1.6026911088907889E-61</v>
      </c>
      <c r="F94" s="12">
        <f t="shared" si="11"/>
        <v>0</v>
      </c>
      <c r="G94" s="12">
        <f t="shared" si="11"/>
        <v>0</v>
      </c>
      <c r="H94" s="12">
        <f t="shared" si="11"/>
        <v>1.867482755859813E-60</v>
      </c>
      <c r="I94" s="13">
        <f t="shared" si="8"/>
        <v>1.867482755859813E-60</v>
      </c>
      <c r="J94" s="13">
        <f t="shared" si="9"/>
        <v>-1.867482755859813E-60</v>
      </c>
    </row>
    <row r="95" spans="1:10" ht="15.75" thickBot="1" x14ac:dyDescent="0.3">
      <c r="A95" s="43">
        <v>9770.1</v>
      </c>
      <c r="B95" s="45">
        <v>0</v>
      </c>
      <c r="C95" s="10">
        <f t="shared" si="10"/>
        <v>0</v>
      </c>
      <c r="D95" s="11">
        <f t="shared" si="10"/>
        <v>0</v>
      </c>
      <c r="E95" s="11">
        <f t="shared" si="10"/>
        <v>1.31733283879311E-80</v>
      </c>
      <c r="F95" s="12">
        <f t="shared" si="11"/>
        <v>0</v>
      </c>
      <c r="G95" s="12">
        <f t="shared" si="11"/>
        <v>0</v>
      </c>
      <c r="H95" s="12">
        <f t="shared" si="11"/>
        <v>1.534978478714219E-79</v>
      </c>
      <c r="I95" s="13">
        <f t="shared" si="8"/>
        <v>1.534978478714219E-79</v>
      </c>
      <c r="J95" s="13">
        <f t="shared" si="9"/>
        <v>-1.534978478714219E-79</v>
      </c>
    </row>
    <row r="96" spans="1:10" ht="15.75" thickBot="1" x14ac:dyDescent="0.3">
      <c r="A96" s="43">
        <v>10975</v>
      </c>
      <c r="B96" s="45">
        <v>0</v>
      </c>
      <c r="C96" s="10">
        <f t="shared" si="10"/>
        <v>0</v>
      </c>
      <c r="D96" s="11">
        <f t="shared" si="10"/>
        <v>0</v>
      </c>
      <c r="E96" s="11">
        <f t="shared" si="10"/>
        <v>3.7856620009346235E-105</v>
      </c>
      <c r="F96" s="12">
        <f t="shared" si="11"/>
        <v>0</v>
      </c>
      <c r="G96" s="12">
        <f t="shared" si="11"/>
        <v>0</v>
      </c>
      <c r="H96" s="12">
        <f t="shared" si="11"/>
        <v>4.4111173182660412E-104</v>
      </c>
      <c r="I96" s="13">
        <f t="shared" si="8"/>
        <v>4.4111173182660412E-104</v>
      </c>
      <c r="J96" s="13">
        <f t="shared" si="9"/>
        <v>-4.4111173182660412E-104</v>
      </c>
    </row>
    <row r="97" spans="1:10" ht="15.75" thickBot="1" x14ac:dyDescent="0.3">
      <c r="A97" s="43">
        <v>12328.5</v>
      </c>
      <c r="B97" s="45">
        <v>0</v>
      </c>
      <c r="C97" s="10">
        <f t="shared" si="10"/>
        <v>0</v>
      </c>
      <c r="D97" s="11">
        <f t="shared" si="10"/>
        <v>0</v>
      </c>
      <c r="E97" s="11">
        <f t="shared" si="10"/>
        <v>1.2448379694430544E-136</v>
      </c>
      <c r="F97" s="12">
        <f t="shared" si="11"/>
        <v>0</v>
      </c>
      <c r="G97" s="12">
        <f t="shared" si="11"/>
        <v>0</v>
      </c>
      <c r="H97" s="12">
        <f t="shared" si="11"/>
        <v>1.4505062322229807E-135</v>
      </c>
      <c r="I97" s="13">
        <f t="shared" si="8"/>
        <v>1.4505062322229807E-135</v>
      </c>
      <c r="J97" s="13">
        <f t="shared" si="9"/>
        <v>-1.4505062322229807E-135</v>
      </c>
    </row>
    <row r="98" spans="1:10" ht="15.75" thickBot="1" x14ac:dyDescent="0.3">
      <c r="A98" s="43">
        <v>13848.9</v>
      </c>
      <c r="B98" s="45">
        <v>0</v>
      </c>
      <c r="C98" s="10">
        <f t="shared" si="10"/>
        <v>0</v>
      </c>
      <c r="D98" s="11">
        <f t="shared" si="10"/>
        <v>0</v>
      </c>
      <c r="E98" s="11">
        <f t="shared" si="10"/>
        <v>6.1675758736131749E-177</v>
      </c>
      <c r="F98" s="12">
        <f t="shared" si="11"/>
        <v>0</v>
      </c>
      <c r="G98" s="12">
        <f t="shared" si="11"/>
        <v>0</v>
      </c>
      <c r="H98" s="12">
        <f t="shared" si="11"/>
        <v>7.186563602640213E-176</v>
      </c>
      <c r="I98" s="13">
        <f t="shared" si="8"/>
        <v>7.186563602640213E-176</v>
      </c>
      <c r="J98" s="13">
        <f t="shared" si="9"/>
        <v>-7.186563602640213E-176</v>
      </c>
    </row>
    <row r="99" spans="1:10" ht="15.75" thickBot="1" x14ac:dyDescent="0.3">
      <c r="A99" s="43">
        <v>15556.8</v>
      </c>
      <c r="B99" s="45">
        <v>0</v>
      </c>
      <c r="C99" s="10">
        <f t="shared" si="10"/>
        <v>0</v>
      </c>
      <c r="D99" s="11">
        <f t="shared" si="10"/>
        <v>0</v>
      </c>
      <c r="E99" s="11">
        <f t="shared" si="10"/>
        <v>1.9112539557676748E-228</v>
      </c>
      <c r="F99" s="12">
        <f t="shared" si="11"/>
        <v>0</v>
      </c>
      <c r="G99" s="12">
        <f t="shared" si="11"/>
        <v>0</v>
      </c>
      <c r="H99" s="12">
        <f t="shared" si="11"/>
        <v>2.2270253978854529E-227</v>
      </c>
      <c r="I99" s="13">
        <f t="shared" si="8"/>
        <v>2.2270253978854529E-227</v>
      </c>
      <c r="J99" s="13">
        <f t="shared" si="9"/>
        <v>-2.2270253978854529E-227</v>
      </c>
    </row>
    <row r="100" spans="1:10" ht="15.75" thickBot="1" x14ac:dyDescent="0.3">
      <c r="A100" s="43">
        <v>17475.3</v>
      </c>
      <c r="B100" s="45">
        <v>0</v>
      </c>
      <c r="C100" s="10">
        <f t="shared" si="10"/>
        <v>0</v>
      </c>
      <c r="D100" s="11">
        <f t="shared" si="10"/>
        <v>0</v>
      </c>
      <c r="E100" s="11">
        <f t="shared" si="10"/>
        <v>3.5947726370303422E-294</v>
      </c>
      <c r="F100" s="12">
        <f t="shared" si="11"/>
        <v>0</v>
      </c>
      <c r="G100" s="12">
        <f t="shared" si="11"/>
        <v>0</v>
      </c>
      <c r="H100" s="12">
        <f t="shared" si="11"/>
        <v>4.1886898065697836E-293</v>
      </c>
      <c r="I100" s="13">
        <f t="shared" si="8"/>
        <v>4.1886898065697836E-293</v>
      </c>
      <c r="J100" s="13">
        <f t="shared" si="9"/>
        <v>-4.1886898065697836E-293</v>
      </c>
    </row>
    <row r="101" spans="1:10" ht="15.75" thickBot="1" x14ac:dyDescent="0.3">
      <c r="A101" s="43">
        <v>19630.400000000001</v>
      </c>
      <c r="B101" s="45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11"/>
        <v>0</v>
      </c>
      <c r="G101" s="12">
        <f t="shared" si="11"/>
        <v>0</v>
      </c>
      <c r="H101" s="12">
        <f t="shared" si="11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5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11"/>
        <v>0</v>
      </c>
      <c r="G102" s="12">
        <f t="shared" si="11"/>
        <v>0</v>
      </c>
      <c r="H102" s="12">
        <f t="shared" si="11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5">
        <v>0</v>
      </c>
      <c r="C103" s="10">
        <f t="shared" ref="C103:E116" si="12">EXP(-1*(($A103-C$8)/(0.6006*C$9))^2)</f>
        <v>0</v>
      </c>
      <c r="D103" s="11">
        <f t="shared" si="12"/>
        <v>0</v>
      </c>
      <c r="E103" s="11">
        <f t="shared" si="12"/>
        <v>0</v>
      </c>
      <c r="F103" s="12">
        <f t="shared" si="11"/>
        <v>0</v>
      </c>
      <c r="G103" s="12">
        <f t="shared" si="11"/>
        <v>0</v>
      </c>
      <c r="H103" s="12">
        <f t="shared" si="11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5">
        <v>0</v>
      </c>
      <c r="C104" s="10">
        <f t="shared" si="12"/>
        <v>0</v>
      </c>
      <c r="D104" s="11">
        <f t="shared" si="12"/>
        <v>0</v>
      </c>
      <c r="E104" s="11">
        <f t="shared" si="12"/>
        <v>0</v>
      </c>
      <c r="F104" s="12">
        <f t="shared" si="11"/>
        <v>0</v>
      </c>
      <c r="G104" s="12">
        <f t="shared" si="11"/>
        <v>0</v>
      </c>
      <c r="H104" s="12">
        <f t="shared" si="11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5">
        <v>0</v>
      </c>
      <c r="C105" s="10">
        <f t="shared" si="12"/>
        <v>0</v>
      </c>
      <c r="D105" s="11">
        <f t="shared" si="12"/>
        <v>0</v>
      </c>
      <c r="E105" s="11">
        <f t="shared" si="12"/>
        <v>0</v>
      </c>
      <c r="F105" s="12">
        <f t="shared" si="11"/>
        <v>0</v>
      </c>
      <c r="G105" s="12">
        <f t="shared" si="11"/>
        <v>0</v>
      </c>
      <c r="H105" s="12">
        <f t="shared" si="11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5">
        <v>0</v>
      </c>
      <c r="C106" s="10">
        <f t="shared" si="12"/>
        <v>0</v>
      </c>
      <c r="D106" s="11">
        <f t="shared" si="12"/>
        <v>0</v>
      </c>
      <c r="E106" s="11">
        <f t="shared" si="12"/>
        <v>0</v>
      </c>
      <c r="F106" s="12">
        <f t="shared" si="11"/>
        <v>0</v>
      </c>
      <c r="G106" s="12">
        <f t="shared" si="11"/>
        <v>0</v>
      </c>
      <c r="H106" s="12">
        <f t="shared" si="11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5">
        <v>0</v>
      </c>
      <c r="C107" s="10">
        <f t="shared" si="12"/>
        <v>0</v>
      </c>
      <c r="D107" s="11">
        <f t="shared" si="12"/>
        <v>0</v>
      </c>
      <c r="E107" s="11">
        <f t="shared" si="12"/>
        <v>0</v>
      </c>
      <c r="F107" s="12">
        <f t="shared" si="11"/>
        <v>0</v>
      </c>
      <c r="G107" s="12">
        <f t="shared" si="11"/>
        <v>0</v>
      </c>
      <c r="H107" s="12">
        <f t="shared" si="11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5">
        <v>0</v>
      </c>
      <c r="C108" s="10">
        <f t="shared" si="12"/>
        <v>0</v>
      </c>
      <c r="D108" s="11">
        <f t="shared" si="12"/>
        <v>0</v>
      </c>
      <c r="E108" s="11">
        <f t="shared" si="12"/>
        <v>0</v>
      </c>
      <c r="F108" s="12">
        <f t="shared" si="11"/>
        <v>0</v>
      </c>
      <c r="G108" s="12">
        <f t="shared" si="11"/>
        <v>0</v>
      </c>
      <c r="H108" s="12">
        <f t="shared" si="11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5">
        <v>0</v>
      </c>
      <c r="C109" s="10">
        <f t="shared" si="12"/>
        <v>0</v>
      </c>
      <c r="D109" s="11">
        <f t="shared" si="12"/>
        <v>0</v>
      </c>
      <c r="E109" s="11">
        <f t="shared" si="12"/>
        <v>0</v>
      </c>
      <c r="F109" s="12">
        <f t="shared" si="11"/>
        <v>0</v>
      </c>
      <c r="G109" s="12">
        <f t="shared" si="11"/>
        <v>0</v>
      </c>
      <c r="H109" s="12">
        <f t="shared" si="11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5">
        <v>0</v>
      </c>
      <c r="C110" s="10">
        <f t="shared" si="12"/>
        <v>0</v>
      </c>
      <c r="D110" s="11">
        <f t="shared" si="12"/>
        <v>0</v>
      </c>
      <c r="E110" s="11">
        <f t="shared" si="12"/>
        <v>0</v>
      </c>
      <c r="F110" s="12">
        <f t="shared" si="11"/>
        <v>0</v>
      </c>
      <c r="G110" s="12">
        <f t="shared" si="11"/>
        <v>0</v>
      </c>
      <c r="H110" s="12">
        <f t="shared" si="11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5">
        <v>0</v>
      </c>
      <c r="C111" s="10">
        <f t="shared" si="12"/>
        <v>0</v>
      </c>
      <c r="D111" s="11">
        <f t="shared" si="12"/>
        <v>0</v>
      </c>
      <c r="E111" s="11">
        <f t="shared" si="12"/>
        <v>0</v>
      </c>
      <c r="F111" s="12">
        <f t="shared" si="11"/>
        <v>0</v>
      </c>
      <c r="G111" s="12">
        <f t="shared" si="11"/>
        <v>0</v>
      </c>
      <c r="H111" s="12">
        <f t="shared" si="11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5">
        <v>0</v>
      </c>
      <c r="C112" s="10">
        <f t="shared" si="12"/>
        <v>0</v>
      </c>
      <c r="D112" s="11">
        <f t="shared" si="12"/>
        <v>0</v>
      </c>
      <c r="E112" s="11">
        <f t="shared" si="12"/>
        <v>0</v>
      </c>
      <c r="F112" s="12">
        <f t="shared" si="11"/>
        <v>0</v>
      </c>
      <c r="G112" s="12">
        <f t="shared" si="11"/>
        <v>0</v>
      </c>
      <c r="H112" s="12">
        <f t="shared" si="11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5">
        <v>0</v>
      </c>
      <c r="C113" s="10">
        <f t="shared" si="12"/>
        <v>0</v>
      </c>
      <c r="D113" s="11">
        <f t="shared" si="12"/>
        <v>0</v>
      </c>
      <c r="E113" s="11">
        <f t="shared" si="12"/>
        <v>0</v>
      </c>
      <c r="F113" s="12">
        <f t="shared" si="11"/>
        <v>0</v>
      </c>
      <c r="G113" s="12">
        <f t="shared" si="11"/>
        <v>0</v>
      </c>
      <c r="H113" s="12">
        <f t="shared" si="11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5">
        <v>0</v>
      </c>
      <c r="C114" s="10">
        <f t="shared" si="12"/>
        <v>0</v>
      </c>
      <c r="D114" s="11">
        <f t="shared" si="12"/>
        <v>0</v>
      </c>
      <c r="E114" s="11">
        <f t="shared" si="12"/>
        <v>0</v>
      </c>
      <c r="F114" s="12">
        <f t="shared" si="11"/>
        <v>0</v>
      </c>
      <c r="G114" s="12">
        <f t="shared" si="11"/>
        <v>0</v>
      </c>
      <c r="H114" s="12">
        <f t="shared" si="11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5">
        <v>0</v>
      </c>
      <c r="C115" s="10">
        <f t="shared" si="12"/>
        <v>0</v>
      </c>
      <c r="D115" s="11">
        <f t="shared" si="12"/>
        <v>0</v>
      </c>
      <c r="E115" s="11">
        <f t="shared" si="12"/>
        <v>0</v>
      </c>
      <c r="F115" s="12">
        <f t="shared" si="11"/>
        <v>0</v>
      </c>
      <c r="G115" s="12">
        <f t="shared" si="11"/>
        <v>0</v>
      </c>
      <c r="H115" s="12">
        <f t="shared" si="11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5">
        <v>0</v>
      </c>
      <c r="C116" s="10">
        <f t="shared" si="12"/>
        <v>0</v>
      </c>
      <c r="D116" s="11">
        <f t="shared" si="12"/>
        <v>0</v>
      </c>
      <c r="E116" s="11">
        <f t="shared" si="12"/>
        <v>0</v>
      </c>
      <c r="F116" s="12">
        <f t="shared" si="11"/>
        <v>0</v>
      </c>
      <c r="G116" s="12">
        <f t="shared" si="11"/>
        <v>0</v>
      </c>
      <c r="H116" s="12">
        <f t="shared" si="11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15D20-6505-4E0D-AF9C-EF35AFC29038}">
  <dimension ref="A1:R116"/>
  <sheetViews>
    <sheetView topLeftCell="N1" zoomScale="49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49.794495794525695</v>
      </c>
      <c r="D8" s="41">
        <v>289.33289070796451</v>
      </c>
      <c r="E8" s="41">
        <v>1450.1369857999289</v>
      </c>
    </row>
    <row r="9" spans="2:8" ht="15" x14ac:dyDescent="0.25">
      <c r="B9" s="25" t="s">
        <v>5</v>
      </c>
      <c r="C9" s="41">
        <v>30.374714247459924</v>
      </c>
      <c r="D9" s="41">
        <v>233.01662010277695</v>
      </c>
      <c r="E9" s="41">
        <v>1079.6005350420164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-0.74087360457009133</v>
      </c>
    </row>
    <row r="12" spans="2:8" ht="15" customHeight="1" x14ac:dyDescent="0.25">
      <c r="B12" s="31" t="s">
        <v>24</v>
      </c>
      <c r="C12" s="39">
        <f>STDEV(J22:J143)/MAX(I22:I143)</f>
        <v>4.840466830162838E-2</v>
      </c>
      <c r="D12" s="35" t="s">
        <v>21</v>
      </c>
      <c r="E12" s="38">
        <f>M24</f>
        <v>0.95951456733557927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7.8448971756915883E-2</v>
      </c>
      <c r="D15" s="40">
        <f>N22</f>
        <v>8.2142240744218161E-8</v>
      </c>
      <c r="E15" s="40">
        <f>M22</f>
        <v>11.948193037770487</v>
      </c>
    </row>
    <row r="16" spans="2:8" ht="15" x14ac:dyDescent="0.25">
      <c r="B16" s="5" t="s">
        <v>9</v>
      </c>
      <c r="C16" s="23">
        <f>O28</f>
        <v>3.7606183157684705</v>
      </c>
      <c r="D16" s="24">
        <f>N28</f>
        <v>3131203.8766598068</v>
      </c>
      <c r="E16" s="24">
        <f>M28</f>
        <v>2.245535817134307E-2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11.810679763699319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5">
        <v>1E-3</v>
      </c>
      <c r="C22" s="10">
        <f>EXP(-1*(($A22-C$8)/(0.6006*C$9))^2)</f>
        <v>1.0450001848309716E-3</v>
      </c>
      <c r="D22" s="11">
        <f>EXP(-1*(($A22-D$8)/(0.6006*D$9))^2)</f>
        <v>1.4768214271345472E-2</v>
      </c>
      <c r="E22" s="11">
        <f>EXP(-1*(($A22-E$8)/(0.6006*E$9))^2)</f>
        <v>6.8196020612978324E-3</v>
      </c>
      <c r="F22" s="12">
        <f t="shared" ref="F22:H56" si="0">C$15*C22</f>
        <v>8.1979189985776767E-5</v>
      </c>
      <c r="G22" s="12">
        <f t="shared" si="0"/>
        <v>1.2130942120390583E-9</v>
      </c>
      <c r="H22" s="12">
        <f t="shared" si="0"/>
        <v>8.1481921869164017E-2</v>
      </c>
      <c r="I22" s="13">
        <f t="shared" ref="I22:I85" si="1">SUM(F22:H22)</f>
        <v>8.1563902272244013E-2</v>
      </c>
      <c r="J22" s="13">
        <f t="shared" ref="J22:J85" si="2">B22-I22</f>
        <v>-8.0563902272244012E-2</v>
      </c>
      <c r="M22" s="15">
        <f t="array" ref="M22:Q26">LINEST(B22:B108,C22:E108,FALSE,TRUE)</f>
        <v>11.948193037770487</v>
      </c>
      <c r="N22" s="16">
        <v>8.2142240744218161E-8</v>
      </c>
      <c r="O22" s="16">
        <v>7.8448971756915883E-2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5">
        <v>0</v>
      </c>
      <c r="C23" s="10">
        <f t="shared" ref="C23:E38" si="3">EXP(-1*(($A23-C$8)/(0.6006*C$9))^2)</f>
        <v>1.1387284768991262E-3</v>
      </c>
      <c r="D23" s="11">
        <f t="shared" si="3"/>
        <v>1.4898712652826196E-2</v>
      </c>
      <c r="E23" s="11">
        <f t="shared" si="3"/>
        <v>6.8337088090123944E-3</v>
      </c>
      <c r="F23" s="12">
        <f t="shared" si="0"/>
        <v>8.9332078123055393E-5</v>
      </c>
      <c r="G23" s="12">
        <f t="shared" si="0"/>
        <v>1.2238136415073785E-9</v>
      </c>
      <c r="H23" s="12">
        <f t="shared" si="0"/>
        <v>8.1650472013992739E-2</v>
      </c>
      <c r="I23" s="13">
        <f t="shared" si="1"/>
        <v>8.1739805315929434E-2</v>
      </c>
      <c r="J23" s="13">
        <f t="shared" si="2"/>
        <v>-8.1739805315929434E-2</v>
      </c>
      <c r="M23" s="18">
        <v>0.26830095416348387</v>
      </c>
      <c r="N23">
        <v>0.25720410265581906</v>
      </c>
      <c r="O23">
        <v>0.2950166400422613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5">
        <v>0</v>
      </c>
      <c r="C24" s="10">
        <f t="shared" si="3"/>
        <v>1.2054769130660475E-3</v>
      </c>
      <c r="D24" s="11">
        <f t="shared" si="3"/>
        <v>1.4986275064673329E-2</v>
      </c>
      <c r="E24" s="11">
        <f t="shared" si="3"/>
        <v>6.843127887592006E-3</v>
      </c>
      <c r="F24" s="12">
        <f t="shared" si="0"/>
        <v>9.456842430673251E-5</v>
      </c>
      <c r="G24" s="12">
        <f t="shared" si="0"/>
        <v>1.2310062142214703E-9</v>
      </c>
      <c r="H24" s="12">
        <f t="shared" si="0"/>
        <v>8.1763012983099861E-2</v>
      </c>
      <c r="I24" s="13">
        <f t="shared" si="1"/>
        <v>8.1857582638412807E-2</v>
      </c>
      <c r="J24" s="13">
        <f t="shared" si="2"/>
        <v>-8.1857582638412807E-2</v>
      </c>
      <c r="M24" s="18">
        <v>0.95951456733557927</v>
      </c>
      <c r="N24">
        <v>0.60554937795896602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5">
        <v>0</v>
      </c>
      <c r="C25" s="10">
        <f t="shared" si="3"/>
        <v>1.3124151367364908E-3</v>
      </c>
      <c r="D25" s="11">
        <f t="shared" si="3"/>
        <v>1.5118468753409916E-2</v>
      </c>
      <c r="E25" s="11">
        <f t="shared" si="3"/>
        <v>6.8572784068482639E-3</v>
      </c>
      <c r="F25" s="12">
        <f t="shared" si="0"/>
        <v>1.0295761799518986E-4</v>
      </c>
      <c r="G25" s="12">
        <f t="shared" si="0"/>
        <v>1.2418649000265372E-9</v>
      </c>
      <c r="H25" s="12">
        <f t="shared" si="0"/>
        <v>8.1932086118758324E-2</v>
      </c>
      <c r="I25" s="13">
        <f t="shared" si="1"/>
        <v>8.203504497861841E-2</v>
      </c>
      <c r="J25" s="13">
        <f t="shared" si="2"/>
        <v>-8.203504497861841E-2</v>
      </c>
      <c r="M25" s="18">
        <v>663.60678686798155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5">
        <v>0</v>
      </c>
      <c r="C26" s="10">
        <f t="shared" si="3"/>
        <v>1.4686634707677091E-3</v>
      </c>
      <c r="D26" s="11">
        <f t="shared" si="3"/>
        <v>1.5296324002646831E-2</v>
      </c>
      <c r="E26" s="11">
        <f t="shared" si="3"/>
        <v>6.8761867141155127E-3</v>
      </c>
      <c r="F26" s="12">
        <f t="shared" si="0"/>
        <v>1.1521513913867007E-4</v>
      </c>
      <c r="G26" s="12">
        <f t="shared" si="0"/>
        <v>1.2564743287269787E-9</v>
      </c>
      <c r="H26" s="12">
        <f t="shared" si="0"/>
        <v>8.215800622400489E-2</v>
      </c>
      <c r="I26" s="13">
        <f t="shared" si="1"/>
        <v>8.2273222619617892E-2</v>
      </c>
      <c r="J26" s="13">
        <f t="shared" si="2"/>
        <v>-8.2273222619617892E-2</v>
      </c>
      <c r="M26" s="20">
        <v>730.01401587169471</v>
      </c>
      <c r="N26" s="21">
        <v>30.801964128305212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5">
        <v>0</v>
      </c>
      <c r="C27" s="10">
        <f t="shared" si="3"/>
        <v>1.6419343018434349E-3</v>
      </c>
      <c r="D27" s="11">
        <f t="shared" si="3"/>
        <v>1.5476018706534882E-2</v>
      </c>
      <c r="E27" s="11">
        <f t="shared" si="3"/>
        <v>6.8951419112484981E-3</v>
      </c>
      <c r="F27" s="12">
        <f t="shared" si="0"/>
        <v>1.2880805767202702E-4</v>
      </c>
      <c r="G27" s="12">
        <f t="shared" si="0"/>
        <v>1.271234854354212E-9</v>
      </c>
      <c r="H27" s="12">
        <f t="shared" si="0"/>
        <v>8.2384486578418792E-2</v>
      </c>
      <c r="I27" s="13">
        <f t="shared" si="1"/>
        <v>8.2513295907325673E-2</v>
      </c>
      <c r="J27" s="13">
        <f t="shared" si="2"/>
        <v>-8.2513295907325673E-2</v>
      </c>
      <c r="M27" t="s">
        <v>10</v>
      </c>
    </row>
    <row r="28" spans="1:18" ht="15.75" thickBot="1" x14ac:dyDescent="0.3">
      <c r="A28" s="43">
        <v>4</v>
      </c>
      <c r="B28" s="45">
        <v>0</v>
      </c>
      <c r="C28" s="10">
        <f t="shared" si="3"/>
        <v>1.8338832299772936E-3</v>
      </c>
      <c r="D28" s="11">
        <f t="shared" si="3"/>
        <v>1.5657568567968988E-2</v>
      </c>
      <c r="E28" s="11">
        <f t="shared" si="3"/>
        <v>6.9141440986117747E-3</v>
      </c>
      <c r="F28" s="12">
        <f t="shared" si="0"/>
        <v>1.4386625371397039E-4</v>
      </c>
      <c r="G28" s="12">
        <f t="shared" si="0"/>
        <v>1.2861477667792118E-9</v>
      </c>
      <c r="H28" s="12">
        <f t="shared" si="0"/>
        <v>8.2611528381175109E-2</v>
      </c>
      <c r="I28" s="13">
        <f t="shared" si="1"/>
        <v>8.275539592103684E-2</v>
      </c>
      <c r="J28" s="13">
        <f t="shared" si="2"/>
        <v>-8.275539592103684E-2</v>
      </c>
      <c r="M28" s="14">
        <f>M23/M22</f>
        <v>2.245535817134307E-2</v>
      </c>
      <c r="N28" s="14">
        <f>N23/N22</f>
        <v>3131203.8766598068</v>
      </c>
      <c r="O28" s="14">
        <f>O23/O22</f>
        <v>3.7606183157684705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5">
        <v>0</v>
      </c>
      <c r="C29" s="10">
        <f t="shared" si="3"/>
        <v>2.1028308360160775E-3</v>
      </c>
      <c r="D29" s="11">
        <f t="shared" si="3"/>
        <v>1.5887138782782334E-2</v>
      </c>
      <c r="E29" s="11">
        <f t="shared" si="3"/>
        <v>6.9379630660001638E-3</v>
      </c>
      <c r="F29" s="12">
        <f t="shared" si="0"/>
        <v>1.6496491686419709E-4</v>
      </c>
      <c r="G29" s="12">
        <f t="shared" si="0"/>
        <v>1.3050051786321115E-9</v>
      </c>
      <c r="H29" s="12">
        <f t="shared" si="0"/>
        <v>8.2896122001491934E-2</v>
      </c>
      <c r="I29" s="13">
        <f t="shared" si="1"/>
        <v>8.3061088223361307E-2</v>
      </c>
      <c r="J29" s="13">
        <f t="shared" si="2"/>
        <v>-8.3061088223361307E-2</v>
      </c>
    </row>
    <row r="30" spans="1:18" ht="15.75" thickBot="1" x14ac:dyDescent="0.3">
      <c r="A30" s="43">
        <v>5.0999999999999996</v>
      </c>
      <c r="B30" s="45">
        <v>0</v>
      </c>
      <c r="C30" s="10">
        <f t="shared" si="3"/>
        <v>2.4732172586207795E-3</v>
      </c>
      <c r="D30" s="11">
        <f t="shared" si="3"/>
        <v>1.6166525632640774E-2</v>
      </c>
      <c r="E30" s="11">
        <f t="shared" si="3"/>
        <v>6.9666432286042222E-3</v>
      </c>
      <c r="F30" s="12">
        <f t="shared" si="0"/>
        <v>1.9402135087025847E-4</v>
      </c>
      <c r="G30" s="12">
        <f t="shared" si="0"/>
        <v>1.3279546405139523E-9</v>
      </c>
      <c r="H30" s="12">
        <f t="shared" si="0"/>
        <v>8.3238798120639876E-2</v>
      </c>
      <c r="I30" s="13">
        <f t="shared" si="1"/>
        <v>8.3432820799464777E-2</v>
      </c>
      <c r="J30" s="13">
        <f t="shared" si="2"/>
        <v>-8.3432820799464777E-2</v>
      </c>
    </row>
    <row r="31" spans="1:18" ht="15.75" thickBot="1" x14ac:dyDescent="0.3">
      <c r="A31" s="43">
        <v>5.7</v>
      </c>
      <c r="B31" s="45">
        <v>0</v>
      </c>
      <c r="C31" s="10">
        <f t="shared" si="3"/>
        <v>2.9025562570912729E-3</v>
      </c>
      <c r="D31" s="11">
        <f t="shared" si="3"/>
        <v>1.6450220964042216E-2</v>
      </c>
      <c r="E31" s="11">
        <f t="shared" si="3"/>
        <v>6.995429969485276E-3</v>
      </c>
      <c r="F31" s="12">
        <f t="shared" si="0"/>
        <v>2.2770255383541273E-4</v>
      </c>
      <c r="G31" s="12">
        <f t="shared" si="0"/>
        <v>1.3512580107239402E-9</v>
      </c>
      <c r="H31" s="12">
        <f t="shared" si="0"/>
        <v>8.3582747657614989E-2</v>
      </c>
      <c r="I31" s="13">
        <f t="shared" si="1"/>
        <v>8.3810451562708416E-2</v>
      </c>
      <c r="J31" s="13">
        <f t="shared" si="2"/>
        <v>-8.3810451562708416E-2</v>
      </c>
      <c r="M31" s="28" t="e">
        <f>#REF!-M22</f>
        <v>#REF!</v>
      </c>
      <c r="N31" s="28" t="e">
        <f>#REF!-N22</f>
        <v>#REF!</v>
      </c>
      <c r="O31" s="28">
        <f>E15-O22</f>
        <v>11.86974406601357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5">
        <v>0</v>
      </c>
      <c r="C32" s="10">
        <f t="shared" si="3"/>
        <v>3.4889755647041026E-3</v>
      </c>
      <c r="D32" s="11">
        <f t="shared" si="3"/>
        <v>1.6786717115716186E-2</v>
      </c>
      <c r="E32" s="11">
        <f t="shared" si="3"/>
        <v>7.0291496593791036E-3</v>
      </c>
      <c r="F32" s="12">
        <f t="shared" si="0"/>
        <v>2.7370654553604177E-4</v>
      </c>
      <c r="G32" s="12">
        <f t="shared" si="0"/>
        <v>1.3788985586242465E-9</v>
      </c>
      <c r="H32" s="12">
        <f t="shared" si="0"/>
        <v>8.3985637021640192E-2</v>
      </c>
      <c r="I32" s="13">
        <f t="shared" si="1"/>
        <v>8.4259344946074788E-2</v>
      </c>
      <c r="J32" s="13">
        <f t="shared" si="2"/>
        <v>-8.4259344946074788E-2</v>
      </c>
    </row>
    <row r="33" spans="1:10" ht="15.75" thickBot="1" x14ac:dyDescent="0.3">
      <c r="A33" s="43">
        <v>7.2</v>
      </c>
      <c r="B33" s="45">
        <v>1E-3</v>
      </c>
      <c r="C33" s="10">
        <f t="shared" si="3"/>
        <v>4.2900864219535878E-3</v>
      </c>
      <c r="D33" s="11">
        <f t="shared" si="3"/>
        <v>1.7178668148798881E-2</v>
      </c>
      <c r="E33" s="11">
        <f t="shared" si="3"/>
        <v>7.0678653454580385E-3</v>
      </c>
      <c r="F33" s="12">
        <f t="shared" si="0"/>
        <v>3.3655286855056534E-4</v>
      </c>
      <c r="G33" s="12">
        <f t="shared" si="0"/>
        <v>1.4110942947436701E-9</v>
      </c>
      <c r="H33" s="12">
        <f t="shared" si="0"/>
        <v>8.4448219512501033E-2</v>
      </c>
      <c r="I33" s="13">
        <f t="shared" si="1"/>
        <v>8.4784773792145898E-2</v>
      </c>
      <c r="J33" s="13">
        <f t="shared" si="2"/>
        <v>-8.3784773792145897E-2</v>
      </c>
    </row>
    <row r="34" spans="1:10" ht="15.75" thickBot="1" x14ac:dyDescent="0.3">
      <c r="A34" s="43">
        <v>8.1</v>
      </c>
      <c r="B34" s="45">
        <v>1E-3</v>
      </c>
      <c r="C34" s="10">
        <f t="shared" si="3"/>
        <v>5.3883849681094819E-3</v>
      </c>
      <c r="D34" s="11">
        <f t="shared" si="3"/>
        <v>1.7629185494681076E-2</v>
      </c>
      <c r="E34" s="11">
        <f t="shared" si="3"/>
        <v>7.1116495605142013E-3</v>
      </c>
      <c r="F34" s="12">
        <f t="shared" si="0"/>
        <v>4.2271326017861082E-4</v>
      </c>
      <c r="G34" s="12">
        <f t="shared" si="0"/>
        <v>1.4481007990285717E-9</v>
      </c>
      <c r="H34" s="12">
        <f t="shared" si="0"/>
        <v>8.4971361765999329E-2</v>
      </c>
      <c r="I34" s="13">
        <f t="shared" si="1"/>
        <v>8.5394076474278741E-2</v>
      </c>
      <c r="J34" s="13">
        <f t="shared" si="2"/>
        <v>-8.439407647427874E-2</v>
      </c>
    </row>
    <row r="35" spans="1:10" ht="15.75" thickBot="1" x14ac:dyDescent="0.3">
      <c r="A35" s="43">
        <v>9.1</v>
      </c>
      <c r="B35" s="45">
        <v>1E-3</v>
      </c>
      <c r="C35" s="10">
        <f t="shared" si="3"/>
        <v>6.9019369438349711E-3</v>
      </c>
      <c r="D35" s="11">
        <f t="shared" si="3"/>
        <v>1.8141870799816471E-2</v>
      </c>
      <c r="E35" s="11">
        <f t="shared" si="3"/>
        <v>7.160584517371271E-3</v>
      </c>
      <c r="F35" s="12">
        <f t="shared" si="0"/>
        <v>5.4144985637492394E-4</v>
      </c>
      <c r="G35" s="12">
        <f t="shared" si="0"/>
        <v>1.4902139187890263E-9</v>
      </c>
      <c r="H35" s="12">
        <f t="shared" si="0"/>
        <v>8.5556046076822559E-2</v>
      </c>
      <c r="I35" s="13">
        <f t="shared" si="1"/>
        <v>8.6097497423411398E-2</v>
      </c>
      <c r="J35" s="13">
        <f t="shared" si="2"/>
        <v>-8.5097497423411397E-2</v>
      </c>
    </row>
    <row r="36" spans="1:10" ht="15.75" thickBot="1" x14ac:dyDescent="0.3">
      <c r="A36" s="43">
        <v>10.199999999999999</v>
      </c>
      <c r="B36" s="45">
        <v>7.0000000000000001E-3</v>
      </c>
      <c r="C36" s="10">
        <f t="shared" si="3"/>
        <v>8.9995375480902504E-3</v>
      </c>
      <c r="D36" s="11">
        <f t="shared" si="3"/>
        <v>1.8720853847476286E-2</v>
      </c>
      <c r="E36" s="11">
        <f t="shared" si="3"/>
        <v>7.2147623293951409E-3</v>
      </c>
      <c r="F36" s="12">
        <f t="shared" si="0"/>
        <v>7.0600446693543605E-4</v>
      </c>
      <c r="G36" s="12">
        <f t="shared" si="0"/>
        <v>1.53777288367672E-9</v>
      </c>
      <c r="H36" s="12">
        <f t="shared" si="0"/>
        <v>8.6203373033247807E-2</v>
      </c>
      <c r="I36" s="13">
        <f t="shared" si="1"/>
        <v>8.6909379037956133E-2</v>
      </c>
      <c r="J36" s="13">
        <f t="shared" si="2"/>
        <v>-7.9909379037956127E-2</v>
      </c>
    </row>
    <row r="37" spans="1:10" ht="15.75" thickBot="1" x14ac:dyDescent="0.3">
      <c r="A37" s="43">
        <v>11.5</v>
      </c>
      <c r="B37" s="45">
        <v>1.7999999999999999E-2</v>
      </c>
      <c r="C37" s="10">
        <f t="shared" si="3"/>
        <v>1.2199791253847325E-2</v>
      </c>
      <c r="D37" s="11">
        <f t="shared" si="3"/>
        <v>1.9425880154548939E-2</v>
      </c>
      <c r="E37" s="11">
        <f t="shared" si="3"/>
        <v>7.2792653618447131E-3</v>
      </c>
      <c r="F37" s="12">
        <f t="shared" si="0"/>
        <v>9.5706107951333823E-4</v>
      </c>
      <c r="G37" s="12">
        <f t="shared" si="0"/>
        <v>1.5956853243232888E-9</v>
      </c>
      <c r="H37" s="12">
        <f t="shared" si="0"/>
        <v>8.6974067716476866E-2</v>
      </c>
      <c r="I37" s="13">
        <f t="shared" si="1"/>
        <v>8.7931130391675535E-2</v>
      </c>
      <c r="J37" s="13">
        <f t="shared" si="2"/>
        <v>-6.9931130391675533E-2</v>
      </c>
    </row>
    <row r="38" spans="1:10" ht="15.75" thickBot="1" x14ac:dyDescent="0.3">
      <c r="A38" s="43">
        <v>12.9</v>
      </c>
      <c r="B38" s="45">
        <v>1.9E-2</v>
      </c>
      <c r="C38" s="10">
        <f t="shared" si="3"/>
        <v>1.6738477907294373E-2</v>
      </c>
      <c r="D38" s="11">
        <f t="shared" si="3"/>
        <v>2.0210960090845408E-2</v>
      </c>
      <c r="E38" s="11">
        <f t="shared" si="3"/>
        <v>7.3493091687324846E-3</v>
      </c>
      <c r="F38" s="12">
        <f t="shared" si="0"/>
        <v>1.3131163806030968E-3</v>
      </c>
      <c r="G38" s="12">
        <f t="shared" si="0"/>
        <v>1.6601735494540088E-9</v>
      </c>
      <c r="H38" s="12">
        <f t="shared" si="0"/>
        <v>8.7810964642272282E-2</v>
      </c>
      <c r="I38" s="13">
        <f t="shared" si="1"/>
        <v>8.912408268304893E-2</v>
      </c>
      <c r="J38" s="13">
        <f t="shared" si="2"/>
        <v>-7.0124082683048927E-2</v>
      </c>
    </row>
    <row r="39" spans="1:10" ht="15.75" thickBot="1" x14ac:dyDescent="0.3">
      <c r="A39" s="43">
        <v>14.5</v>
      </c>
      <c r="B39" s="45">
        <v>2.1999999999999999E-2</v>
      </c>
      <c r="C39" s="10">
        <f t="shared" ref="C39:E54" si="4">EXP(-1*(($A39-C$8)/(0.6006*C$9))^2)</f>
        <v>2.3683135514554352E-2</v>
      </c>
      <c r="D39" s="11">
        <f t="shared" si="4"/>
        <v>2.1141937466978653E-2</v>
      </c>
      <c r="E39" s="11">
        <f t="shared" si="4"/>
        <v>7.4301000736612024E-3</v>
      </c>
      <c r="F39" s="12">
        <f t="shared" si="0"/>
        <v>1.8579176290964858E-3</v>
      </c>
      <c r="G39" s="12">
        <f t="shared" si="0"/>
        <v>1.7366461172117663E-9</v>
      </c>
      <c r="H39" s="12">
        <f t="shared" si="0"/>
        <v>8.8776269970056762E-2</v>
      </c>
      <c r="I39" s="13">
        <f t="shared" si="1"/>
        <v>9.0634189335799364E-2</v>
      </c>
      <c r="J39" s="13">
        <f t="shared" si="2"/>
        <v>-6.8634189335799373E-2</v>
      </c>
    </row>
    <row r="40" spans="1:10" ht="15.75" thickBot="1" x14ac:dyDescent="0.3">
      <c r="A40" s="43">
        <v>16.3</v>
      </c>
      <c r="B40" s="45">
        <v>2.4E-2</v>
      </c>
      <c r="C40" s="10">
        <f t="shared" si="4"/>
        <v>3.4357110533352921E-2</v>
      </c>
      <c r="D40" s="11">
        <f t="shared" si="4"/>
        <v>2.2233695307352162E-2</v>
      </c>
      <c r="E40" s="11">
        <f t="shared" si="4"/>
        <v>7.5219424309497006E-3</v>
      </c>
      <c r="F40" s="12">
        <f t="shared" si="0"/>
        <v>2.6952799938802403E-3</v>
      </c>
      <c r="G40" s="12">
        <f t="shared" si="0"/>
        <v>1.826325552570115E-9</v>
      </c>
      <c r="H40" s="12">
        <f t="shared" si="0"/>
        <v>8.9873620183983621E-2</v>
      </c>
      <c r="I40" s="13">
        <f t="shared" si="1"/>
        <v>9.2568902004189407E-2</v>
      </c>
      <c r="J40" s="13">
        <f t="shared" si="2"/>
        <v>-6.8568902004189414E-2</v>
      </c>
    </row>
    <row r="41" spans="1:10" ht="15.75" thickBot="1" x14ac:dyDescent="0.3">
      <c r="A41" s="43">
        <v>18.3</v>
      </c>
      <c r="B41" s="45">
        <v>2.7E-2</v>
      </c>
      <c r="C41" s="10">
        <f t="shared" si="4"/>
        <v>5.0772622682600015E-2</v>
      </c>
      <c r="D41" s="11">
        <f t="shared" si="4"/>
        <v>2.3503884621489415E-2</v>
      </c>
      <c r="E41" s="11">
        <f t="shared" si="4"/>
        <v>7.6251837295024964E-3</v>
      </c>
      <c r="F41" s="12">
        <f t="shared" si="0"/>
        <v>3.983060042851835E-3</v>
      </c>
      <c r="G41" s="12">
        <f t="shared" si="0"/>
        <v>1.9306617490027103E-9</v>
      </c>
      <c r="H41" s="12">
        <f t="shared" si="0"/>
        <v>9.1107167148562526E-2</v>
      </c>
      <c r="I41" s="13">
        <f t="shared" si="1"/>
        <v>9.5090229122076111E-2</v>
      </c>
      <c r="J41" s="13">
        <f t="shared" si="2"/>
        <v>-6.8090229122076115E-2</v>
      </c>
    </row>
    <row r="42" spans="1:10" ht="15.75" thickBot="1" x14ac:dyDescent="0.3">
      <c r="A42" s="43">
        <v>20.6</v>
      </c>
      <c r="B42" s="45">
        <v>5.8000000000000003E-2</v>
      </c>
      <c r="C42" s="10">
        <f t="shared" si="4"/>
        <v>7.7228693850209168E-2</v>
      </c>
      <c r="D42" s="11">
        <f t="shared" si="4"/>
        <v>2.5041915404174296E-2</v>
      </c>
      <c r="E42" s="11">
        <f t="shared" si="4"/>
        <v>7.7454820143358742E-3</v>
      </c>
      <c r="F42" s="12">
        <f t="shared" si="0"/>
        <v>6.0585116226785623E-3</v>
      </c>
      <c r="G42" s="12">
        <f t="shared" si="0"/>
        <v>2.0569990438260301E-9</v>
      </c>
      <c r="H42" s="12">
        <f t="shared" si="0"/>
        <v>9.254451427786442E-2</v>
      </c>
      <c r="I42" s="13">
        <f t="shared" si="1"/>
        <v>9.8603027957542028E-2</v>
      </c>
      <c r="J42" s="13">
        <f t="shared" si="2"/>
        <v>-4.0603027957542025E-2</v>
      </c>
    </row>
    <row r="43" spans="1:10" ht="15.75" thickBot="1" x14ac:dyDescent="0.3">
      <c r="A43" s="43">
        <v>23.1</v>
      </c>
      <c r="B43" s="45">
        <v>8.8999999999999996E-2</v>
      </c>
      <c r="C43" s="10">
        <f t="shared" si="4"/>
        <v>0.11751886812191913</v>
      </c>
      <c r="D43" s="11">
        <f t="shared" si="4"/>
        <v>2.6811621908085233E-2</v>
      </c>
      <c r="E43" s="11">
        <f t="shared" si="4"/>
        <v>7.8781697424619174E-3</v>
      </c>
      <c r="F43" s="12">
        <f t="shared" si="0"/>
        <v>9.219234366201156E-3</v>
      </c>
      <c r="G43" s="12">
        <f t="shared" si="0"/>
        <v>2.2023667015168911E-9</v>
      </c>
      <c r="H43" s="12">
        <f t="shared" si="0"/>
        <v>9.4129892867257592E-2</v>
      </c>
      <c r="I43" s="13">
        <f t="shared" si="1"/>
        <v>0.10334912943582544</v>
      </c>
      <c r="J43" s="13">
        <f t="shared" si="2"/>
        <v>-1.4349129435825447E-2</v>
      </c>
    </row>
    <row r="44" spans="1:10" ht="15.75" thickBot="1" x14ac:dyDescent="0.3">
      <c r="A44" s="43">
        <v>26</v>
      </c>
      <c r="B44" s="45">
        <v>0.13600000000000001</v>
      </c>
      <c r="C44" s="10">
        <f t="shared" si="4"/>
        <v>0.18246259030009501</v>
      </c>
      <c r="D44" s="11">
        <f t="shared" si="4"/>
        <v>2.8998549427388106E-2</v>
      </c>
      <c r="E44" s="11">
        <f t="shared" si="4"/>
        <v>8.0346385291253219E-3</v>
      </c>
      <c r="F44" s="12">
        <f t="shared" si="0"/>
        <v>1.4314002593145869E-2</v>
      </c>
      <c r="G44" s="12">
        <f t="shared" si="0"/>
        <v>2.3820058282976234E-9</v>
      </c>
      <c r="H44" s="12">
        <f t="shared" si="0"/>
        <v>9.5999412134697676E-2</v>
      </c>
      <c r="I44" s="13">
        <f t="shared" si="1"/>
        <v>0.11031341710984938</v>
      </c>
      <c r="J44" s="13">
        <f t="shared" si="2"/>
        <v>2.5686582890150633E-2</v>
      </c>
    </row>
    <row r="45" spans="1:10" ht="15.75" thickBot="1" x14ac:dyDescent="0.3">
      <c r="A45" s="43">
        <v>29.2</v>
      </c>
      <c r="B45" s="45">
        <v>0.19500000000000001</v>
      </c>
      <c r="C45" s="10">
        <f t="shared" si="4"/>
        <v>0.27959744056930252</v>
      </c>
      <c r="D45" s="11">
        <f t="shared" si="4"/>
        <v>3.1587799514651037E-2</v>
      </c>
      <c r="E45" s="11">
        <f t="shared" si="4"/>
        <v>8.210521474694735E-3</v>
      </c>
      <c r="F45" s="12">
        <f t="shared" si="0"/>
        <v>2.1934131718527181E-2</v>
      </c>
      <c r="G45" s="12">
        <f t="shared" si="0"/>
        <v>2.5946926323125631E-9</v>
      </c>
      <c r="H45" s="12">
        <f t="shared" si="0"/>
        <v>9.8100895520412706E-2</v>
      </c>
      <c r="I45" s="13">
        <f t="shared" si="1"/>
        <v>0.12003502983363251</v>
      </c>
      <c r="J45" s="13">
        <f t="shared" si="2"/>
        <v>7.4964970166367495E-2</v>
      </c>
    </row>
    <row r="46" spans="1:10" ht="15.75" thickBot="1" x14ac:dyDescent="0.3">
      <c r="A46" s="43">
        <v>32.700000000000003</v>
      </c>
      <c r="B46" s="45">
        <v>0.183</v>
      </c>
      <c r="C46" s="10">
        <f t="shared" si="4"/>
        <v>0.41559396718350616</v>
      </c>
      <c r="D46" s="11">
        <f t="shared" si="4"/>
        <v>3.4643731339155465E-2</v>
      </c>
      <c r="E46" s="11">
        <f t="shared" si="4"/>
        <v>8.4068360682186451E-3</v>
      </c>
      <c r="F46" s="12">
        <f t="shared" si="0"/>
        <v>3.2602919393923499E-2</v>
      </c>
      <c r="G46" s="12">
        <f t="shared" si="0"/>
        <v>2.8457137199389236E-9</v>
      </c>
      <c r="H46" s="12">
        <f t="shared" si="0"/>
        <v>0.10044650017996783</v>
      </c>
      <c r="I46" s="13">
        <f t="shared" si="1"/>
        <v>0.13304942241960505</v>
      </c>
      <c r="J46" s="13">
        <f t="shared" si="2"/>
        <v>4.995057758039495E-2</v>
      </c>
    </row>
    <row r="47" spans="1:10" ht="15.75" thickBot="1" x14ac:dyDescent="0.3">
      <c r="A47" s="43">
        <v>36.799999999999997</v>
      </c>
      <c r="B47" s="45">
        <v>0.16500000000000001</v>
      </c>
      <c r="C47" s="10">
        <f t="shared" si="4"/>
        <v>0.60207764753222048</v>
      </c>
      <c r="D47" s="11">
        <f t="shared" si="4"/>
        <v>3.8540221677687565E-2</v>
      </c>
      <c r="E47" s="11">
        <f t="shared" si="4"/>
        <v>8.6421420632799301E-3</v>
      </c>
      <c r="F47" s="12">
        <f t="shared" si="0"/>
        <v>4.723237236672552E-2</v>
      </c>
      <c r="G47" s="12">
        <f t="shared" si="0"/>
        <v>3.1657801673841475E-9</v>
      </c>
      <c r="H47" s="12">
        <f t="shared" si="0"/>
        <v>0.10325798163190474</v>
      </c>
      <c r="I47" s="13">
        <f t="shared" si="1"/>
        <v>0.15049035716441042</v>
      </c>
      <c r="J47" s="13">
        <f t="shared" si="2"/>
        <v>1.4509642835589587E-2</v>
      </c>
    </row>
    <row r="48" spans="1:10" ht="15.75" thickBot="1" x14ac:dyDescent="0.3">
      <c r="A48" s="43">
        <v>41.3</v>
      </c>
      <c r="B48" s="45">
        <v>0.17199999999999999</v>
      </c>
      <c r="C48" s="10">
        <f t="shared" si="4"/>
        <v>0.80508258121238629</v>
      </c>
      <c r="D48" s="11">
        <f t="shared" si="4"/>
        <v>4.3237610249811487E-2</v>
      </c>
      <c r="E48" s="11">
        <f t="shared" si="4"/>
        <v>8.9071730257438714E-3</v>
      </c>
      <c r="F48" s="12">
        <f t="shared" si="0"/>
        <v>6.3157900675515424E-2</v>
      </c>
      <c r="G48" s="12">
        <f t="shared" si="0"/>
        <v>3.5516341903446898E-9</v>
      </c>
      <c r="H48" s="12">
        <f t="shared" si="0"/>
        <v>0.10642462273241</v>
      </c>
      <c r="I48" s="13">
        <f t="shared" si="1"/>
        <v>0.16958252695955961</v>
      </c>
      <c r="J48" s="13">
        <f t="shared" si="2"/>
        <v>2.4174730404403766E-3</v>
      </c>
    </row>
    <row r="49" spans="1:10" ht="15.75" thickBot="1" x14ac:dyDescent="0.3">
      <c r="A49" s="43">
        <v>46.4</v>
      </c>
      <c r="B49" s="45">
        <v>0.16900000000000001</v>
      </c>
      <c r="C49" s="10">
        <f t="shared" si="4"/>
        <v>0.96597022687613543</v>
      </c>
      <c r="D49" s="11">
        <f t="shared" si="4"/>
        <v>4.9134121013863524E-2</v>
      </c>
      <c r="E49" s="11">
        <f t="shared" si="4"/>
        <v>9.2163070204274618E-3</v>
      </c>
      <c r="F49" s="12">
        <f t="shared" si="0"/>
        <v>7.5779371046227575E-2</v>
      </c>
      <c r="G49" s="12">
        <f t="shared" si="0"/>
        <v>4.0359867970763265E-9</v>
      </c>
      <c r="H49" s="12">
        <f t="shared" si="0"/>
        <v>0.11011821537542667</v>
      </c>
      <c r="I49" s="13">
        <f t="shared" si="1"/>
        <v>0.18589759045764104</v>
      </c>
      <c r="J49" s="13">
        <f t="shared" si="2"/>
        <v>-1.6897590457641026E-2</v>
      </c>
    </row>
    <row r="50" spans="1:10" ht="15.75" thickBot="1" x14ac:dyDescent="0.3">
      <c r="A50" s="43">
        <v>52.1</v>
      </c>
      <c r="B50" s="45">
        <v>0.158</v>
      </c>
      <c r="C50" s="10">
        <f t="shared" si="4"/>
        <v>0.98415569113813561</v>
      </c>
      <c r="D50" s="11">
        <f t="shared" si="4"/>
        <v>5.6503015180525008E-2</v>
      </c>
      <c r="E50" s="11">
        <f t="shared" si="4"/>
        <v>9.5731215047685607E-3</v>
      </c>
      <c r="F50" s="12">
        <f t="shared" si="0"/>
        <v>7.7206002018503639E-2</v>
      </c>
      <c r="G50" s="12">
        <f t="shared" si="0"/>
        <v>4.6412842757328986E-9</v>
      </c>
      <c r="H50" s="12">
        <f t="shared" si="0"/>
        <v>0.11438150371300665</v>
      </c>
      <c r="I50" s="13">
        <f t="shared" si="1"/>
        <v>0.19158751037279456</v>
      </c>
      <c r="J50" s="13">
        <f t="shared" si="2"/>
        <v>-3.358751037279456E-2</v>
      </c>
    </row>
    <row r="51" spans="1:10" ht="15.75" thickBot="1" x14ac:dyDescent="0.3">
      <c r="A51" s="43">
        <v>58.6</v>
      </c>
      <c r="B51" s="45">
        <v>0.21199999999999999</v>
      </c>
      <c r="C51" s="10">
        <f t="shared" si="4"/>
        <v>0.79217164394976114</v>
      </c>
      <c r="D51" s="11">
        <f t="shared" si="4"/>
        <v>6.5996263811879202E-2</v>
      </c>
      <c r="E51" s="11">
        <f t="shared" si="4"/>
        <v>9.9950187105962481E-3</v>
      </c>
      <c r="F51" s="12">
        <f t="shared" si="0"/>
        <v>6.214505092284444E-2</v>
      </c>
      <c r="G51" s="12">
        <f t="shared" si="0"/>
        <v>5.4210809902543147E-9</v>
      </c>
      <c r="H51" s="12">
        <f t="shared" si="0"/>
        <v>0.11942241297033185</v>
      </c>
      <c r="I51" s="13">
        <f t="shared" si="1"/>
        <v>0.18156746931425727</v>
      </c>
      <c r="J51" s="13">
        <f t="shared" si="2"/>
        <v>3.0432530685742726E-2</v>
      </c>
    </row>
    <row r="52" spans="1:10" ht="15.75" thickBot="1" x14ac:dyDescent="0.3">
      <c r="A52" s="43">
        <v>63</v>
      </c>
      <c r="B52" s="45">
        <v>0.11</v>
      </c>
      <c r="C52" s="10">
        <f t="shared" si="4"/>
        <v>0.59215891041057256</v>
      </c>
      <c r="D52" s="11">
        <f t="shared" si="4"/>
        <v>7.3132903740946789E-2</v>
      </c>
      <c r="E52" s="11">
        <f t="shared" si="4"/>
        <v>1.0289940576485071E-2</v>
      </c>
      <c r="F52" s="12">
        <f t="shared" si="0"/>
        <v>4.6454257638405091E-2</v>
      </c>
      <c r="G52" s="12">
        <f t="shared" si="0"/>
        <v>6.0073005854125842E-9</v>
      </c>
      <c r="H52" s="12">
        <f t="shared" si="0"/>
        <v>0.12294619635503096</v>
      </c>
      <c r="I52" s="13">
        <f t="shared" si="1"/>
        <v>0.16940046000073664</v>
      </c>
      <c r="J52" s="13">
        <f t="shared" si="2"/>
        <v>-5.9400460000736635E-2</v>
      </c>
    </row>
    <row r="53" spans="1:10" ht="15.75" thickBot="1" x14ac:dyDescent="0.3">
      <c r="A53" s="43">
        <v>73.900000000000006</v>
      </c>
      <c r="B53" s="45">
        <v>0.25600000000000001</v>
      </c>
      <c r="C53" s="10">
        <f t="shared" si="4"/>
        <v>0.17447524115938842</v>
      </c>
      <c r="D53" s="11">
        <f t="shared" si="4"/>
        <v>9.3515817762686637E-2</v>
      </c>
      <c r="E53" s="11">
        <f t="shared" si="4"/>
        <v>1.1054184481540674E-2</v>
      </c>
      <c r="F53" s="12">
        <f t="shared" si="0"/>
        <v>1.368740326599395E-2</v>
      </c>
      <c r="G53" s="12">
        <f t="shared" si="0"/>
        <v>7.6815988160550381E-9</v>
      </c>
      <c r="H53" s="12">
        <f t="shared" si="0"/>
        <v>0.13207753006057485</v>
      </c>
      <c r="I53" s="13">
        <f t="shared" si="1"/>
        <v>0.14576494100816761</v>
      </c>
      <c r="J53" s="13">
        <f t="shared" si="2"/>
        <v>0.11023505899183239</v>
      </c>
    </row>
    <row r="54" spans="1:10" ht="15.75" thickBot="1" x14ac:dyDescent="0.3">
      <c r="A54" s="43">
        <v>83</v>
      </c>
      <c r="B54" s="45">
        <v>0.19800000000000001</v>
      </c>
      <c r="C54" s="10">
        <f t="shared" si="4"/>
        <v>3.6405771609342441E-2</v>
      </c>
      <c r="D54" s="11">
        <f t="shared" si="4"/>
        <v>0.11376000154957087</v>
      </c>
      <c r="E54" s="11">
        <f t="shared" si="4"/>
        <v>1.1730444892244953E-2</v>
      </c>
      <c r="F54" s="12">
        <f t="shared" si="0"/>
        <v>2.8559953487700355E-3</v>
      </c>
      <c r="G54" s="12">
        <f t="shared" si="0"/>
        <v>9.3445014343474823E-9</v>
      </c>
      <c r="H54" s="12">
        <f t="shared" si="0"/>
        <v>0.14015761999147153</v>
      </c>
      <c r="I54" s="13">
        <f t="shared" si="1"/>
        <v>0.14301362468474299</v>
      </c>
      <c r="J54" s="13">
        <f t="shared" si="2"/>
        <v>5.4986375315257019E-2</v>
      </c>
    </row>
    <row r="55" spans="1:10" ht="15.75" thickBot="1" x14ac:dyDescent="0.3">
      <c r="A55" s="43">
        <v>93.3</v>
      </c>
      <c r="B55" s="45">
        <v>0.22</v>
      </c>
      <c r="C55" s="10">
        <f t="shared" ref="C55:E86" si="5">EXP(-1*(($A55-C$8)/(0.6006*C$9))^2)</f>
        <v>3.3892974954860119E-3</v>
      </c>
      <c r="D55" s="11">
        <f t="shared" si="5"/>
        <v>0.14056782007214394</v>
      </c>
      <c r="E55" s="11">
        <f t="shared" si="5"/>
        <v>1.2539968248463557E-2</v>
      </c>
      <c r="F55" s="12">
        <f t="shared" si="0"/>
        <v>2.6588690349916791E-4</v>
      </c>
      <c r="G55" s="12">
        <f t="shared" si="0"/>
        <v>1.154655571725599E-8</v>
      </c>
      <c r="H55" s="12">
        <f t="shared" si="0"/>
        <v>0.14982996132015525</v>
      </c>
      <c r="I55" s="13">
        <f t="shared" si="1"/>
        <v>0.15009585977021014</v>
      </c>
      <c r="J55" s="13">
        <f t="shared" si="2"/>
        <v>6.9904140229789857E-2</v>
      </c>
    </row>
    <row r="56" spans="1:10" ht="15.75" thickBot="1" x14ac:dyDescent="0.3">
      <c r="A56" s="43">
        <v>104.8</v>
      </c>
      <c r="B56" s="45">
        <v>0.182</v>
      </c>
      <c r="C56" s="10">
        <f t="shared" si="5"/>
        <v>1.1266216578805547E-4</v>
      </c>
      <c r="D56" s="11">
        <f t="shared" si="5"/>
        <v>0.17576387938664548</v>
      </c>
      <c r="E56" s="11">
        <f t="shared" si="5"/>
        <v>1.3501933445192698E-2</v>
      </c>
      <c r="F56" s="12">
        <f t="shared" si="0"/>
        <v>8.8382310619801394E-6</v>
      </c>
      <c r="G56" s="12">
        <f t="shared" si="0"/>
        <v>1.4437638894715557E-8</v>
      </c>
      <c r="H56" s="12">
        <f t="shared" si="0"/>
        <v>0.16132370718629188</v>
      </c>
      <c r="I56" s="13">
        <f t="shared" si="1"/>
        <v>0.16133255985499276</v>
      </c>
      <c r="J56" s="13">
        <f t="shared" si="2"/>
        <v>2.0667440145007238E-2</v>
      </c>
    </row>
    <row r="57" spans="1:10" ht="15.75" thickBot="1" x14ac:dyDescent="0.3">
      <c r="A57" s="43">
        <v>117.7</v>
      </c>
      <c r="B57" s="45">
        <v>0.20499999999999999</v>
      </c>
      <c r="C57" s="10">
        <f>EXP(-1*(($A57-C$8)/(0.6006*C$9))^2)</f>
        <v>9.6102349100577377E-7</v>
      </c>
      <c r="D57" s="11">
        <f t="shared" si="5"/>
        <v>0.22223269164310949</v>
      </c>
      <c r="E57" s="11">
        <f t="shared" si="5"/>
        <v>1.4658114839822038E-2</v>
      </c>
      <c r="F57" s="12">
        <f t="shared" ref="F57:H111" si="6">C$15*C57</f>
        <v>7.539130470364465E-8</v>
      </c>
      <c r="G57" s="12">
        <f t="shared" si="6"/>
        <v>1.8254691258183899E-8</v>
      </c>
      <c r="H57" s="12">
        <f t="shared" si="6"/>
        <v>0.17513798567600194</v>
      </c>
      <c r="I57" s="13">
        <f t="shared" si="1"/>
        <v>0.1751380793219979</v>
      </c>
      <c r="J57" s="13">
        <f t="shared" si="2"/>
        <v>2.9861920678002085E-2</v>
      </c>
    </row>
    <row r="58" spans="1:10" ht="15.75" thickBot="1" x14ac:dyDescent="0.3">
      <c r="A58" s="43">
        <v>125</v>
      </c>
      <c r="B58" s="45">
        <v>0.114</v>
      </c>
      <c r="C58" s="10">
        <f t="shared" si="5"/>
        <v>4.1634534564192638E-8</v>
      </c>
      <c r="D58" s="11">
        <f t="shared" si="5"/>
        <v>0.25187801996423947</v>
      </c>
      <c r="E58" s="11">
        <f t="shared" si="5"/>
        <v>1.5350340965236799E-2</v>
      </c>
      <c r="F58" s="12">
        <f t="shared" si="6"/>
        <v>3.2661864261386865E-9</v>
      </c>
      <c r="G58" s="12">
        <f t="shared" si="6"/>
        <v>2.0689824954079547E-8</v>
      </c>
      <c r="H58" s="12">
        <f t="shared" si="6"/>
        <v>0.18340883704824543</v>
      </c>
      <c r="I58" s="13">
        <f t="shared" si="1"/>
        <v>0.1834088610042568</v>
      </c>
      <c r="J58" s="13">
        <f t="shared" si="2"/>
        <v>-6.9408861004256792E-2</v>
      </c>
    </row>
    <row r="59" spans="1:10" ht="15.75" thickBot="1" x14ac:dyDescent="0.3">
      <c r="A59" s="43">
        <v>148.5</v>
      </c>
      <c r="B59" s="45">
        <v>0.35399999999999998</v>
      </c>
      <c r="C59" s="10">
        <f t="shared" si="5"/>
        <v>1.9332985244874987E-13</v>
      </c>
      <c r="D59" s="11">
        <f t="shared" si="5"/>
        <v>0.3632513778107565</v>
      </c>
      <c r="E59" s="11">
        <f t="shared" si="5"/>
        <v>1.7777979115469775E-2</v>
      </c>
      <c r="F59" s="12">
        <f t="shared" si="6"/>
        <v>1.5166528134520692E-14</v>
      </c>
      <c r="G59" s="12">
        <f t="shared" si="6"/>
        <v>2.9838282126800107E-8</v>
      </c>
      <c r="H59" s="12">
        <f t="shared" si="6"/>
        <v>0.21241472629308508</v>
      </c>
      <c r="I59" s="13">
        <f t="shared" ref="I59:I80" si="7">SUM(F59:H59)</f>
        <v>0.21241475613138239</v>
      </c>
      <c r="J59" s="13">
        <f t="shared" si="2"/>
        <v>0.14158524386861759</v>
      </c>
    </row>
    <row r="60" spans="1:10" ht="15.75" thickBot="1" x14ac:dyDescent="0.3">
      <c r="A60" s="43">
        <v>166.8</v>
      </c>
      <c r="B60" s="45">
        <v>0.26700000000000002</v>
      </c>
      <c r="C60" s="10">
        <f t="shared" si="5"/>
        <v>1.3647359247228149E-18</v>
      </c>
      <c r="D60" s="11">
        <f t="shared" si="5"/>
        <v>0.4645964782434755</v>
      </c>
      <c r="E60" s="11">
        <f t="shared" si="5"/>
        <v>1.9895141645961477E-2</v>
      </c>
      <c r="F60" s="12">
        <f t="shared" si="6"/>
        <v>1.0706213001422859E-19</v>
      </c>
      <c r="G60" s="12">
        <f t="shared" si="6"/>
        <v>3.8162995764791478E-8</v>
      </c>
      <c r="H60" s="12">
        <f t="shared" si="6"/>
        <v>0.23771099289973457</v>
      </c>
      <c r="I60" s="13">
        <f t="shared" si="7"/>
        <v>0.23771103106273034</v>
      </c>
      <c r="J60" s="13">
        <f t="shared" si="2"/>
        <v>2.9288968937269677E-2</v>
      </c>
    </row>
    <row r="61" spans="1:10" ht="15.75" thickBot="1" x14ac:dyDescent="0.3">
      <c r="A61" s="43">
        <v>187.4</v>
      </c>
      <c r="B61" s="45">
        <v>0.30599999999999999</v>
      </c>
      <c r="C61" s="10">
        <f t="shared" si="5"/>
        <v>1.9528816032003552E-25</v>
      </c>
      <c r="D61" s="11">
        <f t="shared" si="5"/>
        <v>0.58831157438679726</v>
      </c>
      <c r="E61" s="11">
        <f t="shared" si="5"/>
        <v>2.2538519119188142E-2</v>
      </c>
      <c r="F61" s="12">
        <f t="shared" si="6"/>
        <v>1.5320155373406526E-26</v>
      </c>
      <c r="G61" s="12">
        <f t="shared" si="6"/>
        <v>4.8325230975890314E-8</v>
      </c>
      <c r="H61" s="12">
        <f t="shared" si="6"/>
        <v>0.26929457722154077</v>
      </c>
      <c r="I61" s="13">
        <f t="shared" si="7"/>
        <v>0.26929462554677175</v>
      </c>
      <c r="J61" s="13">
        <f t="shared" si="2"/>
        <v>3.6705374453228246E-2</v>
      </c>
    </row>
    <row r="62" spans="1:10" ht="15.75" thickBot="1" x14ac:dyDescent="0.3">
      <c r="A62" s="43">
        <v>210.5</v>
      </c>
      <c r="B62" s="45">
        <v>0.34100000000000003</v>
      </c>
      <c r="C62" s="10">
        <f t="shared" si="5"/>
        <v>1.9878407059418488E-34</v>
      </c>
      <c r="D62" s="11">
        <f t="shared" si="5"/>
        <v>0.72811208709959141</v>
      </c>
      <c r="E62" s="11">
        <f t="shared" si="5"/>
        <v>2.5860445931779982E-2</v>
      </c>
      <c r="F62" s="12">
        <f t="shared" si="6"/>
        <v>1.5594405939767982E-35</v>
      </c>
      <c r="G62" s="12">
        <f t="shared" si="6"/>
        <v>5.9808758347309778E-8</v>
      </c>
      <c r="H62" s="12">
        <f t="shared" si="6"/>
        <v>0.30898560003573372</v>
      </c>
      <c r="I62" s="13">
        <f t="shared" si="7"/>
        <v>0.30898565984449206</v>
      </c>
      <c r="J62" s="13">
        <f t="shared" si="2"/>
        <v>3.201434015550797E-2</v>
      </c>
    </row>
    <row r="63" spans="1:10" ht="15.75" thickBot="1" x14ac:dyDescent="0.3">
      <c r="A63" s="43">
        <v>236.4</v>
      </c>
      <c r="B63" s="45">
        <v>0.38900000000000001</v>
      </c>
      <c r="C63" s="10">
        <f t="shared" si="5"/>
        <v>3.63092885459403E-46</v>
      </c>
      <c r="D63" s="11">
        <f t="shared" si="5"/>
        <v>0.86670533410237016</v>
      </c>
      <c r="E63" s="11">
        <f t="shared" si="5"/>
        <v>3.0079689731015123E-2</v>
      </c>
      <c r="F63" s="12">
        <f t="shared" si="6"/>
        <v>2.8484263516541801E-47</v>
      </c>
      <c r="G63" s="12">
        <f t="shared" si="6"/>
        <v>7.119311820813492E-8</v>
      </c>
      <c r="H63" s="12">
        <f t="shared" si="6"/>
        <v>0.35939793942241133</v>
      </c>
      <c r="I63" s="13">
        <f t="shared" si="7"/>
        <v>0.35939801061552956</v>
      </c>
      <c r="J63" s="13">
        <f t="shared" si="2"/>
        <v>2.9601989384470451E-2</v>
      </c>
    </row>
    <row r="64" spans="1:10" ht="15.75" thickBot="1" x14ac:dyDescent="0.3">
      <c r="A64" s="43">
        <v>265.60000000000002</v>
      </c>
      <c r="B64" s="45">
        <v>0.45900000000000002</v>
      </c>
      <c r="C64" s="10">
        <f t="shared" si="5"/>
        <v>1.6845907939265599E-61</v>
      </c>
      <c r="D64" s="11">
        <f t="shared" si="5"/>
        <v>0.97165169496240167</v>
      </c>
      <c r="E64" s="11">
        <f t="shared" si="5"/>
        <v>3.5531356566346893E-2</v>
      </c>
      <c r="F64" s="12">
        <f t="shared" si="6"/>
        <v>1.321544156147052E-62</v>
      </c>
      <c r="G64" s="12">
        <f t="shared" si="6"/>
        <v>7.981364744712923E-8</v>
      </c>
      <c r="H64" s="12">
        <f t="shared" si="6"/>
        <v>0.42453550714856664</v>
      </c>
      <c r="I64" s="13">
        <f t="shared" si="7"/>
        <v>0.42453558696221411</v>
      </c>
      <c r="J64" s="13">
        <f t="shared" si="2"/>
        <v>3.4464413037785913E-2</v>
      </c>
    </row>
    <row r="65" spans="1:10" ht="15.75" thickBot="1" x14ac:dyDescent="0.3">
      <c r="A65" s="43">
        <v>298.39999999999998</v>
      </c>
      <c r="B65" s="45">
        <v>0.498</v>
      </c>
      <c r="C65" s="10">
        <f t="shared" si="5"/>
        <v>2.2326396011920558E-81</v>
      </c>
      <c r="D65" s="11">
        <f t="shared" si="5"/>
        <v>0.9958112727088958</v>
      </c>
      <c r="E65" s="11">
        <f t="shared" si="5"/>
        <v>4.2635171702465065E-2</v>
      </c>
      <c r="F65" s="12">
        <f t="shared" si="6"/>
        <v>1.7514828101728752E-82</v>
      </c>
      <c r="G65" s="12">
        <f t="shared" si="6"/>
        <v>8.1798169298660409E-8</v>
      </c>
      <c r="H65" s="12">
        <f t="shared" si="6"/>
        <v>0.50941326169954237</v>
      </c>
      <c r="I65" s="13">
        <f t="shared" si="7"/>
        <v>0.50941334349771172</v>
      </c>
      <c r="J65" s="13">
        <f t="shared" si="2"/>
        <v>-1.1413343497711725E-2</v>
      </c>
    </row>
    <row r="66" spans="1:10" ht="15.75" thickBot="1" x14ac:dyDescent="0.3">
      <c r="A66" s="43">
        <v>335.2</v>
      </c>
      <c r="B66" s="45">
        <v>0.64300000000000002</v>
      </c>
      <c r="C66" s="10">
        <f t="shared" si="5"/>
        <v>5.0667470617508753E-107</v>
      </c>
      <c r="D66" s="11">
        <f t="shared" si="5"/>
        <v>0.89815433836018455</v>
      </c>
      <c r="E66" s="11">
        <f t="shared" si="5"/>
        <v>5.1991424683364047E-2</v>
      </c>
      <c r="F66" s="12">
        <f t="shared" si="6"/>
        <v>3.9748109714673096E-108</v>
      </c>
      <c r="G66" s="12">
        <f t="shared" si="6"/>
        <v>7.3776409887046254E-8</v>
      </c>
      <c r="H66" s="12">
        <f t="shared" si="6"/>
        <v>0.62120357842553897</v>
      </c>
      <c r="I66" s="13">
        <f t="shared" si="7"/>
        <v>0.62120365220194884</v>
      </c>
      <c r="J66" s="13">
        <f t="shared" si="2"/>
        <v>2.1796347798051174E-2</v>
      </c>
    </row>
    <row r="67" spans="1:10" ht="15.75" thickBot="1" x14ac:dyDescent="0.3">
      <c r="A67" s="43">
        <v>376.5</v>
      </c>
      <c r="B67" s="45">
        <v>0.73199999999999998</v>
      </c>
      <c r="C67" s="10">
        <f t="shared" si="5"/>
        <v>5.1964058127620373E-140</v>
      </c>
      <c r="D67" s="11">
        <f t="shared" si="5"/>
        <v>0.67845530773752194</v>
      </c>
      <c r="E67" s="11">
        <f t="shared" si="5"/>
        <v>6.4461420042160156E-2</v>
      </c>
      <c r="F67" s="12">
        <f t="shared" si="6"/>
        <v>4.076526928428426E-141</v>
      </c>
      <c r="G67" s="12">
        <f t="shared" si="6"/>
        <v>5.5729839222368147E-8</v>
      </c>
      <c r="H67" s="12">
        <f t="shared" si="6"/>
        <v>0.77019749015253691</v>
      </c>
      <c r="I67" s="13">
        <f t="shared" si="7"/>
        <v>0.7701975458823761</v>
      </c>
      <c r="J67" s="13">
        <f t="shared" si="2"/>
        <v>-3.8197545882376116E-2</v>
      </c>
    </row>
    <row r="68" spans="1:10" ht="15.75" thickBot="1" x14ac:dyDescent="0.3">
      <c r="A68" s="43">
        <v>422.9</v>
      </c>
      <c r="B68" s="45">
        <v>0.73899999999999999</v>
      </c>
      <c r="C68" s="10">
        <f t="shared" si="5"/>
        <v>2.2020187631780587E-182</v>
      </c>
      <c r="D68" s="11">
        <f t="shared" si="5"/>
        <v>0.40217569650151441</v>
      </c>
      <c r="E68" s="11">
        <f t="shared" si="5"/>
        <v>8.128198480798382E-2</v>
      </c>
      <c r="F68" s="12">
        <f t="shared" si="6"/>
        <v>1.7274610776075436E-183</v>
      </c>
      <c r="G68" s="12">
        <f t="shared" si="6"/>
        <v>3.3035612883501012E-8</v>
      </c>
      <c r="H68" s="12">
        <f t="shared" si="6"/>
        <v>0.97117284497891876</v>
      </c>
      <c r="I68" s="13">
        <f t="shared" si="7"/>
        <v>0.97117287801453167</v>
      </c>
      <c r="J68" s="13">
        <f t="shared" si="2"/>
        <v>-0.23217287801453168</v>
      </c>
    </row>
    <row r="69" spans="1:10" ht="15.75" thickBot="1" x14ac:dyDescent="0.3">
      <c r="A69" s="43">
        <v>475.1</v>
      </c>
      <c r="B69" s="45">
        <v>1.032</v>
      </c>
      <c r="C69" s="10">
        <f t="shared" si="5"/>
        <v>9.0558012069365377E-237</v>
      </c>
      <c r="D69" s="11">
        <f t="shared" si="5"/>
        <v>0.17170997251211392</v>
      </c>
      <c r="E69" s="11">
        <f t="shared" si="5"/>
        <v>0.10422188516098167</v>
      </c>
      <c r="F69" s="12">
        <f t="shared" si="6"/>
        <v>7.1041829311920926E-238</v>
      </c>
      <c r="G69" s="12">
        <f t="shared" si="6"/>
        <v>1.4104641900273145E-8</v>
      </c>
      <c r="H69" s="12">
        <f t="shared" si="6"/>
        <v>1.2452632026637565</v>
      </c>
      <c r="I69" s="13">
        <f t="shared" si="7"/>
        <v>1.2452632167683984</v>
      </c>
      <c r="J69" s="13">
        <f t="shared" si="2"/>
        <v>-0.21326321676839832</v>
      </c>
    </row>
    <row r="70" spans="1:10" ht="15.75" thickBot="1" x14ac:dyDescent="0.3">
      <c r="A70" s="43">
        <v>533.70000000000005</v>
      </c>
      <c r="B70" s="45">
        <v>1.4710000000000001</v>
      </c>
      <c r="C70" s="10">
        <f t="shared" si="5"/>
        <v>2.693002393505822E-306</v>
      </c>
      <c r="D70" s="11">
        <f t="shared" si="5"/>
        <v>4.7411756911267616E-2</v>
      </c>
      <c r="E70" s="11">
        <f t="shared" si="5"/>
        <v>0.13566057210746524</v>
      </c>
      <c r="F70" s="12">
        <f t="shared" si="6"/>
        <v>2.112632687094451E-307</v>
      </c>
      <c r="G70" s="12">
        <f t="shared" si="6"/>
        <v>3.8945079503116938E-9</v>
      </c>
      <c r="H70" s="12">
        <f t="shared" si="6"/>
        <v>1.6208987031543773</v>
      </c>
      <c r="I70" s="13">
        <f t="shared" si="7"/>
        <v>1.6208987070488854</v>
      </c>
      <c r="J70" s="13">
        <f t="shared" si="2"/>
        <v>-0.1498987070488853</v>
      </c>
    </row>
    <row r="71" spans="1:10" ht="15.75" thickBot="1" x14ac:dyDescent="0.3">
      <c r="A71" s="43">
        <v>599.5</v>
      </c>
      <c r="B71" s="45">
        <v>1.478</v>
      </c>
      <c r="C71" s="10">
        <f t="shared" si="5"/>
        <v>0</v>
      </c>
      <c r="D71" s="11">
        <f t="shared" si="5"/>
        <v>7.3587006638322705E-3</v>
      </c>
      <c r="E71" s="11">
        <f t="shared" si="5"/>
        <v>0.17887950428953855</v>
      </c>
      <c r="F71" s="12">
        <f t="shared" si="6"/>
        <v>0</v>
      </c>
      <c r="G71" s="12">
        <f t="shared" si="6"/>
        <v>6.0446016149314836E-10</v>
      </c>
      <c r="H71" s="12">
        <f t="shared" si="6"/>
        <v>2.1372868477521005</v>
      </c>
      <c r="I71" s="13">
        <f t="shared" si="7"/>
        <v>2.1372868483565606</v>
      </c>
      <c r="J71" s="13">
        <f t="shared" si="2"/>
        <v>-0.6592868483565606</v>
      </c>
    </row>
    <row r="72" spans="1:10" ht="15.75" thickBot="1" x14ac:dyDescent="0.3">
      <c r="A72" s="43">
        <v>673.4</v>
      </c>
      <c r="B72" s="45">
        <v>2.5630000000000002</v>
      </c>
      <c r="C72" s="10">
        <f t="shared" si="5"/>
        <v>0</v>
      </c>
      <c r="D72" s="11">
        <f t="shared" si="5"/>
        <v>5.3604250247096482E-4</v>
      </c>
      <c r="E72" s="11">
        <f t="shared" si="5"/>
        <v>0.23811596844680846</v>
      </c>
      <c r="F72" s="12">
        <f t="shared" si="6"/>
        <v>0</v>
      </c>
      <c r="G72" s="12">
        <f t="shared" si="6"/>
        <v>4.4031732287103153E-11</v>
      </c>
      <c r="H72" s="12">
        <f t="shared" si="6"/>
        <v>2.8450555563781337</v>
      </c>
      <c r="I72" s="13">
        <f t="shared" si="7"/>
        <v>2.8450555564221656</v>
      </c>
      <c r="J72" s="13">
        <f t="shared" si="2"/>
        <v>-0.2820555564221654</v>
      </c>
    </row>
    <row r="73" spans="1:10" ht="15.75" thickBot="1" x14ac:dyDescent="0.3">
      <c r="A73" s="43">
        <v>756.5</v>
      </c>
      <c r="B73" s="45">
        <v>3.0419999999999998</v>
      </c>
      <c r="C73" s="10">
        <f t="shared" si="5"/>
        <v>0</v>
      </c>
      <c r="D73" s="11">
        <f t="shared" si="5"/>
        <v>1.4477034363830204E-5</v>
      </c>
      <c r="E73" s="11">
        <f t="shared" si="5"/>
        <v>0.31842346976373176</v>
      </c>
      <c r="F73" s="12">
        <f t="shared" si="6"/>
        <v>0</v>
      </c>
      <c r="G73" s="12">
        <f t="shared" si="6"/>
        <v>1.1891760419760598E-12</v>
      </c>
      <c r="H73" s="12">
        <f t="shared" si="6"/>
        <v>3.8045850844937408</v>
      </c>
      <c r="I73" s="13">
        <f t="shared" si="7"/>
        <v>3.80458508449493</v>
      </c>
      <c r="J73" s="13">
        <f t="shared" si="2"/>
        <v>-0.76258508449493023</v>
      </c>
    </row>
    <row r="74" spans="1:10" ht="15.75" thickBot="1" x14ac:dyDescent="0.3">
      <c r="A74" s="43">
        <v>849.8</v>
      </c>
      <c r="B74" s="45">
        <v>4.8289999999999997</v>
      </c>
      <c r="C74" s="10">
        <f t="shared" si="5"/>
        <v>0</v>
      </c>
      <c r="D74" s="11">
        <f t="shared" si="5"/>
        <v>1.0831666355177338E-7</v>
      </c>
      <c r="E74" s="11">
        <f t="shared" si="5"/>
        <v>0.42433921536409669</v>
      </c>
      <c r="F74" s="12">
        <f t="shared" si="6"/>
        <v>0</v>
      </c>
      <c r="G74" s="12">
        <f t="shared" si="6"/>
        <v>8.8973734540802503E-15</v>
      </c>
      <c r="H74" s="12">
        <f t="shared" si="6"/>
        <v>5.0700868586662917</v>
      </c>
      <c r="I74" s="13">
        <f t="shared" si="7"/>
        <v>5.0700868586663006</v>
      </c>
      <c r="J74" s="13">
        <f t="shared" si="2"/>
        <v>-0.24108685866630086</v>
      </c>
    </row>
    <row r="75" spans="1:10" ht="15.75" thickBot="1" x14ac:dyDescent="0.3">
      <c r="A75" s="43">
        <v>954.5</v>
      </c>
      <c r="B75" s="45">
        <v>6.9569999999999999</v>
      </c>
      <c r="C75" s="10">
        <f t="shared" si="5"/>
        <v>0</v>
      </c>
      <c r="D75" s="11">
        <f t="shared" si="5"/>
        <v>1.5462099852735096E-10</v>
      </c>
      <c r="E75" s="11">
        <f t="shared" si="5"/>
        <v>0.55749995517622652</v>
      </c>
      <c r="F75" s="12">
        <f t="shared" si="6"/>
        <v>0</v>
      </c>
      <c r="G75" s="12">
        <f t="shared" si="6"/>
        <v>1.2700915285145064E-17</v>
      </c>
      <c r="H75" s="12">
        <f t="shared" si="6"/>
        <v>6.6611170829939486</v>
      </c>
      <c r="I75" s="13">
        <f t="shared" si="7"/>
        <v>6.6611170829939486</v>
      </c>
      <c r="J75" s="13">
        <f t="shared" si="2"/>
        <v>0.29588291700605129</v>
      </c>
    </row>
    <row r="76" spans="1:10" ht="15.75" thickBot="1" x14ac:dyDescent="0.3">
      <c r="A76" s="43">
        <v>1072.3</v>
      </c>
      <c r="B76" s="45">
        <v>11.169</v>
      </c>
      <c r="C76" s="10">
        <f t="shared" si="5"/>
        <v>0</v>
      </c>
      <c r="D76" s="11">
        <f t="shared" si="5"/>
        <v>2.550571979458028E-14</v>
      </c>
      <c r="E76" s="11">
        <f t="shared" si="5"/>
        <v>0.71208603529208314</v>
      </c>
      <c r="F76" s="12">
        <f t="shared" si="6"/>
        <v>0</v>
      </c>
      <c r="G76" s="12">
        <f t="shared" si="6"/>
        <v>2.0950969757209839E-21</v>
      </c>
      <c r="H76" s="12">
        <f t="shared" si="6"/>
        <v>8.5081414091704577</v>
      </c>
      <c r="I76" s="13">
        <f t="shared" si="7"/>
        <v>8.5081414091704577</v>
      </c>
      <c r="J76" s="13">
        <f t="shared" si="2"/>
        <v>2.6608585908295428</v>
      </c>
    </row>
    <row r="77" spans="1:10" ht="15.75" thickBot="1" x14ac:dyDescent="0.3">
      <c r="A77" s="43">
        <v>1204.5</v>
      </c>
      <c r="B77" s="45">
        <v>11.965</v>
      </c>
      <c r="C77" s="10">
        <f t="shared" si="5"/>
        <v>0</v>
      </c>
      <c r="D77" s="11">
        <f t="shared" si="5"/>
        <v>2.6839235821591103E-19</v>
      </c>
      <c r="E77" s="11">
        <f t="shared" si="5"/>
        <v>0.86630969895506149</v>
      </c>
      <c r="F77" s="12">
        <f t="shared" si="6"/>
        <v>0</v>
      </c>
      <c r="G77" s="12">
        <f t="shared" si="6"/>
        <v>2.2046349702479803E-26</v>
      </c>
      <c r="H77" s="12">
        <f t="shared" si="6"/>
        <v>10.350835513607912</v>
      </c>
      <c r="I77" s="13">
        <f t="shared" si="7"/>
        <v>10.350835513607912</v>
      </c>
      <c r="J77" s="13">
        <f t="shared" si="2"/>
        <v>1.6141644863920881</v>
      </c>
    </row>
    <row r="78" spans="1:10" ht="15.75" thickBot="1" x14ac:dyDescent="0.3">
      <c r="A78" s="43">
        <v>1353</v>
      </c>
      <c r="B78" s="45">
        <v>9.9819999999999993</v>
      </c>
      <c r="C78" s="10">
        <f t="shared" si="5"/>
        <v>0</v>
      </c>
      <c r="D78" s="11">
        <f t="shared" si="5"/>
        <v>8.1818298212941301E-26</v>
      </c>
      <c r="E78" s="11">
        <f t="shared" si="5"/>
        <v>0.97780740017429568</v>
      </c>
      <c r="F78" s="12">
        <f t="shared" si="6"/>
        <v>0</v>
      </c>
      <c r="G78" s="12">
        <f t="shared" si="6"/>
        <v>6.720738349089659E-33</v>
      </c>
      <c r="H78" s="12">
        <f t="shared" si="6"/>
        <v>11.68303157104298</v>
      </c>
      <c r="I78" s="13">
        <f t="shared" si="7"/>
        <v>11.68303157104298</v>
      </c>
      <c r="J78" s="13">
        <f t="shared" si="2"/>
        <v>-1.7010315710429804</v>
      </c>
    </row>
    <row r="79" spans="1:10" ht="15.75" thickBot="1" x14ac:dyDescent="0.3">
      <c r="A79" s="43">
        <v>1519.9</v>
      </c>
      <c r="B79" s="45">
        <v>11.632</v>
      </c>
      <c r="C79" s="10">
        <f t="shared" si="5"/>
        <v>0</v>
      </c>
      <c r="D79" s="11">
        <f t="shared" si="5"/>
        <v>2.64446066789888E-34</v>
      </c>
      <c r="E79" s="11">
        <f t="shared" si="5"/>
        <v>0.98849087275067771</v>
      </c>
      <c r="F79" s="12">
        <f t="shared" si="6"/>
        <v>0</v>
      </c>
      <c r="G79" s="12">
        <f t="shared" si="6"/>
        <v>2.1722192482116576E-41</v>
      </c>
      <c r="H79" s="12">
        <f t="shared" si="6"/>
        <v>11.810679763699319</v>
      </c>
      <c r="I79" s="13">
        <f t="shared" si="7"/>
        <v>11.810679763699319</v>
      </c>
      <c r="J79" s="13">
        <f t="shared" si="2"/>
        <v>-0.17867976369931959</v>
      </c>
    </row>
    <row r="80" spans="1:10" ht="15.75" thickBot="1" x14ac:dyDescent="0.3">
      <c r="A80" s="43">
        <v>1707.4</v>
      </c>
      <c r="B80" s="45">
        <v>7.5860000000000003</v>
      </c>
      <c r="C80" s="10">
        <f t="shared" si="5"/>
        <v>0</v>
      </c>
      <c r="D80" s="11">
        <f t="shared" si="5"/>
        <v>2.5728553864885888E-45</v>
      </c>
      <c r="E80" s="11">
        <f t="shared" si="5"/>
        <v>0.85434578979663223</v>
      </c>
      <c r="F80" s="12">
        <f t="shared" si="6"/>
        <v>0</v>
      </c>
      <c r="G80" s="12">
        <f t="shared" si="6"/>
        <v>2.1134010655700411E-52</v>
      </c>
      <c r="H80" s="12">
        <f t="shared" si="6"/>
        <v>10.207888417496649</v>
      </c>
      <c r="I80" s="13">
        <f t="shared" si="7"/>
        <v>10.207888417496649</v>
      </c>
      <c r="J80" s="13">
        <f t="shared" si="2"/>
        <v>-2.621888417496649</v>
      </c>
    </row>
    <row r="81" spans="1:10" ht="15.75" thickBot="1" x14ac:dyDescent="0.3">
      <c r="A81" s="43">
        <v>1917.9</v>
      </c>
      <c r="B81" s="45">
        <v>8.4830000000000005</v>
      </c>
      <c r="C81" s="10">
        <f t="shared" si="5"/>
        <v>0</v>
      </c>
      <c r="D81" s="11">
        <f t="shared" si="5"/>
        <v>1.5488175532001735E-59</v>
      </c>
      <c r="E81" s="11">
        <f t="shared" si="5"/>
        <v>0.59427023065250517</v>
      </c>
      <c r="F81" s="12">
        <f t="shared" si="6"/>
        <v>0</v>
      </c>
      <c r="G81" s="12">
        <f t="shared" si="6"/>
        <v>1.2722334432383956E-66</v>
      </c>
      <c r="H81" s="12">
        <f t="shared" si="6"/>
        <v>7.1004554324365241</v>
      </c>
      <c r="I81" s="13">
        <f t="shared" si="1"/>
        <v>7.1004554324365241</v>
      </c>
      <c r="J81" s="13">
        <f t="shared" si="2"/>
        <v>1.3825445675634764</v>
      </c>
    </row>
    <row r="82" spans="1:10" ht="15.75" thickBot="1" x14ac:dyDescent="0.3">
      <c r="A82" s="43">
        <v>2154.4</v>
      </c>
      <c r="B82" s="45">
        <v>4.3949999999999996</v>
      </c>
      <c r="C82" s="10">
        <f t="shared" si="5"/>
        <v>0</v>
      </c>
      <c r="D82" s="11">
        <f t="shared" si="5"/>
        <v>7.396587786205846E-78</v>
      </c>
      <c r="E82" s="11">
        <f t="shared" si="5"/>
        <v>0.30736981315949596</v>
      </c>
      <c r="F82" s="12">
        <f t="shared" si="6"/>
        <v>0</v>
      </c>
      <c r="G82" s="12">
        <f t="shared" si="6"/>
        <v>6.075722946202643E-85</v>
      </c>
      <c r="H82" s="12">
        <f t="shared" si="6"/>
        <v>3.6725138616131052</v>
      </c>
      <c r="I82" s="13">
        <f t="shared" si="1"/>
        <v>3.6725138616131052</v>
      </c>
      <c r="J82" s="13">
        <f t="shared" si="2"/>
        <v>0.72248613838689435</v>
      </c>
    </row>
    <row r="83" spans="1:10" ht="15.75" thickBot="1" x14ac:dyDescent="0.3">
      <c r="A83" s="43">
        <v>2420.1</v>
      </c>
      <c r="B83" s="45">
        <v>2.9319999999999999</v>
      </c>
      <c r="C83" s="10">
        <f t="shared" si="5"/>
        <v>0</v>
      </c>
      <c r="D83" s="11">
        <f t="shared" si="5"/>
        <v>2.1245859602489562E-101</v>
      </c>
      <c r="E83" s="11">
        <f t="shared" si="5"/>
        <v>0.10669723631952949</v>
      </c>
      <c r="F83" s="12">
        <f t="shared" si="6"/>
        <v>0</v>
      </c>
      <c r="G83" s="12">
        <f t="shared" si="6"/>
        <v>1.7451825142855566E-108</v>
      </c>
      <c r="H83" s="12">
        <f t="shared" si="6"/>
        <v>1.2748391761423545</v>
      </c>
      <c r="I83" s="13">
        <f t="shared" si="1"/>
        <v>1.2748391761423545</v>
      </c>
      <c r="J83" s="13">
        <f t="shared" si="2"/>
        <v>1.6571608238576454</v>
      </c>
    </row>
    <row r="84" spans="1:10" ht="15.75" thickBot="1" x14ac:dyDescent="0.3">
      <c r="A84" s="43">
        <v>2718.6</v>
      </c>
      <c r="B84" s="45">
        <v>0.106</v>
      </c>
      <c r="C84" s="10">
        <f t="shared" si="5"/>
        <v>0</v>
      </c>
      <c r="D84" s="11">
        <f t="shared" si="5"/>
        <v>1.3962937806816924E-131</v>
      </c>
      <c r="E84" s="11">
        <f t="shared" si="5"/>
        <v>2.1774781439545893E-2</v>
      </c>
      <c r="F84" s="12">
        <f t="shared" si="6"/>
        <v>0</v>
      </c>
      <c r="G84" s="12">
        <f t="shared" si="6"/>
        <v>1.1469469988241013E-138</v>
      </c>
      <c r="H84" s="12">
        <f t="shared" si="6"/>
        <v>0.26016929199495625</v>
      </c>
      <c r="I84" s="13">
        <f t="shared" si="1"/>
        <v>0.26016929199495625</v>
      </c>
      <c r="J84" s="13">
        <f t="shared" si="2"/>
        <v>-0.15416929199495627</v>
      </c>
    </row>
    <row r="85" spans="1:10" ht="15.75" thickBot="1" x14ac:dyDescent="0.3">
      <c r="A85" s="43">
        <v>3053.9</v>
      </c>
      <c r="B85" s="45">
        <v>0</v>
      </c>
      <c r="C85" s="10">
        <f t="shared" si="5"/>
        <v>0</v>
      </c>
      <c r="D85" s="11">
        <f t="shared" si="5"/>
        <v>3.384477869590115E-170</v>
      </c>
      <c r="E85" s="11">
        <f t="shared" si="5"/>
        <v>2.2036618558485097E-3</v>
      </c>
      <c r="F85" s="12">
        <f t="shared" si="6"/>
        <v>0</v>
      </c>
      <c r="G85" s="12">
        <f t="shared" si="6"/>
        <v>2.7800859595734981E-177</v>
      </c>
      <c r="H85" s="12">
        <f t="shared" si="6"/>
        <v>2.6329777243649554E-2</v>
      </c>
      <c r="I85" s="13">
        <f t="shared" si="1"/>
        <v>2.6329777243649554E-2</v>
      </c>
      <c r="J85" s="13">
        <f t="shared" si="2"/>
        <v>-2.6329777243649554E-2</v>
      </c>
    </row>
    <row r="86" spans="1:10" ht="15.75" thickBot="1" x14ac:dyDescent="0.3">
      <c r="A86" s="43">
        <v>3430.5</v>
      </c>
      <c r="B86" s="45">
        <v>0</v>
      </c>
      <c r="C86" s="10">
        <f t="shared" si="5"/>
        <v>0</v>
      </c>
      <c r="D86" s="11">
        <f t="shared" si="5"/>
        <v>1.6322415047289249E-219</v>
      </c>
      <c r="E86" s="11">
        <f t="shared" si="5"/>
        <v>8.8891767097223443E-5</v>
      </c>
      <c r="F86" s="12">
        <f t="shared" si="6"/>
        <v>0</v>
      </c>
      <c r="G86" s="12">
        <f t="shared" si="6"/>
        <v>1.3407597463414825E-226</v>
      </c>
      <c r="H86" s="12">
        <f t="shared" si="6"/>
        <v>1.0620959927461608E-3</v>
      </c>
      <c r="I86" s="13">
        <f t="shared" ref="I86:I116" si="8">SUM(F86:H86)</f>
        <v>1.0620959927461608E-3</v>
      </c>
      <c r="J86" s="13">
        <f t="shared" ref="J86:J116" si="9">B86-I86</f>
        <v>-1.0620959927461608E-3</v>
      </c>
    </row>
    <row r="87" spans="1:10" ht="15.75" thickBot="1" x14ac:dyDescent="0.3">
      <c r="A87" s="43">
        <v>3853.5</v>
      </c>
      <c r="B87" s="45">
        <v>2.0209999999999999</v>
      </c>
      <c r="C87" s="10">
        <f t="shared" ref="C87:E102" si="10">EXP(-1*(($A87-C$8)/(0.6006*C$9))^2)</f>
        <v>0</v>
      </c>
      <c r="D87" s="11">
        <f t="shared" si="10"/>
        <v>2.0894124800413529E-282</v>
      </c>
      <c r="E87" s="11">
        <f t="shared" si="10"/>
        <v>1.0799649621747933E-6</v>
      </c>
      <c r="F87" s="12">
        <f t="shared" si="6"/>
        <v>0</v>
      </c>
      <c r="G87" s="12">
        <f t="shared" si="6"/>
        <v>1.7162902294953073E-289</v>
      </c>
      <c r="H87" s="12">
        <f t="shared" si="6"/>
        <v>1.2903629842092933E-5</v>
      </c>
      <c r="I87" s="13">
        <f t="shared" si="8"/>
        <v>1.2903629842092933E-5</v>
      </c>
      <c r="J87" s="13">
        <f t="shared" si="9"/>
        <v>2.0209870963701579</v>
      </c>
    </row>
    <row r="88" spans="1:10" ht="15.75" thickBot="1" x14ac:dyDescent="0.3">
      <c r="A88" s="43">
        <v>4328.8</v>
      </c>
      <c r="B88" s="45">
        <v>0.68400000000000005</v>
      </c>
      <c r="C88" s="10">
        <f t="shared" si="10"/>
        <v>0</v>
      </c>
      <c r="D88" s="11">
        <f t="shared" si="10"/>
        <v>0</v>
      </c>
      <c r="E88" s="11">
        <f t="shared" si="10"/>
        <v>2.754808195137634E-9</v>
      </c>
      <c r="F88" s="12">
        <f t="shared" si="6"/>
        <v>0</v>
      </c>
      <c r="G88" s="12">
        <f t="shared" si="6"/>
        <v>0</v>
      </c>
      <c r="H88" s="12">
        <f t="shared" si="6"/>
        <v>3.2914980097536559E-8</v>
      </c>
      <c r="I88" s="13">
        <f t="shared" si="8"/>
        <v>3.2914980097536559E-8</v>
      </c>
      <c r="J88" s="13">
        <f t="shared" si="9"/>
        <v>0.68399996708501998</v>
      </c>
    </row>
    <row r="89" spans="1:10" ht="15.75" thickBot="1" x14ac:dyDescent="0.3">
      <c r="A89" s="43">
        <v>4862.6000000000004</v>
      </c>
      <c r="B89" s="45">
        <v>0</v>
      </c>
      <c r="C89" s="10">
        <f t="shared" si="10"/>
        <v>0</v>
      </c>
      <c r="D89" s="11">
        <f t="shared" si="10"/>
        <v>0</v>
      </c>
      <c r="E89" s="11">
        <f t="shared" si="10"/>
        <v>9.3577236820535601E-13</v>
      </c>
      <c r="F89" s="12">
        <f t="shared" si="6"/>
        <v>0</v>
      </c>
      <c r="G89" s="12">
        <f t="shared" si="6"/>
        <v>0</v>
      </c>
      <c r="H89" s="12">
        <f t="shared" si="6"/>
        <v>1.1180788894729236E-11</v>
      </c>
      <c r="I89" s="13">
        <f t="shared" si="8"/>
        <v>1.1180788894729236E-11</v>
      </c>
      <c r="J89" s="13">
        <f t="shared" si="9"/>
        <v>-1.1180788894729236E-11</v>
      </c>
    </row>
    <row r="90" spans="1:10" ht="15.75" thickBot="1" x14ac:dyDescent="0.3">
      <c r="A90" s="43">
        <v>5462.3</v>
      </c>
      <c r="B90" s="45">
        <v>0</v>
      </c>
      <c r="C90" s="10">
        <f t="shared" si="10"/>
        <v>0</v>
      </c>
      <c r="D90" s="11">
        <f t="shared" si="10"/>
        <v>0</v>
      </c>
      <c r="E90" s="11">
        <f t="shared" si="10"/>
        <v>2.3540948946014954E-17</v>
      </c>
      <c r="F90" s="12">
        <f t="shared" si="6"/>
        <v>0</v>
      </c>
      <c r="G90" s="12">
        <f t="shared" si="6"/>
        <v>0</v>
      </c>
      <c r="H90" s="12">
        <f t="shared" si="6"/>
        <v>2.8127180229928638E-16</v>
      </c>
      <c r="I90" s="13">
        <f t="shared" si="8"/>
        <v>2.8127180229928638E-16</v>
      </c>
      <c r="J90" s="13">
        <f t="shared" si="9"/>
        <v>-2.8127180229928638E-16</v>
      </c>
    </row>
    <row r="91" spans="1:10" ht="15.75" thickBot="1" x14ac:dyDescent="0.3">
      <c r="A91" s="43">
        <v>6135.9</v>
      </c>
      <c r="B91" s="45">
        <v>0</v>
      </c>
      <c r="C91" s="10">
        <f t="shared" si="10"/>
        <v>0</v>
      </c>
      <c r="D91" s="11">
        <f t="shared" si="10"/>
        <v>0</v>
      </c>
      <c r="E91" s="11">
        <f t="shared" si="10"/>
        <v>2.0880244627222031E-23</v>
      </c>
      <c r="F91" s="12">
        <f t="shared" si="6"/>
        <v>0</v>
      </c>
      <c r="G91" s="12">
        <f t="shared" si="6"/>
        <v>0</v>
      </c>
      <c r="H91" s="12">
        <f t="shared" si="6"/>
        <v>2.494811934819189E-22</v>
      </c>
      <c r="I91" s="13">
        <f t="shared" si="8"/>
        <v>2.494811934819189E-22</v>
      </c>
      <c r="J91" s="13">
        <f t="shared" si="9"/>
        <v>-2.494811934819189E-22</v>
      </c>
    </row>
    <row r="92" spans="1:10" ht="15.75" thickBot="1" x14ac:dyDescent="0.3">
      <c r="A92" s="43">
        <v>6892.6</v>
      </c>
      <c r="B92" s="45">
        <v>0</v>
      </c>
      <c r="C92" s="10">
        <f t="shared" si="10"/>
        <v>0</v>
      </c>
      <c r="D92" s="11">
        <f t="shared" si="10"/>
        <v>0</v>
      </c>
      <c r="E92" s="11">
        <f t="shared" si="10"/>
        <v>2.529462314055494E-31</v>
      </c>
      <c r="F92" s="12">
        <f t="shared" si="6"/>
        <v>0</v>
      </c>
      <c r="G92" s="12">
        <f t="shared" si="6"/>
        <v>0</v>
      </c>
      <c r="H92" s="12">
        <f t="shared" si="6"/>
        <v>3.022250401010068E-30</v>
      </c>
      <c r="I92" s="13">
        <f t="shared" si="8"/>
        <v>3.022250401010068E-30</v>
      </c>
      <c r="J92" s="13">
        <f t="shared" si="9"/>
        <v>-3.022250401010068E-30</v>
      </c>
    </row>
    <row r="93" spans="1:10" ht="15.75" thickBot="1" x14ac:dyDescent="0.3">
      <c r="A93" s="43">
        <v>7742.6</v>
      </c>
      <c r="B93" s="45">
        <v>0</v>
      </c>
      <c r="C93" s="10">
        <f t="shared" si="10"/>
        <v>0</v>
      </c>
      <c r="D93" s="11">
        <f t="shared" si="10"/>
        <v>0</v>
      </c>
      <c r="E93" s="11">
        <f t="shared" si="10"/>
        <v>1.2574225341292022E-41</v>
      </c>
      <c r="F93" s="12">
        <f t="shared" si="6"/>
        <v>0</v>
      </c>
      <c r="G93" s="12">
        <f t="shared" si="6"/>
        <v>0</v>
      </c>
      <c r="H93" s="12">
        <f t="shared" si="6"/>
        <v>1.5023927167818256E-40</v>
      </c>
      <c r="I93" s="13">
        <f t="shared" si="8"/>
        <v>1.5023927167818256E-40</v>
      </c>
      <c r="J93" s="13">
        <f t="shared" si="9"/>
        <v>-1.5023927167818256E-40</v>
      </c>
    </row>
    <row r="94" spans="1:10" ht="15.75" thickBot="1" x14ac:dyDescent="0.3">
      <c r="A94" s="43">
        <v>8697.5</v>
      </c>
      <c r="B94" s="45">
        <v>0</v>
      </c>
      <c r="C94" s="10">
        <f t="shared" si="10"/>
        <v>0</v>
      </c>
      <c r="D94" s="11">
        <f t="shared" si="10"/>
        <v>0</v>
      </c>
      <c r="E94" s="11">
        <f t="shared" si="10"/>
        <v>5.5466855075071171E-55</v>
      </c>
      <c r="F94" s="12">
        <f t="shared" si="6"/>
        <v>0</v>
      </c>
      <c r="G94" s="12">
        <f t="shared" si="6"/>
        <v>0</v>
      </c>
      <c r="H94" s="12">
        <f t="shared" si="6"/>
        <v>6.6272869163499001E-54</v>
      </c>
      <c r="I94" s="13">
        <f t="shared" si="8"/>
        <v>6.6272869163499001E-54</v>
      </c>
      <c r="J94" s="13">
        <f t="shared" si="9"/>
        <v>-6.6272869163499001E-54</v>
      </c>
    </row>
    <row r="95" spans="1:10" ht="15.75" thickBot="1" x14ac:dyDescent="0.3">
      <c r="A95" s="43">
        <v>9770.1</v>
      </c>
      <c r="B95" s="45">
        <v>0</v>
      </c>
      <c r="C95" s="10">
        <f t="shared" si="10"/>
        <v>0</v>
      </c>
      <c r="D95" s="11">
        <f t="shared" si="10"/>
        <v>0</v>
      </c>
      <c r="E95" s="11">
        <f t="shared" si="10"/>
        <v>3.1333720073873745E-72</v>
      </c>
      <c r="F95" s="12">
        <f t="shared" si="6"/>
        <v>0</v>
      </c>
      <c r="G95" s="12">
        <f t="shared" si="6"/>
        <v>0</v>
      </c>
      <c r="H95" s="12">
        <f t="shared" si="6"/>
        <v>3.7438133603410762E-71</v>
      </c>
      <c r="I95" s="13">
        <f t="shared" si="8"/>
        <v>3.7438133603410762E-71</v>
      </c>
      <c r="J95" s="13">
        <f t="shared" si="9"/>
        <v>-3.7438133603410762E-71</v>
      </c>
    </row>
    <row r="96" spans="1:10" ht="15.75" thickBot="1" x14ac:dyDescent="0.3">
      <c r="A96" s="43">
        <v>10975</v>
      </c>
      <c r="B96" s="45">
        <v>0</v>
      </c>
      <c r="C96" s="10">
        <f t="shared" si="10"/>
        <v>0</v>
      </c>
      <c r="D96" s="11">
        <f t="shared" si="10"/>
        <v>0</v>
      </c>
      <c r="E96" s="11">
        <f t="shared" si="10"/>
        <v>1.9315125437564411E-94</v>
      </c>
      <c r="F96" s="12">
        <f t="shared" si="6"/>
        <v>0</v>
      </c>
      <c r="G96" s="12">
        <f t="shared" si="6"/>
        <v>0</v>
      </c>
      <c r="H96" s="12">
        <f t="shared" si="6"/>
        <v>2.3078084727677074E-93</v>
      </c>
      <c r="I96" s="13">
        <f t="shared" si="8"/>
        <v>2.3078084727677074E-93</v>
      </c>
      <c r="J96" s="13">
        <f t="shared" si="9"/>
        <v>-2.3078084727677074E-93</v>
      </c>
    </row>
    <row r="97" spans="1:10" ht="15.75" thickBot="1" x14ac:dyDescent="0.3">
      <c r="A97" s="43">
        <v>12328.5</v>
      </c>
      <c r="B97" s="45">
        <v>0</v>
      </c>
      <c r="C97" s="10">
        <f t="shared" si="10"/>
        <v>0</v>
      </c>
      <c r="D97" s="11">
        <f t="shared" si="10"/>
        <v>0</v>
      </c>
      <c r="E97" s="11">
        <f t="shared" si="10"/>
        <v>5.7498265640427469E-123</v>
      </c>
      <c r="F97" s="12">
        <f t="shared" si="6"/>
        <v>0</v>
      </c>
      <c r="G97" s="12">
        <f t="shared" si="6"/>
        <v>0</v>
      </c>
      <c r="H97" s="12">
        <f t="shared" si="6"/>
        <v>6.8700037720883354E-122</v>
      </c>
      <c r="I97" s="13">
        <f t="shared" si="8"/>
        <v>6.8700037720883354E-122</v>
      </c>
      <c r="J97" s="13">
        <f t="shared" si="9"/>
        <v>-6.8700037720883354E-122</v>
      </c>
    </row>
    <row r="98" spans="1:10" ht="15.75" thickBot="1" x14ac:dyDescent="0.3">
      <c r="A98" s="43">
        <v>13848.9</v>
      </c>
      <c r="B98" s="45">
        <v>0</v>
      </c>
      <c r="C98" s="10">
        <f t="shared" si="10"/>
        <v>0</v>
      </c>
      <c r="D98" s="11">
        <f t="shared" si="10"/>
        <v>0</v>
      </c>
      <c r="E98" s="11">
        <f t="shared" si="10"/>
        <v>1.5933308366916607E-159</v>
      </c>
      <c r="F98" s="12">
        <f t="shared" si="6"/>
        <v>0</v>
      </c>
      <c r="G98" s="12">
        <f t="shared" si="6"/>
        <v>0</v>
      </c>
      <c r="H98" s="12">
        <f t="shared" si="6"/>
        <v>1.9037424409824327E-158</v>
      </c>
      <c r="I98" s="13">
        <f t="shared" si="8"/>
        <v>1.9037424409824327E-158</v>
      </c>
      <c r="J98" s="13">
        <f t="shared" si="9"/>
        <v>-1.9037424409824327E-158</v>
      </c>
    </row>
    <row r="99" spans="1:10" ht="15.75" thickBot="1" x14ac:dyDescent="0.3">
      <c r="A99" s="43">
        <v>15556.8</v>
      </c>
      <c r="B99" s="45">
        <v>0</v>
      </c>
      <c r="C99" s="10">
        <f t="shared" si="10"/>
        <v>0</v>
      </c>
      <c r="D99" s="11">
        <f t="shared" si="10"/>
        <v>0</v>
      </c>
      <c r="E99" s="11">
        <f t="shared" si="10"/>
        <v>2.7618995853285228E-206</v>
      </c>
      <c r="F99" s="12">
        <f t="shared" si="6"/>
        <v>0</v>
      </c>
      <c r="G99" s="12">
        <f t="shared" si="6"/>
        <v>0</v>
      </c>
      <c r="H99" s="12">
        <f t="shared" si="6"/>
        <v>3.2999709396443453E-205</v>
      </c>
      <c r="I99" s="13">
        <f t="shared" si="8"/>
        <v>3.2999709396443453E-205</v>
      </c>
      <c r="J99" s="13">
        <f t="shared" si="9"/>
        <v>-3.2999709396443453E-205</v>
      </c>
    </row>
    <row r="100" spans="1:10" ht="15.75" thickBot="1" x14ac:dyDescent="0.3">
      <c r="A100" s="43">
        <v>17475.3</v>
      </c>
      <c r="B100" s="45">
        <v>0</v>
      </c>
      <c r="C100" s="10">
        <f t="shared" si="10"/>
        <v>0</v>
      </c>
      <c r="D100" s="11">
        <f t="shared" si="10"/>
        <v>0</v>
      </c>
      <c r="E100" s="11">
        <f t="shared" si="10"/>
        <v>5.338328296962763E-266</v>
      </c>
      <c r="F100" s="12">
        <f t="shared" si="6"/>
        <v>0</v>
      </c>
      <c r="G100" s="12">
        <f t="shared" si="6"/>
        <v>0</v>
      </c>
      <c r="H100" s="12">
        <f t="shared" si="6"/>
        <v>6.378337699110367E-265</v>
      </c>
      <c r="I100" s="13">
        <f t="shared" si="8"/>
        <v>6.378337699110367E-265</v>
      </c>
      <c r="J100" s="13">
        <f t="shared" si="9"/>
        <v>-6.378337699110367E-265</v>
      </c>
    </row>
    <row r="101" spans="1:10" ht="15.75" thickBot="1" x14ac:dyDescent="0.3">
      <c r="A101" s="43">
        <v>19630.400000000001</v>
      </c>
      <c r="B101" s="45">
        <v>0</v>
      </c>
      <c r="C101" s="10">
        <f t="shared" si="10"/>
        <v>0</v>
      </c>
      <c r="D101" s="11">
        <f t="shared" si="10"/>
        <v>0</v>
      </c>
      <c r="E101" s="11">
        <f t="shared" si="10"/>
        <v>0</v>
      </c>
      <c r="F101" s="12">
        <f t="shared" si="6"/>
        <v>0</v>
      </c>
      <c r="G101" s="12">
        <f t="shared" si="6"/>
        <v>0</v>
      </c>
      <c r="H101" s="12">
        <f t="shared" si="6"/>
        <v>0</v>
      </c>
      <c r="I101" s="13">
        <f t="shared" si="8"/>
        <v>0</v>
      </c>
      <c r="J101" s="13">
        <f t="shared" si="9"/>
        <v>0</v>
      </c>
    </row>
    <row r="102" spans="1:10" ht="15.75" thickBot="1" x14ac:dyDescent="0.3">
      <c r="A102" s="43">
        <v>22051.3</v>
      </c>
      <c r="B102" s="45">
        <v>0</v>
      </c>
      <c r="C102" s="10">
        <f t="shared" si="10"/>
        <v>0</v>
      </c>
      <c r="D102" s="11">
        <f t="shared" si="10"/>
        <v>0</v>
      </c>
      <c r="E102" s="11">
        <f t="shared" si="10"/>
        <v>0</v>
      </c>
      <c r="F102" s="12">
        <f t="shared" si="6"/>
        <v>0</v>
      </c>
      <c r="G102" s="12">
        <f t="shared" si="6"/>
        <v>0</v>
      </c>
      <c r="H102" s="12">
        <f t="shared" si="6"/>
        <v>0</v>
      </c>
      <c r="I102" s="13">
        <f t="shared" si="8"/>
        <v>0</v>
      </c>
      <c r="J102" s="13">
        <f t="shared" si="9"/>
        <v>0</v>
      </c>
    </row>
    <row r="103" spans="1:10" ht="15.75" thickBot="1" x14ac:dyDescent="0.3">
      <c r="A103" s="43">
        <v>24770.799999999999</v>
      </c>
      <c r="B103" s="45">
        <v>0</v>
      </c>
      <c r="C103" s="10">
        <f t="shared" ref="C103:E116" si="11">EXP(-1*(($A103-C$8)/(0.6006*C$9))^2)</f>
        <v>0</v>
      </c>
      <c r="D103" s="11">
        <f t="shared" si="11"/>
        <v>0</v>
      </c>
      <c r="E103" s="11">
        <f t="shared" si="11"/>
        <v>0</v>
      </c>
      <c r="F103" s="12">
        <f t="shared" si="6"/>
        <v>0</v>
      </c>
      <c r="G103" s="12">
        <f t="shared" si="6"/>
        <v>0</v>
      </c>
      <c r="H103" s="12">
        <f t="shared" si="6"/>
        <v>0</v>
      </c>
      <c r="I103" s="13">
        <f t="shared" si="8"/>
        <v>0</v>
      </c>
      <c r="J103" s="13">
        <f t="shared" si="9"/>
        <v>0</v>
      </c>
    </row>
    <row r="104" spans="1:10" ht="15.75" thickBot="1" x14ac:dyDescent="0.3">
      <c r="A104" s="43">
        <v>27825.599999999999</v>
      </c>
      <c r="B104" s="45">
        <v>0</v>
      </c>
      <c r="C104" s="10">
        <f t="shared" si="11"/>
        <v>0</v>
      </c>
      <c r="D104" s="11">
        <f t="shared" si="11"/>
        <v>0</v>
      </c>
      <c r="E104" s="11">
        <f t="shared" si="11"/>
        <v>0</v>
      </c>
      <c r="F104" s="12">
        <f t="shared" si="6"/>
        <v>0</v>
      </c>
      <c r="G104" s="12">
        <f t="shared" si="6"/>
        <v>0</v>
      </c>
      <c r="H104" s="12">
        <f t="shared" si="6"/>
        <v>0</v>
      </c>
      <c r="I104" s="13">
        <f t="shared" si="8"/>
        <v>0</v>
      </c>
      <c r="J104" s="13">
        <f t="shared" si="9"/>
        <v>0</v>
      </c>
    </row>
    <row r="105" spans="1:10" ht="15.75" thickBot="1" x14ac:dyDescent="0.3">
      <c r="A105" s="43">
        <v>31257.200000000001</v>
      </c>
      <c r="B105" s="45">
        <v>0</v>
      </c>
      <c r="C105" s="10">
        <f t="shared" si="11"/>
        <v>0</v>
      </c>
      <c r="D105" s="11">
        <f t="shared" si="11"/>
        <v>0</v>
      </c>
      <c r="E105" s="11">
        <f t="shared" si="11"/>
        <v>0</v>
      </c>
      <c r="F105" s="12">
        <f t="shared" si="6"/>
        <v>0</v>
      </c>
      <c r="G105" s="12">
        <f t="shared" si="6"/>
        <v>0</v>
      </c>
      <c r="H105" s="12">
        <f t="shared" si="6"/>
        <v>0</v>
      </c>
      <c r="I105" s="13">
        <f t="shared" si="8"/>
        <v>0</v>
      </c>
      <c r="J105" s="13">
        <f t="shared" si="9"/>
        <v>0</v>
      </c>
    </row>
    <row r="106" spans="1:10" ht="15.75" thickBot="1" x14ac:dyDescent="0.3">
      <c r="A106" s="43">
        <v>35111.9</v>
      </c>
      <c r="B106" s="45">
        <v>0</v>
      </c>
      <c r="C106" s="10">
        <f t="shared" si="11"/>
        <v>0</v>
      </c>
      <c r="D106" s="11">
        <f t="shared" si="11"/>
        <v>0</v>
      </c>
      <c r="E106" s="11">
        <f t="shared" si="11"/>
        <v>0</v>
      </c>
      <c r="F106" s="12">
        <f t="shared" si="6"/>
        <v>0</v>
      </c>
      <c r="G106" s="12">
        <f t="shared" si="6"/>
        <v>0</v>
      </c>
      <c r="H106" s="12">
        <f t="shared" si="6"/>
        <v>0</v>
      </c>
      <c r="I106" s="13">
        <f t="shared" si="8"/>
        <v>0</v>
      </c>
      <c r="J106" s="13">
        <f t="shared" si="9"/>
        <v>0</v>
      </c>
    </row>
    <row r="107" spans="1:10" ht="15.75" thickBot="1" x14ac:dyDescent="0.3">
      <c r="A107" s="43">
        <v>39442.1</v>
      </c>
      <c r="B107" s="45">
        <v>0</v>
      </c>
      <c r="C107" s="10">
        <f t="shared" si="11"/>
        <v>0</v>
      </c>
      <c r="D107" s="11">
        <f t="shared" si="11"/>
        <v>0</v>
      </c>
      <c r="E107" s="11">
        <f t="shared" si="11"/>
        <v>0</v>
      </c>
      <c r="F107" s="12">
        <f t="shared" si="6"/>
        <v>0</v>
      </c>
      <c r="G107" s="12">
        <f t="shared" si="6"/>
        <v>0</v>
      </c>
      <c r="H107" s="12">
        <f t="shared" si="6"/>
        <v>0</v>
      </c>
      <c r="I107" s="13">
        <f t="shared" si="8"/>
        <v>0</v>
      </c>
      <c r="J107" s="13">
        <f t="shared" si="9"/>
        <v>0</v>
      </c>
    </row>
    <row r="108" spans="1:10" ht="15.75" thickBot="1" x14ac:dyDescent="0.3">
      <c r="A108" s="43">
        <v>44306.2</v>
      </c>
      <c r="B108" s="45">
        <v>0</v>
      </c>
      <c r="C108" s="10">
        <f t="shared" si="11"/>
        <v>0</v>
      </c>
      <c r="D108" s="11">
        <f t="shared" si="11"/>
        <v>0</v>
      </c>
      <c r="E108" s="11">
        <f t="shared" si="11"/>
        <v>0</v>
      </c>
      <c r="F108" s="12">
        <f t="shared" si="6"/>
        <v>0</v>
      </c>
      <c r="G108" s="12">
        <f t="shared" si="6"/>
        <v>0</v>
      </c>
      <c r="H108" s="12">
        <f t="shared" si="6"/>
        <v>0</v>
      </c>
      <c r="I108" s="13">
        <f t="shared" si="8"/>
        <v>0</v>
      </c>
      <c r="J108" s="13">
        <f t="shared" si="9"/>
        <v>0</v>
      </c>
    </row>
    <row r="109" spans="1:10" ht="15.75" thickBot="1" x14ac:dyDescent="0.3">
      <c r="A109" s="43">
        <v>49770.2</v>
      </c>
      <c r="B109" s="45">
        <v>0</v>
      </c>
      <c r="C109" s="10">
        <f t="shared" si="11"/>
        <v>0</v>
      </c>
      <c r="D109" s="11">
        <f t="shared" si="11"/>
        <v>0</v>
      </c>
      <c r="E109" s="11">
        <f t="shared" si="11"/>
        <v>0</v>
      </c>
      <c r="F109" s="12">
        <f t="shared" si="6"/>
        <v>0</v>
      </c>
      <c r="G109" s="12">
        <f t="shared" si="6"/>
        <v>0</v>
      </c>
      <c r="H109" s="12">
        <f t="shared" si="6"/>
        <v>0</v>
      </c>
      <c r="I109" s="13">
        <f t="shared" si="8"/>
        <v>0</v>
      </c>
      <c r="J109" s="13">
        <f t="shared" si="9"/>
        <v>0</v>
      </c>
    </row>
    <row r="110" spans="1:10" ht="15.75" thickBot="1" x14ac:dyDescent="0.3">
      <c r="A110" s="43">
        <v>55908.1</v>
      </c>
      <c r="B110" s="45">
        <v>0</v>
      </c>
      <c r="C110" s="10">
        <f t="shared" si="11"/>
        <v>0</v>
      </c>
      <c r="D110" s="11">
        <f t="shared" si="11"/>
        <v>0</v>
      </c>
      <c r="E110" s="11">
        <f t="shared" si="11"/>
        <v>0</v>
      </c>
      <c r="F110" s="12">
        <f t="shared" si="6"/>
        <v>0</v>
      </c>
      <c r="G110" s="12">
        <f t="shared" si="6"/>
        <v>0</v>
      </c>
      <c r="H110" s="12">
        <f t="shared" si="6"/>
        <v>0</v>
      </c>
      <c r="I110" s="13">
        <f t="shared" si="8"/>
        <v>0</v>
      </c>
      <c r="J110" s="13">
        <f t="shared" si="9"/>
        <v>0</v>
      </c>
    </row>
    <row r="111" spans="1:10" ht="15.75" thickBot="1" x14ac:dyDescent="0.3">
      <c r="A111" s="43">
        <v>62802.9</v>
      </c>
      <c r="B111" s="45">
        <v>0</v>
      </c>
      <c r="C111" s="10">
        <f t="shared" si="11"/>
        <v>0</v>
      </c>
      <c r="D111" s="11">
        <f t="shared" si="11"/>
        <v>0</v>
      </c>
      <c r="E111" s="11">
        <f t="shared" si="11"/>
        <v>0</v>
      </c>
      <c r="F111" s="12">
        <f t="shared" si="6"/>
        <v>0</v>
      </c>
      <c r="G111" s="12">
        <f t="shared" si="6"/>
        <v>0</v>
      </c>
      <c r="H111" s="12">
        <f t="shared" si="6"/>
        <v>0</v>
      </c>
      <c r="I111" s="13">
        <f t="shared" si="8"/>
        <v>0</v>
      </c>
      <c r="J111" s="13">
        <f t="shared" si="9"/>
        <v>0</v>
      </c>
    </row>
    <row r="112" spans="1:10" ht="15.75" thickBot="1" x14ac:dyDescent="0.3">
      <c r="A112" s="43">
        <v>70548</v>
      </c>
      <c r="B112" s="45">
        <v>0</v>
      </c>
      <c r="C112" s="10">
        <f t="shared" si="11"/>
        <v>0</v>
      </c>
      <c r="D112" s="11">
        <f t="shared" si="11"/>
        <v>0</v>
      </c>
      <c r="E112" s="11">
        <f t="shared" si="11"/>
        <v>0</v>
      </c>
      <c r="F112" s="12">
        <f t="shared" ref="F112:H116" si="12">C$15*C112</f>
        <v>0</v>
      </c>
      <c r="G112" s="12">
        <f t="shared" si="12"/>
        <v>0</v>
      </c>
      <c r="H112" s="12">
        <f t="shared" si="12"/>
        <v>0</v>
      </c>
      <c r="I112" s="13">
        <f t="shared" si="8"/>
        <v>0</v>
      </c>
      <c r="J112" s="13">
        <f t="shared" si="9"/>
        <v>0</v>
      </c>
    </row>
    <row r="113" spans="1:10" ht="15.75" thickBot="1" x14ac:dyDescent="0.3">
      <c r="A113" s="43">
        <v>79248.3</v>
      </c>
      <c r="B113" s="45">
        <v>0</v>
      </c>
      <c r="C113" s="10">
        <f t="shared" si="11"/>
        <v>0</v>
      </c>
      <c r="D113" s="11">
        <f t="shared" si="11"/>
        <v>0</v>
      </c>
      <c r="E113" s="11">
        <f t="shared" si="11"/>
        <v>0</v>
      </c>
      <c r="F113" s="12">
        <f t="shared" si="12"/>
        <v>0</v>
      </c>
      <c r="G113" s="12">
        <f t="shared" si="12"/>
        <v>0</v>
      </c>
      <c r="H113" s="12">
        <f t="shared" si="12"/>
        <v>0</v>
      </c>
      <c r="I113" s="13">
        <f t="shared" si="8"/>
        <v>0</v>
      </c>
      <c r="J113" s="13">
        <f t="shared" si="9"/>
        <v>0</v>
      </c>
    </row>
    <row r="114" spans="1:10" ht="15.75" thickBot="1" x14ac:dyDescent="0.3">
      <c r="A114" s="43">
        <v>89021.5</v>
      </c>
      <c r="B114" s="45">
        <v>0</v>
      </c>
      <c r="C114" s="10">
        <f t="shared" si="11"/>
        <v>0</v>
      </c>
      <c r="D114" s="11">
        <f t="shared" si="11"/>
        <v>0</v>
      </c>
      <c r="E114" s="11">
        <f t="shared" si="11"/>
        <v>0</v>
      </c>
      <c r="F114" s="12">
        <f t="shared" si="12"/>
        <v>0</v>
      </c>
      <c r="G114" s="12">
        <f t="shared" si="12"/>
        <v>0</v>
      </c>
      <c r="H114" s="12">
        <f t="shared" si="12"/>
        <v>0</v>
      </c>
      <c r="I114" s="13">
        <f t="shared" si="8"/>
        <v>0</v>
      </c>
      <c r="J114" s="13">
        <f t="shared" si="9"/>
        <v>0</v>
      </c>
    </row>
    <row r="115" spans="1:10" ht="15.75" thickBot="1" x14ac:dyDescent="0.3">
      <c r="A115" s="43">
        <v>100000</v>
      </c>
      <c r="B115" s="45">
        <v>0</v>
      </c>
      <c r="C115" s="10">
        <f t="shared" si="11"/>
        <v>0</v>
      </c>
      <c r="D115" s="11">
        <f t="shared" si="11"/>
        <v>0</v>
      </c>
      <c r="E115" s="11">
        <f t="shared" si="11"/>
        <v>0</v>
      </c>
      <c r="F115" s="12">
        <f t="shared" si="12"/>
        <v>0</v>
      </c>
      <c r="G115" s="12">
        <f t="shared" si="12"/>
        <v>0</v>
      </c>
      <c r="H115" s="12">
        <f t="shared" si="12"/>
        <v>0</v>
      </c>
      <c r="I115" s="13">
        <f t="shared" si="8"/>
        <v>0</v>
      </c>
      <c r="J115" s="13">
        <f t="shared" si="9"/>
        <v>0</v>
      </c>
    </row>
    <row r="116" spans="1:10" ht="15.75" thickBot="1" x14ac:dyDescent="0.3">
      <c r="A116" s="43">
        <v>1000000</v>
      </c>
      <c r="B116" s="45">
        <v>0</v>
      </c>
      <c r="C116" s="10">
        <f t="shared" si="11"/>
        <v>0</v>
      </c>
      <c r="D116" s="11">
        <f t="shared" si="11"/>
        <v>0</v>
      </c>
      <c r="E116" s="11">
        <f t="shared" si="11"/>
        <v>0</v>
      </c>
      <c r="F116" s="12">
        <f t="shared" si="12"/>
        <v>0</v>
      </c>
      <c r="G116" s="12">
        <f t="shared" si="12"/>
        <v>0</v>
      </c>
      <c r="H116" s="12">
        <f t="shared" si="12"/>
        <v>0</v>
      </c>
      <c r="I116" s="13">
        <f t="shared" si="8"/>
        <v>0</v>
      </c>
      <c r="J116" s="13">
        <f t="shared" si="9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EA131-4569-4098-8E38-0FC1ECD1D6A1}">
  <dimension ref="A1:R116"/>
  <sheetViews>
    <sheetView topLeftCell="A3" zoomScale="80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48.575480131042795</v>
      </c>
      <c r="D8" s="41">
        <v>286.29032805117646</v>
      </c>
      <c r="E8" s="41">
        <v>486.14113990531348</v>
      </c>
    </row>
    <row r="9" spans="2:8" ht="15" x14ac:dyDescent="0.25">
      <c r="B9" s="25" t="s">
        <v>5</v>
      </c>
      <c r="C9" s="41">
        <v>31.034683926038628</v>
      </c>
      <c r="D9" s="41">
        <v>246.4239709359872</v>
      </c>
      <c r="E9" s="41">
        <v>331.52903124023572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8.2640862776801938E-2</v>
      </c>
    </row>
    <row r="12" spans="2:8" ht="15" customHeight="1" x14ac:dyDescent="0.25">
      <c r="B12" s="31" t="s">
        <v>24</v>
      </c>
      <c r="C12" s="39">
        <f>STDEV(J22:J143)/MAX(I22:I143)</f>
        <v>4.0989793193524138E-2</v>
      </c>
      <c r="D12" s="35" t="s">
        <v>21</v>
      </c>
      <c r="E12" s="38">
        <f>M24</f>
        <v>0.9786660665762047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3.1171409892257191</v>
      </c>
      <c r="D15" s="40">
        <f>N22</f>
        <v>7.5325193749675412</v>
      </c>
      <c r="E15" s="40">
        <f>M22</f>
        <v>0.9904670582523275</v>
      </c>
    </row>
    <row r="16" spans="2:8" ht="15" x14ac:dyDescent="0.25">
      <c r="B16" s="5" t="s">
        <v>9</v>
      </c>
      <c r="C16" s="23">
        <f>O28</f>
        <v>5.2693762797835393E-2</v>
      </c>
      <c r="D16" s="24">
        <f>N28</f>
        <v>2.2057725255888287E-2</v>
      </c>
      <c r="E16" s="24">
        <f>M28</f>
        <v>0.19105369244054057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7.8894053222304406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1.9424492755733603E-3</v>
      </c>
      <c r="D22" s="11">
        <f>EXP(-1*(($A22-D$8)/(0.6006*D$9))^2)</f>
        <v>2.4980226071855613E-2</v>
      </c>
      <c r="E22" s="11">
        <f>EXP(-1*(($A22-E$8)/(0.6006*E$9))^2)</f>
        <v>2.7069239291661494E-3</v>
      </c>
      <c r="F22" s="12">
        <f t="shared" ref="F22:F56" si="0">C$15*C22</f>
        <v>6.0548882563815258E-3</v>
      </c>
      <c r="G22" s="12">
        <f t="shared" ref="G22:H53" si="1">D$15*D22</f>
        <v>0.18816403687732172</v>
      </c>
      <c r="H22" s="12">
        <f t="shared" si="1"/>
        <v>2.6811189810340276E-3</v>
      </c>
      <c r="I22" s="13">
        <f t="shared" ref="I22:I85" si="2">SUM(F22:H22)</f>
        <v>0.19690004411473727</v>
      </c>
      <c r="J22" s="13">
        <f t="shared" ref="J22:J85" si="3">B22-I22</f>
        <v>-0.19590004411473727</v>
      </c>
      <c r="M22" s="15">
        <f t="array" ref="M22:Q26">LINEST(B22:B108,C22:E108,FALSE,TRUE)</f>
        <v>0.9904670582523275</v>
      </c>
      <c r="N22" s="16">
        <v>7.5325193749675412</v>
      </c>
      <c r="O22" s="16">
        <v>3.1171409892257191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4">EXP(-1*(($A23-C$8)/(0.6006*C$9))^2)</f>
        <v>2.104599764278832E-3</v>
      </c>
      <c r="D23" s="11">
        <f t="shared" si="4"/>
        <v>2.5175405970708484E-2</v>
      </c>
      <c r="E23" s="11">
        <f t="shared" si="4"/>
        <v>2.7268234391624258E-3</v>
      </c>
      <c r="F23" s="12">
        <f t="shared" si="0"/>
        <v>6.5603341911483334E-3</v>
      </c>
      <c r="G23" s="12">
        <f t="shared" si="1"/>
        <v>0.18963423324703518</v>
      </c>
      <c r="H23" s="12">
        <f t="shared" si="1"/>
        <v>2.7008287901607022E-3</v>
      </c>
      <c r="I23" s="13">
        <f t="shared" si="2"/>
        <v>0.19889539622834421</v>
      </c>
      <c r="J23" s="13">
        <f t="shared" si="3"/>
        <v>-0.19889539622834421</v>
      </c>
      <c r="M23" s="18">
        <v>0.18923238871982717</v>
      </c>
      <c r="N23">
        <v>0.1661502428576894</v>
      </c>
      <c r="O23">
        <v>0.16425388789367001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4"/>
        <v>2.2195132160777466E-3</v>
      </c>
      <c r="D24" s="11">
        <f t="shared" si="4"/>
        <v>2.5306256870271906E-2</v>
      </c>
      <c r="E24" s="11">
        <f t="shared" si="4"/>
        <v>2.7401640726947393E-3</v>
      </c>
      <c r="F24" s="12">
        <f t="shared" si="0"/>
        <v>6.9185356219641442E-3</v>
      </c>
      <c r="G24" s="12">
        <f t="shared" si="1"/>
        <v>0.19061987018322857</v>
      </c>
      <c r="H24" s="12">
        <f t="shared" si="1"/>
        <v>2.7140422482106754E-3</v>
      </c>
      <c r="I24" s="13">
        <f t="shared" si="2"/>
        <v>0.20025244805340339</v>
      </c>
      <c r="J24" s="13">
        <f t="shared" si="3"/>
        <v>-0.20025244805340339</v>
      </c>
      <c r="M24" s="18">
        <v>0.9786660665762047</v>
      </c>
      <c r="N24">
        <v>0.34388210730404944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4"/>
        <v>2.4027166528572765E-3</v>
      </c>
      <c r="D25" s="11">
        <f t="shared" si="4"/>
        <v>2.5503634877445062E-2</v>
      </c>
      <c r="E25" s="11">
        <f t="shared" si="4"/>
        <v>2.7602870557985448E-3</v>
      </c>
      <c r="F25" s="12">
        <f t="shared" si="0"/>
        <v>7.4896065641166399E-3</v>
      </c>
      <c r="G25" s="12">
        <f t="shared" si="1"/>
        <v>0.19210662384645286</v>
      </c>
      <c r="H25" s="12">
        <f t="shared" si="1"/>
        <v>2.7339734000887627E-3</v>
      </c>
      <c r="I25" s="13">
        <f t="shared" si="2"/>
        <v>0.20233020381065828</v>
      </c>
      <c r="J25" s="13">
        <f t="shared" si="3"/>
        <v>-0.20233020381065828</v>
      </c>
      <c r="M25" s="18">
        <v>1284.4630814104653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4"/>
        <v>2.6685723504319015E-3</v>
      </c>
      <c r="D26" s="11">
        <f t="shared" si="4"/>
        <v>2.5768872951436886E-2</v>
      </c>
      <c r="E26" s="11">
        <f t="shared" si="4"/>
        <v>2.787328078377227E-3</v>
      </c>
      <c r="F26" s="12">
        <f t="shared" si="0"/>
        <v>8.3183162562456992E-3</v>
      </c>
      <c r="G26" s="12">
        <f t="shared" si="1"/>
        <v>0.19410453477777534</v>
      </c>
      <c r="H26" s="12">
        <f t="shared" si="1"/>
        <v>2.7607566421744049E-3</v>
      </c>
      <c r="I26" s="13">
        <f t="shared" si="2"/>
        <v>0.20518360767619545</v>
      </c>
      <c r="J26" s="13">
        <f t="shared" si="3"/>
        <v>-0.20518360767619545</v>
      </c>
      <c r="M26" s="20">
        <v>455.68217408719448</v>
      </c>
      <c r="N26" s="21">
        <v>9.9334119128053988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4"/>
        <v>2.9611158374348006E-3</v>
      </c>
      <c r="D27" s="11">
        <f t="shared" si="4"/>
        <v>2.6036489140563078E-2</v>
      </c>
      <c r="E27" s="11">
        <f t="shared" si="4"/>
        <v>2.8146112897822271E-3</v>
      </c>
      <c r="F27" s="12">
        <f t="shared" si="0"/>
        <v>9.2302155507134574E-3</v>
      </c>
      <c r="G27" s="12">
        <f t="shared" si="1"/>
        <v>0.19612035890742338</v>
      </c>
      <c r="H27" s="12">
        <f t="shared" si="1"/>
        <v>2.7877797643143919E-3</v>
      </c>
      <c r="I27" s="13">
        <f t="shared" si="2"/>
        <v>0.20813835422245122</v>
      </c>
      <c r="J27" s="13">
        <f t="shared" si="3"/>
        <v>-0.20813835422245122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4"/>
        <v>3.2827046023687504E-3</v>
      </c>
      <c r="D28" s="11">
        <f t="shared" si="4"/>
        <v>2.6306500282517208E-2</v>
      </c>
      <c r="E28" s="11">
        <f t="shared" si="4"/>
        <v>2.8421386180628836E-3</v>
      </c>
      <c r="F28" s="12">
        <f t="shared" si="0"/>
        <v>1.0232653071563548E-2</v>
      </c>
      <c r="G28" s="12">
        <f t="shared" si="1"/>
        <v>0.19815422306564998</v>
      </c>
      <c r="H28" s="12">
        <f t="shared" si="1"/>
        <v>2.8150446761780797E-3</v>
      </c>
      <c r="I28" s="13">
        <f t="shared" si="2"/>
        <v>0.21120192081339159</v>
      </c>
      <c r="J28" s="13">
        <f t="shared" si="3"/>
        <v>-0.21120192081339159</v>
      </c>
      <c r="M28" s="14">
        <f>M23/M22</f>
        <v>0.19105369244054057</v>
      </c>
      <c r="N28" s="14">
        <f>N23/N22</f>
        <v>2.2057725255888287E-2</v>
      </c>
      <c r="O28" s="14">
        <f>O23/O22</f>
        <v>5.2693762797835393E-2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4"/>
        <v>3.7294071666775009E-3</v>
      </c>
      <c r="D29" s="11">
        <f t="shared" si="4"/>
        <v>2.6647407875591819E-2</v>
      </c>
      <c r="E29" s="11">
        <f t="shared" si="4"/>
        <v>2.8768940259584416E-3</v>
      </c>
      <c r="F29" s="12">
        <f t="shared" si="0"/>
        <v>1.1625087944762592E-2</v>
      </c>
      <c r="G29" s="12">
        <f t="shared" si="1"/>
        <v>0.20072211611555801</v>
      </c>
      <c r="H29" s="12">
        <f t="shared" si="1"/>
        <v>2.8494687627947527E-3</v>
      </c>
      <c r="I29" s="13">
        <f t="shared" si="2"/>
        <v>0.21519667282311536</v>
      </c>
      <c r="J29" s="13">
        <f t="shared" si="3"/>
        <v>-0.21519667282311536</v>
      </c>
    </row>
    <row r="30" spans="1:18" ht="15.75" thickBot="1" x14ac:dyDescent="0.3">
      <c r="A30" s="43">
        <v>5.0999999999999996</v>
      </c>
      <c r="B30" s="43">
        <v>0</v>
      </c>
      <c r="C30" s="10">
        <f t="shared" si="4"/>
        <v>4.3381481608643409E-3</v>
      </c>
      <c r="D30" s="11">
        <f t="shared" si="4"/>
        <v>2.7061518173779435E-2</v>
      </c>
      <c r="E30" s="11">
        <f t="shared" si="4"/>
        <v>2.9191133911325982E-3</v>
      </c>
      <c r="F30" s="12">
        <f t="shared" si="0"/>
        <v>1.3522619449564406E-2</v>
      </c>
      <c r="G30" s="12">
        <f t="shared" si="1"/>
        <v>0.20384140996002983</v>
      </c>
      <c r="H30" s="12">
        <f t="shared" si="1"/>
        <v>2.8912856532200804E-3</v>
      </c>
      <c r="I30" s="13">
        <f t="shared" si="2"/>
        <v>0.22025531506281432</v>
      </c>
      <c r="J30" s="13">
        <f t="shared" si="3"/>
        <v>-0.22025531506281432</v>
      </c>
    </row>
    <row r="31" spans="1:18" ht="15.75" thickBot="1" x14ac:dyDescent="0.3">
      <c r="A31" s="43">
        <v>5.7</v>
      </c>
      <c r="B31" s="43">
        <v>0</v>
      </c>
      <c r="C31" s="10">
        <f t="shared" si="4"/>
        <v>5.03580542219013E-3</v>
      </c>
      <c r="D31" s="11">
        <f t="shared" si="4"/>
        <v>2.7481160582114673E-2</v>
      </c>
      <c r="E31" s="11">
        <f t="shared" si="4"/>
        <v>2.9618985504426998E-3</v>
      </c>
      <c r="F31" s="12">
        <f t="shared" si="0"/>
        <v>1.5697315495273981E-2</v>
      </c>
      <c r="G31" s="12">
        <f t="shared" si="1"/>
        <v>0.20700237453137305</v>
      </c>
      <c r="H31" s="12">
        <f t="shared" si="1"/>
        <v>2.933662944098814E-3</v>
      </c>
      <c r="I31" s="13">
        <f t="shared" si="2"/>
        <v>0.22563335297074583</v>
      </c>
      <c r="J31" s="13">
        <f t="shared" si="3"/>
        <v>-0.22563335297074583</v>
      </c>
      <c r="M31" s="28" t="e">
        <f>#REF!-M22</f>
        <v>#REF!</v>
      </c>
      <c r="N31" s="28" t="e">
        <f>#REF!-N22</f>
        <v>#REF!</v>
      </c>
      <c r="O31" s="28">
        <f>E15-O22</f>
        <v>-2.1266739309733915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0</v>
      </c>
      <c r="C32" s="10">
        <f t="shared" si="4"/>
        <v>5.9770938049286005E-3</v>
      </c>
      <c r="D32" s="11">
        <f t="shared" si="4"/>
        <v>2.7977812742638723E-2</v>
      </c>
      <c r="E32" s="11">
        <f t="shared" si="4"/>
        <v>3.0125386494080243E-3</v>
      </c>
      <c r="F32" s="12">
        <f t="shared" si="0"/>
        <v>1.8631444095790057E-2</v>
      </c>
      <c r="G32" s="12">
        <f t="shared" si="1"/>
        <v>0.21074341655313994</v>
      </c>
      <c r="H32" s="12">
        <f t="shared" si="1"/>
        <v>2.9838202939506055E-3</v>
      </c>
      <c r="I32" s="13">
        <f t="shared" si="2"/>
        <v>0.23235868094288062</v>
      </c>
      <c r="J32" s="13">
        <f t="shared" si="3"/>
        <v>-0.23235868094288062</v>
      </c>
    </row>
    <row r="33" spans="1:10" ht="15.75" thickBot="1" x14ac:dyDescent="0.3">
      <c r="A33" s="43">
        <v>7.2</v>
      </c>
      <c r="B33" s="43">
        <v>0</v>
      </c>
      <c r="C33" s="10">
        <f t="shared" si="4"/>
        <v>7.2450729282322931E-3</v>
      </c>
      <c r="D33" s="11">
        <f t="shared" si="4"/>
        <v>2.8554850959675162E-2</v>
      </c>
      <c r="E33" s="11">
        <f t="shared" si="4"/>
        <v>3.0713811122441369E-3</v>
      </c>
      <c r="F33" s="12">
        <f t="shared" si="0"/>
        <v>2.2583913794522487E-2</v>
      </c>
      <c r="G33" s="12">
        <f t="shared" si="1"/>
        <v>0.21508996810306363</v>
      </c>
      <c r="H33" s="12">
        <f t="shared" si="1"/>
        <v>3.0421018150162118E-3</v>
      </c>
      <c r="I33" s="13">
        <f t="shared" si="2"/>
        <v>0.24071598371260233</v>
      </c>
      <c r="J33" s="13">
        <f t="shared" si="3"/>
        <v>-0.24071598371260233</v>
      </c>
    </row>
    <row r="34" spans="1:10" ht="15.75" thickBot="1" x14ac:dyDescent="0.3">
      <c r="A34" s="43">
        <v>8.1</v>
      </c>
      <c r="B34" s="43">
        <v>0</v>
      </c>
      <c r="C34" s="10">
        <f t="shared" si="4"/>
        <v>8.9562662905573603E-3</v>
      </c>
      <c r="D34" s="11">
        <f t="shared" si="4"/>
        <v>2.9216216159743832E-2</v>
      </c>
      <c r="E34" s="11">
        <f t="shared" si="4"/>
        <v>3.1388326877531837E-3</v>
      </c>
      <c r="F34" s="12">
        <f t="shared" si="0"/>
        <v>2.7917944764716932E-2</v>
      </c>
      <c r="G34" s="12">
        <f t="shared" si="1"/>
        <v>0.22007171428651018</v>
      </c>
      <c r="H34" s="12">
        <f t="shared" si="1"/>
        <v>3.1089103785851423E-3</v>
      </c>
      <c r="I34" s="13">
        <f t="shared" si="2"/>
        <v>0.25109856942981224</v>
      </c>
      <c r="J34" s="13">
        <f t="shared" si="3"/>
        <v>-0.25109856942981224</v>
      </c>
    </row>
    <row r="35" spans="1:10" ht="15.75" thickBot="1" x14ac:dyDescent="0.3">
      <c r="A35" s="43">
        <v>9.1</v>
      </c>
      <c r="B35" s="43">
        <v>0</v>
      </c>
      <c r="C35" s="10">
        <f t="shared" si="4"/>
        <v>1.1273733559802275E-2</v>
      </c>
      <c r="D35" s="11">
        <f t="shared" si="4"/>
        <v>2.9966447911657711E-2</v>
      </c>
      <c r="E35" s="11">
        <f t="shared" si="4"/>
        <v>3.2153635540030472E-3</v>
      </c>
      <c r="F35" s="12">
        <f t="shared" si="0"/>
        <v>3.5141816980869253E-2</v>
      </c>
      <c r="G35" s="12">
        <f t="shared" si="1"/>
        <v>0.22572284949351731</v>
      </c>
      <c r="H35" s="12">
        <f t="shared" si="1"/>
        <v>3.1847116805451469E-3</v>
      </c>
      <c r="I35" s="13">
        <f t="shared" si="2"/>
        <v>0.26404937815493168</v>
      </c>
      <c r="J35" s="13">
        <f t="shared" si="3"/>
        <v>-0.26404937815493168</v>
      </c>
    </row>
    <row r="36" spans="1:10" ht="15.75" thickBot="1" x14ac:dyDescent="0.3">
      <c r="A36" s="43">
        <v>10.199999999999999</v>
      </c>
      <c r="B36" s="43">
        <v>1E-3</v>
      </c>
      <c r="C36" s="10">
        <f t="shared" si="4"/>
        <v>1.4424974452695917E-2</v>
      </c>
      <c r="D36" s="11">
        <f t="shared" si="4"/>
        <v>3.0810723365092212E-2</v>
      </c>
      <c r="E36" s="11">
        <f t="shared" si="4"/>
        <v>3.301512082487051E-3</v>
      </c>
      <c r="F36" s="12">
        <f t="shared" si="0"/>
        <v>4.4964679135032277E-2</v>
      </c>
      <c r="G36" s="12">
        <f t="shared" si="1"/>
        <v>0.23208237070432219</v>
      </c>
      <c r="H36" s="12">
        <f t="shared" si="1"/>
        <v>3.2700389601254651E-3</v>
      </c>
      <c r="I36" s="13">
        <f t="shared" si="2"/>
        <v>0.28031708879947992</v>
      </c>
      <c r="J36" s="13">
        <f t="shared" si="3"/>
        <v>-0.27931708879947992</v>
      </c>
    </row>
    <row r="37" spans="1:10" ht="15.75" thickBot="1" x14ac:dyDescent="0.3">
      <c r="A37" s="43">
        <v>11.5</v>
      </c>
      <c r="B37" s="43">
        <v>4.0000000000000001E-3</v>
      </c>
      <c r="C37" s="10">
        <f t="shared" si="4"/>
        <v>1.9130459470474894E-2</v>
      </c>
      <c r="D37" s="11">
        <f t="shared" si="4"/>
        <v>3.1834687871959838E-2</v>
      </c>
      <c r="E37" s="11">
        <f t="shared" si="4"/>
        <v>3.4060365487547689E-3</v>
      </c>
      <c r="F37" s="12">
        <f t="shared" si="0"/>
        <v>5.9632339358138636E-2</v>
      </c>
      <c r="G37" s="12">
        <f t="shared" si="1"/>
        <v>0.23979540319158169</v>
      </c>
      <c r="H37" s="12">
        <f t="shared" si="1"/>
        <v>3.3735670007450464E-3</v>
      </c>
      <c r="I37" s="13">
        <f t="shared" si="2"/>
        <v>0.30280130955046536</v>
      </c>
      <c r="J37" s="13">
        <f t="shared" si="3"/>
        <v>-0.29880130955046535</v>
      </c>
    </row>
    <row r="38" spans="1:10" ht="15.75" thickBot="1" x14ac:dyDescent="0.3">
      <c r="A38" s="43">
        <v>12.9</v>
      </c>
      <c r="B38" s="43">
        <v>6.0000000000000001E-3</v>
      </c>
      <c r="C38" s="10">
        <f t="shared" si="4"/>
        <v>2.5647333354068273E-2</v>
      </c>
      <c r="D38" s="11">
        <f t="shared" si="4"/>
        <v>3.2969818845477131E-2</v>
      </c>
      <c r="E38" s="11">
        <f t="shared" si="4"/>
        <v>3.5219693597711207E-3</v>
      </c>
      <c r="F38" s="12">
        <f t="shared" si="0"/>
        <v>7.9946354062302161E-2</v>
      </c>
      <c r="G38" s="12">
        <f t="shared" si="1"/>
        <v>0.24834579924272646</v>
      </c>
      <c r="H38" s="12">
        <f t="shared" si="1"/>
        <v>3.4883946310273351E-3</v>
      </c>
      <c r="I38" s="13">
        <f t="shared" si="2"/>
        <v>0.33178054793605594</v>
      </c>
      <c r="J38" s="13">
        <f t="shared" si="3"/>
        <v>-0.32578054793605593</v>
      </c>
    </row>
    <row r="39" spans="1:10" ht="15.75" thickBot="1" x14ac:dyDescent="0.3">
      <c r="A39" s="43">
        <v>14.5</v>
      </c>
      <c r="B39" s="43">
        <v>1.9E-2</v>
      </c>
      <c r="C39" s="10">
        <f t="shared" ref="C39:E54" si="5">EXP(-1*(($A39-C$8)/(0.6006*C$9))^2)</f>
        <v>3.5362830929874599E-2</v>
      </c>
      <c r="D39" s="11">
        <f t="shared" si="5"/>
        <v>3.4309237586827392E-2</v>
      </c>
      <c r="E39" s="11">
        <f t="shared" si="5"/>
        <v>3.6588606877783871E-3</v>
      </c>
      <c r="F39" s="12">
        <f t="shared" si="0"/>
        <v>0.11023092978657116</v>
      </c>
      <c r="G39" s="12">
        <f t="shared" si="1"/>
        <v>0.25843499686314192</v>
      </c>
      <c r="H39" s="12">
        <f t="shared" si="1"/>
        <v>3.6239809819789467E-3</v>
      </c>
      <c r="I39" s="13">
        <f t="shared" si="2"/>
        <v>0.37228990763169206</v>
      </c>
      <c r="J39" s="13">
        <f t="shared" si="3"/>
        <v>-0.35328990763169205</v>
      </c>
    </row>
    <row r="40" spans="1:10" ht="15.75" thickBot="1" x14ac:dyDescent="0.3">
      <c r="A40" s="43">
        <v>16.3</v>
      </c>
      <c r="B40" s="43">
        <v>5.3999999999999999E-2</v>
      </c>
      <c r="C40" s="10">
        <f t="shared" si="5"/>
        <v>4.9870046752667117E-2</v>
      </c>
      <c r="D40" s="11">
        <f t="shared" si="5"/>
        <v>3.5871211818763467E-2</v>
      </c>
      <c r="E40" s="11">
        <f t="shared" si="5"/>
        <v>3.8186440129543168E-3</v>
      </c>
      <c r="F40" s="12">
        <f t="shared" si="0"/>
        <v>0.15545196686734164</v>
      </c>
      <c r="G40" s="12">
        <f t="shared" si="1"/>
        <v>0.27020059802840046</v>
      </c>
      <c r="H40" s="12">
        <f t="shared" si="1"/>
        <v>3.782241102023725E-3</v>
      </c>
      <c r="I40" s="13">
        <f t="shared" si="2"/>
        <v>0.42943480599776584</v>
      </c>
      <c r="J40" s="13">
        <f t="shared" si="3"/>
        <v>-0.37543480599776585</v>
      </c>
    </row>
    <row r="41" spans="1:10" ht="15.75" thickBot="1" x14ac:dyDescent="0.3">
      <c r="A41" s="43">
        <v>18.3</v>
      </c>
      <c r="B41" s="43">
        <v>0.114</v>
      </c>
      <c r="C41" s="10">
        <f t="shared" si="5"/>
        <v>7.1485903879272061E-2</v>
      </c>
      <c r="D41" s="11">
        <f t="shared" si="5"/>
        <v>3.7677205059984419E-2</v>
      </c>
      <c r="E41" s="11">
        <f t="shared" si="5"/>
        <v>4.0036104364999043E-3</v>
      </c>
      <c r="F41" s="12">
        <f t="shared" si="0"/>
        <v>0.22283164113392878</v>
      </c>
      <c r="G41" s="12">
        <f t="shared" si="1"/>
        <v>0.28380427710895773</v>
      </c>
      <c r="H41" s="12">
        <f t="shared" si="1"/>
        <v>3.9654442514283766E-3</v>
      </c>
      <c r="I41" s="13">
        <f t="shared" si="2"/>
        <v>0.51060136249431498</v>
      </c>
      <c r="J41" s="13">
        <f t="shared" si="3"/>
        <v>-0.39660136249431499</v>
      </c>
    </row>
    <row r="42" spans="1:10" ht="15.75" thickBot="1" x14ac:dyDescent="0.3">
      <c r="A42" s="43">
        <v>20.6</v>
      </c>
      <c r="B42" s="43">
        <v>0.24199999999999999</v>
      </c>
      <c r="C42" s="10">
        <f t="shared" si="5"/>
        <v>0.10512242966072531</v>
      </c>
      <c r="D42" s="11">
        <f t="shared" si="5"/>
        <v>3.9848788185422084E-2</v>
      </c>
      <c r="E42" s="11">
        <f t="shared" si="5"/>
        <v>4.2263699795989044E-3</v>
      </c>
      <c r="F42" s="12">
        <f t="shared" si="0"/>
        <v>0.32768143438244435</v>
      </c>
      <c r="G42" s="12">
        <f t="shared" si="1"/>
        <v>0.30016176907566949</v>
      </c>
      <c r="H42" s="12">
        <f t="shared" si="1"/>
        <v>4.1860802407792759E-3</v>
      </c>
      <c r="I42" s="13">
        <f t="shared" si="2"/>
        <v>0.63202928369889311</v>
      </c>
      <c r="J42" s="13">
        <f t="shared" si="3"/>
        <v>-0.39002928369889311</v>
      </c>
    </row>
    <row r="43" spans="1:10" ht="15.75" thickBot="1" x14ac:dyDescent="0.3">
      <c r="A43" s="43">
        <v>23.1</v>
      </c>
      <c r="B43" s="43">
        <v>0.43</v>
      </c>
      <c r="C43" s="10">
        <f t="shared" si="5"/>
        <v>0.15443050735839692</v>
      </c>
      <c r="D43" s="11">
        <f t="shared" si="5"/>
        <v>4.2328205033770126E-2</v>
      </c>
      <c r="E43" s="11">
        <f t="shared" si="5"/>
        <v>4.4812235451331282E-3</v>
      </c>
      <c r="F43" s="12">
        <f t="shared" si="0"/>
        <v>0.48138166447378306</v>
      </c>
      <c r="G43" s="12">
        <f t="shared" si="1"/>
        <v>0.31883802452447207</v>
      </c>
      <c r="H43" s="12">
        <f t="shared" si="1"/>
        <v>4.4385043021190757E-3</v>
      </c>
      <c r="I43" s="13">
        <f t="shared" si="2"/>
        <v>0.80465819330037425</v>
      </c>
      <c r="J43" s="13">
        <f t="shared" si="3"/>
        <v>-0.37465819330037425</v>
      </c>
    </row>
    <row r="44" spans="1:10" ht="15.75" thickBot="1" x14ac:dyDescent="0.3">
      <c r="A44" s="43">
        <v>26</v>
      </c>
      <c r="B44" s="43">
        <v>0.88300000000000001</v>
      </c>
      <c r="C44" s="10">
        <f t="shared" si="5"/>
        <v>0.23063299278487495</v>
      </c>
      <c r="D44" s="11">
        <f t="shared" si="5"/>
        <v>4.5365787969820479E-2</v>
      </c>
      <c r="E44" s="11">
        <f t="shared" si="5"/>
        <v>4.7942736813798882E-3</v>
      </c>
      <c r="F44" s="12">
        <f t="shared" si="0"/>
        <v>0.71891555527753326</v>
      </c>
      <c r="G44" s="12">
        <f t="shared" si="1"/>
        <v>0.34171867684334217</v>
      </c>
      <c r="H44" s="12">
        <f t="shared" si="1"/>
        <v>4.7485701496528939E-3</v>
      </c>
      <c r="I44" s="13">
        <f t="shared" si="2"/>
        <v>1.0653828022705283</v>
      </c>
      <c r="J44" s="13">
        <f t="shared" si="3"/>
        <v>-0.18238280227052828</v>
      </c>
    </row>
    <row r="45" spans="1:10" ht="15.75" thickBot="1" x14ac:dyDescent="0.3">
      <c r="A45" s="43">
        <v>29.2</v>
      </c>
      <c r="B45" s="43">
        <v>1.37</v>
      </c>
      <c r="C45" s="10">
        <f t="shared" si="5"/>
        <v>0.3394132161660986</v>
      </c>
      <c r="D45" s="11">
        <f t="shared" si="5"/>
        <v>4.892757589053174E-2</v>
      </c>
      <c r="E45" s="11">
        <f t="shared" si="5"/>
        <v>5.1626057440115171E-3</v>
      </c>
      <c r="F45" s="12">
        <f t="shared" si="0"/>
        <v>1.0579988483962754</v>
      </c>
      <c r="G45" s="12">
        <f t="shared" si="1"/>
        <v>0.36854791336562509</v>
      </c>
      <c r="H45" s="12">
        <f t="shared" si="1"/>
        <v>5.1133909241876559E-3</v>
      </c>
      <c r="I45" s="13">
        <f t="shared" si="2"/>
        <v>1.4316601526860881</v>
      </c>
      <c r="J45" s="13">
        <f t="shared" si="3"/>
        <v>-6.1660152686088043E-2</v>
      </c>
    </row>
    <row r="46" spans="1:10" ht="15.75" thickBot="1" x14ac:dyDescent="0.3">
      <c r="A46" s="43">
        <v>32.700000000000003</v>
      </c>
      <c r="B46" s="43">
        <v>2.202</v>
      </c>
      <c r="C46" s="10">
        <f t="shared" si="5"/>
        <v>0.4841220820277588</v>
      </c>
      <c r="D46" s="11">
        <f t="shared" si="5"/>
        <v>5.3087389849704562E-2</v>
      </c>
      <c r="E46" s="11">
        <f t="shared" si="5"/>
        <v>5.5946372018234316E-3</v>
      </c>
      <c r="F46" s="12">
        <f t="shared" si="0"/>
        <v>1.5090767856780227</v>
      </c>
      <c r="G46" s="12">
        <f t="shared" si="1"/>
        <v>0.3998817926093548</v>
      </c>
      <c r="H46" s="12">
        <f t="shared" si="1"/>
        <v>5.5413038512790872E-3</v>
      </c>
      <c r="I46" s="13">
        <f t="shared" si="2"/>
        <v>1.9144998821386565</v>
      </c>
      <c r="J46" s="13">
        <f t="shared" si="3"/>
        <v>0.28750011786134344</v>
      </c>
    </row>
    <row r="47" spans="1:10" ht="15.75" thickBot="1" x14ac:dyDescent="0.3">
      <c r="A47" s="43">
        <v>36.799999999999997</v>
      </c>
      <c r="B47" s="43">
        <v>3.0230000000000001</v>
      </c>
      <c r="C47" s="10">
        <f t="shared" si="5"/>
        <v>0.67091730986193354</v>
      </c>
      <c r="D47" s="11">
        <f t="shared" si="5"/>
        <v>5.8329234939099646E-2</v>
      </c>
      <c r="E47" s="11">
        <f t="shared" si="5"/>
        <v>6.1421007872736032E-3</v>
      </c>
      <c r="F47" s="12">
        <f t="shared" si="0"/>
        <v>2.0913438469516858</v>
      </c>
      <c r="G47" s="12">
        <f t="shared" si="1"/>
        <v>0.43936609230580176</v>
      </c>
      <c r="H47" s="12">
        <f t="shared" si="1"/>
        <v>6.0835484982601903E-3</v>
      </c>
      <c r="I47" s="13">
        <f t="shared" si="2"/>
        <v>2.5367934877557476</v>
      </c>
      <c r="J47" s="13">
        <f t="shared" si="3"/>
        <v>0.48620651224425249</v>
      </c>
    </row>
    <row r="48" spans="1:10" ht="15.75" thickBot="1" x14ac:dyDescent="0.3">
      <c r="A48" s="43">
        <v>41.3</v>
      </c>
      <c r="B48" s="43">
        <v>3.34</v>
      </c>
      <c r="C48" s="10">
        <f t="shared" si="5"/>
        <v>0.85868300317224122</v>
      </c>
      <c r="D48" s="11">
        <f t="shared" si="5"/>
        <v>6.4565964934503797E-2</v>
      </c>
      <c r="E48" s="11">
        <f t="shared" si="5"/>
        <v>6.798195370254975E-3</v>
      </c>
      <c r="F48" s="12">
        <f t="shared" si="0"/>
        <v>2.6766359859396314</v>
      </c>
      <c r="G48" s="12">
        <f t="shared" si="1"/>
        <v>0.48634438183262474</v>
      </c>
      <c r="H48" s="12">
        <f t="shared" si="1"/>
        <v>6.7333885698010378E-3</v>
      </c>
      <c r="I48" s="13">
        <f t="shared" si="2"/>
        <v>3.1697137563420572</v>
      </c>
      <c r="J48" s="13">
        <f t="shared" si="3"/>
        <v>0.17028624365794265</v>
      </c>
    </row>
    <row r="49" spans="1:10" ht="15.75" thickBot="1" x14ac:dyDescent="0.3">
      <c r="A49" s="43">
        <v>46.4</v>
      </c>
      <c r="B49" s="43">
        <v>3.5129999999999999</v>
      </c>
      <c r="C49" s="10">
        <f t="shared" si="5"/>
        <v>0.98647023405077283</v>
      </c>
      <c r="D49" s="11">
        <f t="shared" si="5"/>
        <v>7.228240895877984E-2</v>
      </c>
      <c r="E49" s="11">
        <f t="shared" si="5"/>
        <v>7.617473162649469E-3</v>
      </c>
      <c r="F49" s="12">
        <f t="shared" si="0"/>
        <v>3.0749668012107527</v>
      </c>
      <c r="G49" s="12">
        <f t="shared" si="1"/>
        <v>0.54446864595133648</v>
      </c>
      <c r="H49" s="12">
        <f t="shared" si="1"/>
        <v>7.5448562347254734E-3</v>
      </c>
      <c r="I49" s="13">
        <f t="shared" si="2"/>
        <v>3.6269803033968149</v>
      </c>
      <c r="J49" s="13">
        <f t="shared" si="3"/>
        <v>-0.11398030339681497</v>
      </c>
    </row>
    <row r="50" spans="1:10" ht="15.75" thickBot="1" x14ac:dyDescent="0.3">
      <c r="A50" s="43">
        <v>52.1</v>
      </c>
      <c r="B50" s="43">
        <v>3.649</v>
      </c>
      <c r="C50" s="10">
        <f t="shared" si="5"/>
        <v>0.96487683129383617</v>
      </c>
      <c r="D50" s="11">
        <f t="shared" si="5"/>
        <v>8.1772858614984692E-2</v>
      </c>
      <c r="E50" s="11">
        <f t="shared" si="5"/>
        <v>8.6370950386931503E-3</v>
      </c>
      <c r="F50" s="12">
        <f t="shared" si="0"/>
        <v>3.0076571203802458</v>
      </c>
      <c r="G50" s="12">
        <f t="shared" si="1"/>
        <v>0.61595564186385365</v>
      </c>
      <c r="H50" s="12">
        <f t="shared" si="1"/>
        <v>8.5547581148201768E-3</v>
      </c>
      <c r="I50" s="13">
        <f t="shared" si="2"/>
        <v>3.6321675203589194</v>
      </c>
      <c r="J50" s="13">
        <f t="shared" si="3"/>
        <v>1.6832479641080589E-2</v>
      </c>
    </row>
    <row r="51" spans="1:10" ht="15.75" thickBot="1" x14ac:dyDescent="0.3">
      <c r="A51" s="43">
        <v>58.6</v>
      </c>
      <c r="B51" s="43">
        <v>2.8929999999999998</v>
      </c>
      <c r="C51" s="10">
        <f t="shared" si="5"/>
        <v>0.74883071849164873</v>
      </c>
      <c r="D51" s="11">
        <f t="shared" si="5"/>
        <v>9.3784919977937878E-2</v>
      </c>
      <c r="E51" s="11">
        <f t="shared" si="5"/>
        <v>9.9474761398357214E-3</v>
      </c>
      <c r="F51" s="12">
        <f t="shared" si="0"/>
        <v>2.334210926601664</v>
      </c>
      <c r="G51" s="12">
        <f t="shared" si="1"/>
        <v>0.70643672681359748</v>
      </c>
      <c r="H51" s="12">
        <f t="shared" si="1"/>
        <v>9.8526474292583051E-3</v>
      </c>
      <c r="I51" s="13">
        <f t="shared" si="2"/>
        <v>3.0505003008445195</v>
      </c>
      <c r="J51" s="13">
        <f t="shared" si="3"/>
        <v>-0.15750030084451971</v>
      </c>
    </row>
    <row r="52" spans="1:10" ht="15.75" thickBot="1" x14ac:dyDescent="0.3">
      <c r="A52" s="43">
        <v>63</v>
      </c>
      <c r="B52" s="43">
        <v>1.6559999999999999</v>
      </c>
      <c r="C52" s="10">
        <f t="shared" si="5"/>
        <v>0.54942845744038948</v>
      </c>
      <c r="D52" s="11">
        <f t="shared" si="5"/>
        <v>0.10267747617242326</v>
      </c>
      <c r="E52" s="11">
        <f t="shared" si="5"/>
        <v>1.0932350364808698E-2</v>
      </c>
      <c r="F52" s="12">
        <f t="shared" si="0"/>
        <v>1.7126459653344965</v>
      </c>
      <c r="G52" s="12">
        <f t="shared" si="1"/>
        <v>0.77342007864154627</v>
      </c>
      <c r="H52" s="12">
        <f t="shared" si="1"/>
        <v>1.082813290561583E-2</v>
      </c>
      <c r="I52" s="13">
        <f t="shared" si="2"/>
        <v>2.4968941768816588</v>
      </c>
      <c r="J52" s="13">
        <f t="shared" si="3"/>
        <v>-0.84089417688165891</v>
      </c>
    </row>
    <row r="53" spans="1:10" ht="15.75" thickBot="1" x14ac:dyDescent="0.3">
      <c r="A53" s="43">
        <v>73.900000000000006</v>
      </c>
      <c r="B53" s="43">
        <v>3.3759999999999999</v>
      </c>
      <c r="C53" s="10">
        <f t="shared" si="5"/>
        <v>0.15787714833226416</v>
      </c>
      <c r="D53" s="11">
        <f t="shared" si="5"/>
        <v>0.1275351798031979</v>
      </c>
      <c r="E53" s="11">
        <f t="shared" si="5"/>
        <v>1.3754870590088978E-2</v>
      </c>
      <c r="F53" s="12">
        <f t="shared" si="0"/>
        <v>0.49212533032856948</v>
      </c>
      <c r="G53" s="12">
        <f t="shared" si="1"/>
        <v>0.96066121285755723</v>
      </c>
      <c r="H53" s="12">
        <f t="shared" si="1"/>
        <v>1.3623746210006886E-2</v>
      </c>
      <c r="I53" s="13">
        <f t="shared" si="2"/>
        <v>1.4664102893961335</v>
      </c>
      <c r="J53" s="13">
        <f t="shared" si="3"/>
        <v>1.9095897106038664</v>
      </c>
    </row>
    <row r="54" spans="1:10" ht="15.75" thickBot="1" x14ac:dyDescent="0.3">
      <c r="A54" s="43">
        <v>83</v>
      </c>
      <c r="B54" s="43">
        <v>1.738</v>
      </c>
      <c r="C54" s="10">
        <f t="shared" si="5"/>
        <v>3.3011091054144709E-2</v>
      </c>
      <c r="D54" s="11">
        <f t="shared" si="5"/>
        <v>0.15157510369459612</v>
      </c>
      <c r="E54" s="11">
        <f t="shared" si="5"/>
        <v>1.6585728133419991E-2</v>
      </c>
      <c r="F54" s="12">
        <f t="shared" si="0"/>
        <v>0.10290022502393692</v>
      </c>
      <c r="G54" s="12">
        <f t="shared" ref="G54:H56" si="6">D$15*D54</f>
        <v>1.1417424053422593</v>
      </c>
      <c r="H54" s="12">
        <f t="shared" si="6"/>
        <v>1.6427617353281364E-2</v>
      </c>
      <c r="I54" s="13">
        <f t="shared" si="2"/>
        <v>1.2610702477194777</v>
      </c>
      <c r="J54" s="13">
        <f t="shared" si="3"/>
        <v>0.47692975228052226</v>
      </c>
    </row>
    <row r="55" spans="1:10" ht="15.75" thickBot="1" x14ac:dyDescent="0.3">
      <c r="A55" s="43">
        <v>93.3</v>
      </c>
      <c r="B55" s="43">
        <v>1.927</v>
      </c>
      <c r="C55" s="10">
        <f t="shared" ref="C55:E86" si="7">EXP(-1*(($A55-C$8)/(0.6006*C$9))^2)</f>
        <v>3.1593293271722444E-3</v>
      </c>
      <c r="D55" s="11">
        <f t="shared" si="7"/>
        <v>0.18262231013802799</v>
      </c>
      <c r="E55" s="11">
        <f t="shared" si="7"/>
        <v>2.0395846800168229E-2</v>
      </c>
      <c r="F55" s="12">
        <f t="shared" si="0"/>
        <v>9.848074944191515E-3</v>
      </c>
      <c r="G55" s="12">
        <f t="shared" si="6"/>
        <v>1.3756060894160271</v>
      </c>
      <c r="H55" s="12">
        <f t="shared" si="6"/>
        <v>2.0201414380727773E-2</v>
      </c>
      <c r="I55" s="13">
        <f t="shared" si="2"/>
        <v>1.4056555787409466</v>
      </c>
      <c r="J55" s="13">
        <f t="shared" si="3"/>
        <v>0.52134442125905345</v>
      </c>
    </row>
    <row r="56" spans="1:10" ht="15.75" thickBot="1" x14ac:dyDescent="0.3">
      <c r="A56" s="43">
        <v>104.8</v>
      </c>
      <c r="B56" s="43">
        <v>1.927</v>
      </c>
      <c r="C56" s="10">
        <f t="shared" si="7"/>
        <v>1.117950091631226E-4</v>
      </c>
      <c r="D56" s="11">
        <f t="shared" si="7"/>
        <v>0.22229901298696228</v>
      </c>
      <c r="E56" s="11">
        <f t="shared" si="7"/>
        <v>2.5530878617603503E-2</v>
      </c>
      <c r="F56" s="12">
        <f t="shared" si="0"/>
        <v>3.484808054532343E-4</v>
      </c>
      <c r="G56" s="12">
        <f t="shared" si="6"/>
        <v>1.6744716223604545</v>
      </c>
      <c r="H56" s="12">
        <f t="shared" si="6"/>
        <v>2.528749423897499E-2</v>
      </c>
      <c r="I56" s="13">
        <f t="shared" si="2"/>
        <v>1.7001075974048827</v>
      </c>
      <c r="J56" s="13">
        <f t="shared" si="3"/>
        <v>0.22689240259511734</v>
      </c>
    </row>
    <row r="57" spans="1:10" ht="15.75" thickBot="1" x14ac:dyDescent="0.3">
      <c r="A57" s="43">
        <v>117.7</v>
      </c>
      <c r="B57" s="43">
        <v>2.306</v>
      </c>
      <c r="C57" s="10">
        <f>EXP(-1*(($A57-C$8)/(0.6006*C$9))^2)</f>
        <v>1.0644550157081258E-6</v>
      </c>
      <c r="D57" s="11">
        <f t="shared" si="7"/>
        <v>0.27319651860461946</v>
      </c>
      <c r="E57" s="11">
        <f t="shared" si="7"/>
        <v>3.2584750978562949E-2</v>
      </c>
      <c r="F57" s="12">
        <f t="shared" ref="F57:H111" si="8">C$15*C57</f>
        <v>3.3180563606507057E-6</v>
      </c>
      <c r="G57" s="12">
        <f t="shared" si="8"/>
        <v>2.0578580695629762</v>
      </c>
      <c r="H57" s="12">
        <f t="shared" si="8"/>
        <v>3.2274122445621896E-2</v>
      </c>
      <c r="I57" s="13">
        <f t="shared" si="2"/>
        <v>2.0901355100649588</v>
      </c>
      <c r="J57" s="13">
        <f t="shared" si="3"/>
        <v>0.21586448993504126</v>
      </c>
    </row>
    <row r="58" spans="1:10" ht="15.75" thickBot="1" x14ac:dyDescent="0.3">
      <c r="A58" s="43">
        <v>125</v>
      </c>
      <c r="B58" s="43">
        <v>1.3280000000000001</v>
      </c>
      <c r="C58" s="10">
        <f t="shared" si="7"/>
        <v>4.9999404789255202E-8</v>
      </c>
      <c r="D58" s="11">
        <f t="shared" si="7"/>
        <v>0.30494401415017891</v>
      </c>
      <c r="E58" s="11">
        <f t="shared" si="7"/>
        <v>3.726958636549698E-2</v>
      </c>
      <c r="F58" s="12">
        <f t="shared" si="8"/>
        <v>1.5585519410547612E-7</v>
      </c>
      <c r="G58" s="12">
        <f t="shared" si="8"/>
        <v>2.2969966948665985</v>
      </c>
      <c r="H58" s="12">
        <f t="shared" si="8"/>
        <v>3.691429756971485E-2</v>
      </c>
      <c r="I58" s="13">
        <f t="shared" si="2"/>
        <v>2.3339111482915076</v>
      </c>
      <c r="J58" s="13">
        <f t="shared" si="3"/>
        <v>-1.0059111482915075</v>
      </c>
    </row>
    <row r="59" spans="1:10" ht="15.75" thickBot="1" x14ac:dyDescent="0.3">
      <c r="A59" s="43">
        <v>148.5</v>
      </c>
      <c r="B59" s="43">
        <v>4.5179999999999998</v>
      </c>
      <c r="C59" s="10">
        <f t="shared" si="7"/>
        <v>3.3006887074065733E-13</v>
      </c>
      <c r="D59" s="11">
        <f t="shared" si="7"/>
        <v>0.42030943538320992</v>
      </c>
      <c r="E59" s="11">
        <f t="shared" si="7"/>
        <v>5.6394077009823657E-2</v>
      </c>
      <c r="F59" s="12">
        <f t="shared" si="8"/>
        <v>1.0288712062531487E-12</v>
      </c>
      <c r="G59" s="12">
        <f t="shared" si="8"/>
        <v>3.1659889655056963</v>
      </c>
      <c r="H59" s="12">
        <f t="shared" si="8"/>
        <v>5.5856475558775251E-2</v>
      </c>
      <c r="I59" s="13">
        <f t="shared" ref="I59:I80" si="9">SUM(F59:H59)</f>
        <v>3.2218454410655006</v>
      </c>
      <c r="J59" s="13">
        <f t="shared" si="3"/>
        <v>1.2961545589344992</v>
      </c>
    </row>
    <row r="60" spans="1:10" ht="15.75" thickBot="1" x14ac:dyDescent="0.3">
      <c r="A60" s="43">
        <v>166.8</v>
      </c>
      <c r="B60" s="43">
        <v>3.8620000000000001</v>
      </c>
      <c r="C60" s="10">
        <f t="shared" si="7"/>
        <v>3.375530164569647E-18</v>
      </c>
      <c r="D60" s="11">
        <f t="shared" si="7"/>
        <v>0.52109552739293052</v>
      </c>
      <c r="E60" s="11">
        <f t="shared" si="7"/>
        <v>7.6371321944746967E-2</v>
      </c>
      <c r="F60" s="12">
        <f t="shared" si="8"/>
        <v>1.0522003436347883E-17</v>
      </c>
      <c r="G60" s="12">
        <f t="shared" si="8"/>
        <v>3.9251621562961785</v>
      </c>
      <c r="H60" s="12">
        <f t="shared" si="8"/>
        <v>7.5643278581454948E-2</v>
      </c>
      <c r="I60" s="13">
        <f t="shared" si="9"/>
        <v>4.0008054348776332</v>
      </c>
      <c r="J60" s="13">
        <f t="shared" si="3"/>
        <v>-0.13880543487763308</v>
      </c>
    </row>
    <row r="61" spans="1:10" ht="15.75" thickBot="1" x14ac:dyDescent="0.3">
      <c r="A61" s="43">
        <v>187.4</v>
      </c>
      <c r="B61" s="43">
        <v>4.8070000000000004</v>
      </c>
      <c r="C61" s="10">
        <f t="shared" si="7"/>
        <v>8.1132006131160797E-25</v>
      </c>
      <c r="D61" s="11">
        <f t="shared" si="7"/>
        <v>0.63989690604940075</v>
      </c>
      <c r="E61" s="11">
        <f t="shared" si="7"/>
        <v>0.10529344812918726</v>
      </c>
      <c r="F61" s="12">
        <f t="shared" si="8"/>
        <v>2.5289990184955368E-24</v>
      </c>
      <c r="G61" s="12">
        <f t="shared" si="8"/>
        <v>4.8200358427988954</v>
      </c>
      <c r="H61" s="12">
        <f t="shared" si="8"/>
        <v>0.10428969182176014</v>
      </c>
      <c r="I61" s="13">
        <f t="shared" si="9"/>
        <v>4.9243255346206558</v>
      </c>
      <c r="J61" s="13">
        <f t="shared" si="3"/>
        <v>-0.11732553462065543</v>
      </c>
    </row>
    <row r="62" spans="1:10" ht="15.75" thickBot="1" x14ac:dyDescent="0.3">
      <c r="A62" s="43">
        <v>210.5</v>
      </c>
      <c r="B62" s="43">
        <v>5.8559999999999999</v>
      </c>
      <c r="C62" s="10">
        <f t="shared" si="7"/>
        <v>1.6783554448231763E-33</v>
      </c>
      <c r="D62" s="11">
        <f t="shared" si="7"/>
        <v>0.76933004304574892</v>
      </c>
      <c r="E62" s="11">
        <f t="shared" si="7"/>
        <v>0.14714340684601013</v>
      </c>
      <c r="F62" s="12">
        <f t="shared" si="8"/>
        <v>5.2316705515484872E-33</v>
      </c>
      <c r="G62" s="12">
        <f t="shared" si="8"/>
        <v>5.7949934549867166</v>
      </c>
      <c r="H62" s="12">
        <f t="shared" si="8"/>
        <v>0.14574069731999303</v>
      </c>
      <c r="I62" s="13">
        <f t="shared" si="9"/>
        <v>5.9407341523067094</v>
      </c>
      <c r="J62" s="13">
        <f t="shared" si="3"/>
        <v>-8.4734152306709554E-2</v>
      </c>
    </row>
    <row r="63" spans="1:10" ht="15.75" thickBot="1" x14ac:dyDescent="0.3">
      <c r="A63" s="43">
        <v>236.4</v>
      </c>
      <c r="B63" s="43">
        <v>6.7409999999999997</v>
      </c>
      <c r="C63" s="10">
        <f t="shared" si="7"/>
        <v>7.9712128477093242E-45</v>
      </c>
      <c r="D63" s="11">
        <f t="shared" si="7"/>
        <v>0.89258741591431279</v>
      </c>
      <c r="E63" s="11">
        <f t="shared" si="7"/>
        <v>0.20739368088284987</v>
      </c>
      <c r="F63" s="12">
        <f t="shared" si="8"/>
        <v>2.4847394301437403E-44</v>
      </c>
      <c r="G63" s="12">
        <f t="shared" si="8"/>
        <v>6.7234320042267717</v>
      </c>
      <c r="H63" s="12">
        <f t="shared" si="8"/>
        <v>0.20541660900415828</v>
      </c>
      <c r="I63" s="13">
        <f t="shared" si="9"/>
        <v>6.9288486132309304</v>
      </c>
      <c r="J63" s="13">
        <f t="shared" si="3"/>
        <v>-0.18784861323093072</v>
      </c>
    </row>
    <row r="64" spans="1:10" ht="15.75" thickBot="1" x14ac:dyDescent="0.3">
      <c r="A64" s="43">
        <v>265.60000000000002</v>
      </c>
      <c r="B64" s="43">
        <v>7.6390000000000002</v>
      </c>
      <c r="C64" s="10">
        <f t="shared" si="7"/>
        <v>1.3311548850676461E-59</v>
      </c>
      <c r="D64" s="11">
        <f t="shared" si="7"/>
        <v>0.980646419239666</v>
      </c>
      <c r="E64" s="11">
        <f t="shared" si="7"/>
        <v>0.29323630555506414</v>
      </c>
      <c r="F64" s="12">
        <f t="shared" si="8"/>
        <v>4.1493974552524113E-59</v>
      </c>
      <c r="G64" s="12">
        <f t="shared" si="8"/>
        <v>7.386738152915326</v>
      </c>
      <c r="H64" s="12">
        <f t="shared" si="8"/>
        <v>0.29044090093590502</v>
      </c>
      <c r="I64" s="13">
        <f t="shared" si="9"/>
        <v>7.6771790538512308</v>
      </c>
      <c r="J64" s="13">
        <f t="shared" si="3"/>
        <v>-3.8179053851230549E-2</v>
      </c>
    </row>
    <row r="65" spans="1:10" ht="15.75" thickBot="1" x14ac:dyDescent="0.3">
      <c r="A65" s="43">
        <v>298.39999999999998</v>
      </c>
      <c r="B65" s="43">
        <v>7.6989999999999998</v>
      </c>
      <c r="C65" s="10">
        <f t="shared" si="7"/>
        <v>9.6166048322234324E-79</v>
      </c>
      <c r="D65" s="11">
        <f t="shared" si="7"/>
        <v>0.99332770433412221</v>
      </c>
      <c r="E65" s="11">
        <f t="shared" si="7"/>
        <v>0.41106379081404343</v>
      </c>
      <c r="F65" s="12">
        <f t="shared" si="8"/>
        <v>2.997631309970978E-78</v>
      </c>
      <c r="G65" s="12">
        <f t="shared" si="8"/>
        <v>7.4822601785888052</v>
      </c>
      <c r="H65" s="12">
        <f t="shared" si="8"/>
        <v>0.40714514364163573</v>
      </c>
      <c r="I65" s="13">
        <f t="shared" si="9"/>
        <v>7.8894053222304406</v>
      </c>
      <c r="J65" s="13">
        <f t="shared" si="3"/>
        <v>-0.19040532223044071</v>
      </c>
    </row>
    <row r="66" spans="1:10" ht="15.75" thickBot="1" x14ac:dyDescent="0.3">
      <c r="A66" s="43">
        <v>335.2</v>
      </c>
      <c r="B66" s="43">
        <v>7.4640000000000004</v>
      </c>
      <c r="C66" s="10">
        <f t="shared" si="7"/>
        <v>2.0223446318260692E-103</v>
      </c>
      <c r="D66" s="11">
        <f t="shared" si="7"/>
        <v>0.89654425802830306</v>
      </c>
      <c r="E66" s="11">
        <f t="shared" si="7"/>
        <v>0.56290329867212074</v>
      </c>
      <c r="F66" s="12">
        <f t="shared" si="8"/>
        <v>6.3039333462056363E-103</v>
      </c>
      <c r="G66" s="12">
        <f t="shared" si="8"/>
        <v>6.7532369941140917</v>
      </c>
      <c r="H66" s="12">
        <f t="shared" si="8"/>
        <v>0.55753717431630667</v>
      </c>
      <c r="I66" s="13">
        <f t="shared" si="9"/>
        <v>7.3107741684303988</v>
      </c>
      <c r="J66" s="13">
        <f t="shared" si="3"/>
        <v>0.15322583156960157</v>
      </c>
    </row>
    <row r="67" spans="1:10" ht="15.75" thickBot="1" x14ac:dyDescent="0.3">
      <c r="A67" s="43">
        <v>376.5</v>
      </c>
      <c r="B67" s="43">
        <v>5.8</v>
      </c>
      <c r="C67" s="10">
        <f t="shared" si="7"/>
        <v>3.7940609187736315E-135</v>
      </c>
      <c r="D67" s="11">
        <f t="shared" si="7"/>
        <v>0.6896926163883178</v>
      </c>
      <c r="E67" s="11">
        <f t="shared" si="7"/>
        <v>0.73844927635016311</v>
      </c>
      <c r="F67" s="12">
        <f t="shared" si="8"/>
        <v>1.1826622805528679E-134</v>
      </c>
      <c r="G67" s="12">
        <f t="shared" si="8"/>
        <v>5.1951229957170595</v>
      </c>
      <c r="H67" s="12">
        <f t="shared" si="8"/>
        <v>0.73140968241510607</v>
      </c>
      <c r="I67" s="13">
        <f t="shared" si="9"/>
        <v>5.9265326781321654</v>
      </c>
      <c r="J67" s="13">
        <f t="shared" si="3"/>
        <v>-0.12653267813216562</v>
      </c>
    </row>
    <row r="68" spans="1:10" ht="15.75" thickBot="1" x14ac:dyDescent="0.3">
      <c r="A68" s="43">
        <v>422.9</v>
      </c>
      <c r="B68" s="43">
        <v>4.1559999999999997</v>
      </c>
      <c r="C68" s="10">
        <f t="shared" si="7"/>
        <v>7.0439607274890682E-176</v>
      </c>
      <c r="D68" s="11">
        <f t="shared" si="7"/>
        <v>0.4265720500439748</v>
      </c>
      <c r="E68" s="11">
        <f t="shared" si="7"/>
        <v>0.90404560191732619</v>
      </c>
      <c r="F68" s="12">
        <f t="shared" si="8"/>
        <v>2.195701871015239E-175</v>
      </c>
      <c r="G68" s="12">
        <f t="shared" si="8"/>
        <v>3.2131622317758639</v>
      </c>
      <c r="H68" s="12">
        <f t="shared" si="8"/>
        <v>0.89542738785700882</v>
      </c>
      <c r="I68" s="13">
        <f t="shared" si="9"/>
        <v>4.1085896196328724</v>
      </c>
      <c r="J68" s="13">
        <f t="shared" si="3"/>
        <v>4.7410380367127303E-2</v>
      </c>
    </row>
    <row r="69" spans="1:10" ht="15.75" thickBot="1" x14ac:dyDescent="0.3">
      <c r="A69" s="43">
        <v>475.1</v>
      </c>
      <c r="B69" s="43">
        <v>2.6030000000000002</v>
      </c>
      <c r="C69" s="10">
        <f t="shared" si="7"/>
        <v>3.9024330577912134E-228</v>
      </c>
      <c r="D69" s="11">
        <f t="shared" si="7"/>
        <v>0.19642669510842281</v>
      </c>
      <c r="E69" s="11">
        <f t="shared" si="7"/>
        <v>0.99692994234034704</v>
      </c>
      <c r="F69" s="12">
        <f t="shared" si="8"/>
        <v>1.2164434042150451E-227</v>
      </c>
      <c r="G69" s="12">
        <f t="shared" si="8"/>
        <v>1.4795878866650367</v>
      </c>
      <c r="H69" s="12">
        <f t="shared" si="8"/>
        <v>0.98742626727350602</v>
      </c>
      <c r="I69" s="13">
        <f t="shared" si="9"/>
        <v>2.4670141539385426</v>
      </c>
      <c r="J69" s="13">
        <f t="shared" si="3"/>
        <v>0.13598584606145758</v>
      </c>
    </row>
    <row r="70" spans="1:10" ht="15.75" thickBot="1" x14ac:dyDescent="0.3">
      <c r="A70" s="43">
        <v>533.70000000000005</v>
      </c>
      <c r="B70" s="43">
        <v>1.41</v>
      </c>
      <c r="C70" s="10">
        <f t="shared" si="7"/>
        <v>6.4812843337674672E-295</v>
      </c>
      <c r="D70" s="11">
        <f t="shared" si="7"/>
        <v>6.1148321851883007E-2</v>
      </c>
      <c r="E70" s="11">
        <f t="shared" si="7"/>
        <v>0.94454765480311564</v>
      </c>
      <c r="F70" s="12">
        <f t="shared" si="8"/>
        <v>2.0203077059613079E-294</v>
      </c>
      <c r="G70" s="12">
        <f t="shared" si="8"/>
        <v>0.46060091909605982</v>
      </c>
      <c r="H70" s="12">
        <f t="shared" si="8"/>
        <v>0.9355433370319769</v>
      </c>
      <c r="I70" s="13">
        <f t="shared" si="9"/>
        <v>1.3961442561280366</v>
      </c>
      <c r="J70" s="13">
        <f t="shared" si="3"/>
        <v>1.3855743871963311E-2</v>
      </c>
    </row>
    <row r="71" spans="1:10" ht="15.75" thickBot="1" x14ac:dyDescent="0.3">
      <c r="A71" s="43">
        <v>599.5</v>
      </c>
      <c r="B71" s="43">
        <v>0.70199999999999996</v>
      </c>
      <c r="C71" s="10">
        <f t="shared" si="7"/>
        <v>0</v>
      </c>
      <c r="D71" s="11">
        <f t="shared" si="7"/>
        <v>1.1350286536085649E-2</v>
      </c>
      <c r="E71" s="11">
        <f t="shared" si="7"/>
        <v>0.72316813942596725</v>
      </c>
      <c r="F71" s="12">
        <f t="shared" si="8"/>
        <v>0</v>
      </c>
      <c r="G71" s="12">
        <f t="shared" si="8"/>
        <v>8.5496253244498374E-2</v>
      </c>
      <c r="H71" s="12">
        <f t="shared" si="8"/>
        <v>0.71627421967904681</v>
      </c>
      <c r="I71" s="13">
        <f t="shared" si="9"/>
        <v>0.8017704729235452</v>
      </c>
      <c r="J71" s="13">
        <f t="shared" si="3"/>
        <v>-9.9770472923545239E-2</v>
      </c>
    </row>
    <row r="72" spans="1:10" ht="15.75" thickBot="1" x14ac:dyDescent="0.3">
      <c r="A72" s="43">
        <v>673.4</v>
      </c>
      <c r="B72" s="43">
        <v>0.36499999999999999</v>
      </c>
      <c r="C72" s="10">
        <f t="shared" si="7"/>
        <v>0</v>
      </c>
      <c r="D72" s="11">
        <f t="shared" si="7"/>
        <v>1.0688335383336126E-3</v>
      </c>
      <c r="E72" s="11">
        <f t="shared" si="7"/>
        <v>0.41294317990422408</v>
      </c>
      <c r="F72" s="12">
        <f t="shared" si="8"/>
        <v>0</v>
      </c>
      <c r="G72" s="12">
        <f t="shared" si="8"/>
        <v>8.0510093361130502E-3</v>
      </c>
      <c r="H72" s="12">
        <f t="shared" si="8"/>
        <v>0.40900661662509846</v>
      </c>
      <c r="I72" s="13">
        <f t="shared" si="9"/>
        <v>0.41705762596121149</v>
      </c>
      <c r="J72" s="13">
        <f t="shared" si="3"/>
        <v>-5.2057625961211496E-2</v>
      </c>
    </row>
    <row r="73" spans="1:10" ht="15.75" thickBot="1" x14ac:dyDescent="0.3">
      <c r="A73" s="43">
        <v>756.5</v>
      </c>
      <c r="B73" s="43">
        <v>0.183</v>
      </c>
      <c r="C73" s="10">
        <f t="shared" si="7"/>
        <v>0</v>
      </c>
      <c r="D73" s="11">
        <f t="shared" si="7"/>
        <v>4.1342858634758019E-5</v>
      </c>
      <c r="E73" s="11">
        <f t="shared" si="7"/>
        <v>0.15824622155696574</v>
      </c>
      <c r="F73" s="12">
        <f t="shared" si="8"/>
        <v>0</v>
      </c>
      <c r="G73" s="12">
        <f t="shared" si="8"/>
        <v>3.1141588368285887E-4</v>
      </c>
      <c r="H73" s="12">
        <f t="shared" si="8"/>
        <v>0.15673766954507393</v>
      </c>
      <c r="I73" s="13">
        <f t="shared" si="9"/>
        <v>0.15704908542875679</v>
      </c>
      <c r="J73" s="13">
        <f t="shared" si="3"/>
        <v>2.5950914571243211E-2</v>
      </c>
    </row>
    <row r="74" spans="1:10" ht="15.75" thickBot="1" x14ac:dyDescent="0.3">
      <c r="A74" s="43">
        <v>849.8</v>
      </c>
      <c r="B74" s="43">
        <v>0.10299999999999999</v>
      </c>
      <c r="C74" s="10">
        <f t="shared" si="7"/>
        <v>0</v>
      </c>
      <c r="D74" s="11">
        <f t="shared" si="7"/>
        <v>5.0606478099130018E-7</v>
      </c>
      <c r="E74" s="11">
        <f t="shared" si="7"/>
        <v>3.5593060909716839E-2</v>
      </c>
      <c r="F74" s="12">
        <f t="shared" si="8"/>
        <v>0</v>
      </c>
      <c r="G74" s="12">
        <f t="shared" si="8"/>
        <v>3.8119427678056741E-6</v>
      </c>
      <c r="H74" s="12">
        <f t="shared" si="8"/>
        <v>3.5253754333443146E-2</v>
      </c>
      <c r="I74" s="13">
        <f t="shared" si="9"/>
        <v>3.5257566276210954E-2</v>
      </c>
      <c r="J74" s="13">
        <f t="shared" si="3"/>
        <v>6.7742433723789047E-2</v>
      </c>
    </row>
    <row r="75" spans="1:10" ht="15.75" thickBot="1" x14ac:dyDescent="0.3">
      <c r="A75" s="43">
        <v>954.5</v>
      </c>
      <c r="B75" s="43">
        <v>0</v>
      </c>
      <c r="C75" s="10">
        <f t="shared" si="7"/>
        <v>0</v>
      </c>
      <c r="D75" s="11">
        <f t="shared" si="7"/>
        <v>1.4039464645380911E-9</v>
      </c>
      <c r="E75" s="11">
        <f t="shared" si="7"/>
        <v>3.9549641337060541E-3</v>
      </c>
      <c r="F75" s="12">
        <f t="shared" si="8"/>
        <v>0</v>
      </c>
      <c r="G75" s="12">
        <f t="shared" si="8"/>
        <v>1.0575253945550352E-8</v>
      </c>
      <c r="H75" s="12">
        <f t="shared" si="8"/>
        <v>3.9172616910052999E-3</v>
      </c>
      <c r="I75" s="13">
        <f t="shared" si="9"/>
        <v>3.9172722662592458E-3</v>
      </c>
      <c r="J75" s="13">
        <f t="shared" si="3"/>
        <v>-3.9172722662592458E-3</v>
      </c>
    </row>
    <row r="76" spans="1:10" ht="15.75" thickBot="1" x14ac:dyDescent="0.3">
      <c r="A76" s="43">
        <v>1072.3</v>
      </c>
      <c r="B76" s="43">
        <v>8.5999999999999993E-2</v>
      </c>
      <c r="C76" s="10">
        <f t="shared" si="7"/>
        <v>0</v>
      </c>
      <c r="D76" s="11">
        <f t="shared" si="7"/>
        <v>5.6353158869711132E-13</v>
      </c>
      <c r="E76" s="11">
        <f t="shared" si="7"/>
        <v>1.7235331188814661E-4</v>
      </c>
      <c r="F76" s="12">
        <f t="shared" si="8"/>
        <v>0</v>
      </c>
      <c r="G76" s="12">
        <f t="shared" si="8"/>
        <v>4.2448126102672306E-12</v>
      </c>
      <c r="H76" s="12">
        <f t="shared" si="8"/>
        <v>1.7071027780589848E-4</v>
      </c>
      <c r="I76" s="13">
        <f t="shared" si="9"/>
        <v>1.707102820507111E-4</v>
      </c>
      <c r="J76" s="13">
        <f t="shared" si="3"/>
        <v>8.5829289717949286E-2</v>
      </c>
    </row>
    <row r="77" spans="1:10" ht="15.75" thickBot="1" x14ac:dyDescent="0.3">
      <c r="A77" s="43">
        <v>1204.5</v>
      </c>
      <c r="B77" s="43">
        <v>0</v>
      </c>
      <c r="C77" s="10">
        <f t="shared" si="7"/>
        <v>0</v>
      </c>
      <c r="D77" s="11">
        <f t="shared" si="7"/>
        <v>1.9232423942427856E-17</v>
      </c>
      <c r="E77" s="11">
        <f t="shared" si="7"/>
        <v>2.2250133003916331E-6</v>
      </c>
      <c r="F77" s="12">
        <f t="shared" si="8"/>
        <v>0</v>
      </c>
      <c r="G77" s="12">
        <f t="shared" si="8"/>
        <v>1.4486860597392746E-16</v>
      </c>
      <c r="H77" s="12">
        <f t="shared" si="8"/>
        <v>2.2038023782112033E-6</v>
      </c>
      <c r="I77" s="13">
        <f t="shared" si="9"/>
        <v>2.2038023783560718E-6</v>
      </c>
      <c r="J77" s="13">
        <f t="shared" si="3"/>
        <v>-2.2038023783560718E-6</v>
      </c>
    </row>
    <row r="78" spans="1:10" ht="15.75" thickBot="1" x14ac:dyDescent="0.3">
      <c r="A78" s="43">
        <v>1353</v>
      </c>
      <c r="B78" s="43">
        <v>0</v>
      </c>
      <c r="C78" s="10">
        <f t="shared" si="7"/>
        <v>0</v>
      </c>
      <c r="D78" s="11">
        <f t="shared" si="7"/>
        <v>2.7538588341894369E-23</v>
      </c>
      <c r="E78" s="11">
        <f t="shared" si="7"/>
        <v>5.8711234285373884E-9</v>
      </c>
      <c r="F78" s="12">
        <f t="shared" si="8"/>
        <v>0</v>
      </c>
      <c r="G78" s="12">
        <f t="shared" si="8"/>
        <v>2.0743495024457459E-22</v>
      </c>
      <c r="H78" s="12">
        <f t="shared" si="8"/>
        <v>5.8151543508997465E-9</v>
      </c>
      <c r="I78" s="13">
        <f t="shared" si="9"/>
        <v>5.8151543508999542E-9</v>
      </c>
      <c r="J78" s="13">
        <f t="shared" si="3"/>
        <v>-5.8151543508999542E-9</v>
      </c>
    </row>
    <row r="79" spans="1:10" ht="15.75" thickBot="1" x14ac:dyDescent="0.3">
      <c r="A79" s="43">
        <v>1519.9</v>
      </c>
      <c r="B79" s="43">
        <v>0</v>
      </c>
      <c r="C79" s="10">
        <f t="shared" si="7"/>
        <v>0</v>
      </c>
      <c r="D79" s="11">
        <f t="shared" si="7"/>
        <v>6.7306442437363153E-31</v>
      </c>
      <c r="E79" s="11">
        <f t="shared" si="7"/>
        <v>1.9678256812388507E-12</v>
      </c>
      <c r="F79" s="12">
        <f t="shared" si="8"/>
        <v>0</v>
      </c>
      <c r="G79" s="12">
        <f t="shared" si="8"/>
        <v>5.0698708171957546E-30</v>
      </c>
      <c r="H79" s="12">
        <f t="shared" si="8"/>
        <v>1.9490665136500269E-12</v>
      </c>
      <c r="I79" s="13">
        <f t="shared" si="9"/>
        <v>1.9490665136500269E-12</v>
      </c>
      <c r="J79" s="13">
        <f t="shared" si="3"/>
        <v>-1.9490665136500269E-12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9.1029435675404142E-41</v>
      </c>
      <c r="E80" s="11">
        <f t="shared" si="7"/>
        <v>4.5971182425594862E-17</v>
      </c>
      <c r="F80" s="12">
        <f t="shared" si="8"/>
        <v>0</v>
      </c>
      <c r="G80" s="12">
        <f t="shared" si="8"/>
        <v>6.856809879173432E-40</v>
      </c>
      <c r="H80" s="12">
        <f t="shared" si="8"/>
        <v>4.5532941821460039E-17</v>
      </c>
      <c r="I80" s="13">
        <f t="shared" si="9"/>
        <v>4.5532941821460039E-17</v>
      </c>
      <c r="J80" s="13">
        <f t="shared" si="3"/>
        <v>-4.5532941821460039E-17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1.6545285031483064E-53</v>
      </c>
      <c r="E81" s="11">
        <f t="shared" si="7"/>
        <v>3.5086774518397312E-23</v>
      </c>
      <c r="F81" s="12">
        <f t="shared" si="8"/>
        <v>0</v>
      </c>
      <c r="G81" s="12">
        <f t="shared" si="8"/>
        <v>1.2462768006400662E-52</v>
      </c>
      <c r="H81" s="12">
        <f t="shared" si="8"/>
        <v>3.4752294340799709E-23</v>
      </c>
      <c r="I81" s="13">
        <f t="shared" si="2"/>
        <v>3.4752294340799709E-23</v>
      </c>
      <c r="J81" s="13">
        <f t="shared" si="3"/>
        <v>-3.4752294340799709E-23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6.4348837622301295E-70</v>
      </c>
      <c r="E82" s="11">
        <f t="shared" si="7"/>
        <v>3.2674828004995108E-31</v>
      </c>
      <c r="F82" s="12">
        <f t="shared" si="8"/>
        <v>0</v>
      </c>
      <c r="G82" s="12">
        <f t="shared" si="8"/>
        <v>4.847088661466247E-69</v>
      </c>
      <c r="H82" s="12">
        <f t="shared" si="8"/>
        <v>3.236334077300827E-31</v>
      </c>
      <c r="I82" s="13">
        <f t="shared" si="2"/>
        <v>3.236334077300827E-31</v>
      </c>
      <c r="J82" s="13">
        <f t="shared" si="3"/>
        <v>-3.236334077300827E-31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5.3301958698313013E-91</v>
      </c>
      <c r="E83" s="11">
        <f t="shared" si="7"/>
        <v>1.0717462190101899E-41</v>
      </c>
      <c r="F83" s="12">
        <f t="shared" si="8"/>
        <v>0</v>
      </c>
      <c r="G83" s="12">
        <f t="shared" si="8"/>
        <v>4.0149803661876239E-90</v>
      </c>
      <c r="H83" s="12">
        <f t="shared" si="8"/>
        <v>1.0615293247360776E-41</v>
      </c>
      <c r="I83" s="13">
        <f t="shared" si="2"/>
        <v>1.0615293247360776E-41</v>
      </c>
      <c r="J83" s="13">
        <f t="shared" si="3"/>
        <v>-1.0615293247360776E-41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5.0510679454380794E-118</v>
      </c>
      <c r="E84" s="11">
        <f t="shared" si="7"/>
        <v>2.5523356568840169E-55</v>
      </c>
      <c r="F84" s="12">
        <f t="shared" si="8"/>
        <v>0</v>
      </c>
      <c r="G84" s="12">
        <f t="shared" si="8"/>
        <v>3.8047267163289824E-117</v>
      </c>
      <c r="H84" s="12">
        <f t="shared" si="8"/>
        <v>2.5280043897464341E-55</v>
      </c>
      <c r="I84" s="13">
        <f t="shared" si="2"/>
        <v>2.5280043897464341E-55</v>
      </c>
      <c r="J84" s="13">
        <f t="shared" si="3"/>
        <v>-2.5280043897464341E-55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1.3648719404713582E-152</v>
      </c>
      <c r="E85" s="11">
        <f t="shared" si="7"/>
        <v>5.9761582985673404E-73</v>
      </c>
      <c r="F85" s="12">
        <f t="shared" si="8"/>
        <v>0</v>
      </c>
      <c r="G85" s="12">
        <f t="shared" si="8"/>
        <v>1.028092433595005E-151</v>
      </c>
      <c r="H85" s="12">
        <f t="shared" si="8"/>
        <v>5.9191879296322286E-73</v>
      </c>
      <c r="I85" s="13">
        <f t="shared" si="2"/>
        <v>5.9191879296322286E-73</v>
      </c>
      <c r="J85" s="13">
        <f t="shared" si="3"/>
        <v>-5.9191879296322286E-73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9.8486089139379745E-197</v>
      </c>
      <c r="E86" s="11">
        <f t="shared" si="7"/>
        <v>1.0902564612290261E-95</v>
      </c>
      <c r="F86" s="12">
        <f t="shared" si="8"/>
        <v>0</v>
      </c>
      <c r="G86" s="12">
        <f t="shared" si="8"/>
        <v>7.4184837460715827E-196</v>
      </c>
      <c r="H86" s="12">
        <f t="shared" si="8"/>
        <v>1.0798631098941062E-95</v>
      </c>
      <c r="I86" s="13">
        <f t="shared" ref="I86:I116" si="10">SUM(F86:H86)</f>
        <v>1.0798631098941062E-95</v>
      </c>
      <c r="J86" s="13">
        <f t="shared" ref="J86:J116" si="11">B86-I86</f>
        <v>-1.0798631098941062E-95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5.0945003894821389E-253</v>
      </c>
      <c r="E87" s="11">
        <f t="shared" si="12"/>
        <v>6.1953857842272508E-125</v>
      </c>
      <c r="F87" s="12">
        <f t="shared" si="8"/>
        <v>0</v>
      </c>
      <c r="G87" s="12">
        <f t="shared" si="8"/>
        <v>3.8374422889553895E-252</v>
      </c>
      <c r="H87" s="12">
        <f t="shared" si="8"/>
        <v>6.1363255324418537E-125</v>
      </c>
      <c r="I87" s="13">
        <f t="shared" si="10"/>
        <v>6.1363255324418537E-125</v>
      </c>
      <c r="J87" s="13">
        <f t="shared" si="11"/>
        <v>-6.1363255324418537E-125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1.7937508991636081E-162</v>
      </c>
      <c r="F88" s="12">
        <f t="shared" si="8"/>
        <v>0</v>
      </c>
      <c r="G88" s="12">
        <f t="shared" si="8"/>
        <v>0</v>
      </c>
      <c r="H88" s="12">
        <f t="shared" si="8"/>
        <v>1.7766511763320464E-162</v>
      </c>
      <c r="I88" s="13">
        <f t="shared" si="10"/>
        <v>1.7766511763320464E-162</v>
      </c>
      <c r="J88" s="13">
        <f t="shared" si="11"/>
        <v>-1.7766511763320464E-162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1.5660660441646768E-210</v>
      </c>
      <c r="F89" s="12">
        <f t="shared" si="8"/>
        <v>0</v>
      </c>
      <c r="G89" s="12">
        <f t="shared" si="8"/>
        <v>0</v>
      </c>
      <c r="H89" s="12">
        <f t="shared" si="8"/>
        <v>1.5511368277926472E-210</v>
      </c>
      <c r="I89" s="13">
        <f t="shared" si="10"/>
        <v>1.5511368277926472E-210</v>
      </c>
      <c r="J89" s="13">
        <f t="shared" si="11"/>
        <v>-1.5511368277926472E-210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5.7110058995831924E-272</v>
      </c>
      <c r="F90" s="12">
        <f t="shared" si="8"/>
        <v>0</v>
      </c>
      <c r="G90" s="12">
        <f t="shared" si="8"/>
        <v>0</v>
      </c>
      <c r="H90" s="12">
        <f t="shared" si="8"/>
        <v>5.6565632130218516E-272</v>
      </c>
      <c r="I90" s="13">
        <f t="shared" si="10"/>
        <v>5.6565632130218516E-272</v>
      </c>
      <c r="J90" s="13">
        <f t="shared" si="11"/>
        <v>-5.6565632130218516E-272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0</v>
      </c>
      <c r="F91" s="12">
        <f t="shared" si="8"/>
        <v>0</v>
      </c>
      <c r="G91" s="12">
        <f t="shared" si="8"/>
        <v>0</v>
      </c>
      <c r="H91" s="12">
        <f t="shared" si="8"/>
        <v>0</v>
      </c>
      <c r="I91" s="13">
        <f t="shared" si="10"/>
        <v>0</v>
      </c>
      <c r="J91" s="13">
        <f t="shared" si="11"/>
        <v>0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0</v>
      </c>
      <c r="F92" s="12">
        <f t="shared" si="8"/>
        <v>0</v>
      </c>
      <c r="G92" s="12">
        <f t="shared" si="8"/>
        <v>0</v>
      </c>
      <c r="H92" s="12">
        <f t="shared" si="8"/>
        <v>0</v>
      </c>
      <c r="I92" s="13">
        <f t="shared" si="10"/>
        <v>0</v>
      </c>
      <c r="J92" s="13">
        <f t="shared" si="11"/>
        <v>0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072C-2519-4A4A-8891-80E46BF24CCA}">
  <dimension ref="A1:R116"/>
  <sheetViews>
    <sheetView topLeftCell="B7" zoomScale="79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48.427307338359327</v>
      </c>
      <c r="D8" s="41">
        <v>359.15257448079115</v>
      </c>
      <c r="E8" s="41">
        <v>653.07983585496015</v>
      </c>
    </row>
    <row r="9" spans="2:8" ht="15" x14ac:dyDescent="0.25">
      <c r="B9" s="25" t="s">
        <v>5</v>
      </c>
      <c r="C9" s="41">
        <v>31.077113703227603</v>
      </c>
      <c r="D9" s="41">
        <v>294.74121244823851</v>
      </c>
      <c r="E9" s="41">
        <v>202.04161399009448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0.47618447980929279</v>
      </c>
    </row>
    <row r="12" spans="2:8" ht="15" customHeight="1" x14ac:dyDescent="0.25">
      <c r="B12" s="31" t="s">
        <v>24</v>
      </c>
      <c r="C12" s="39">
        <f>STDEV(J22:J143)/MAX(I22:I143)</f>
        <v>2.9017583763453442E-2</v>
      </c>
      <c r="D12" s="35" t="s">
        <v>21</v>
      </c>
      <c r="E12" s="38">
        <f>M24</f>
        <v>0.98781824371649518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2.3018788805407056</v>
      </c>
      <c r="D15" s="40">
        <f>N22</f>
        <v>8.8659083179340517</v>
      </c>
      <c r="E15" s="40">
        <f>M22</f>
        <v>1.2056973752768461</v>
      </c>
    </row>
    <row r="16" spans="2:8" ht="15" x14ac:dyDescent="0.25">
      <c r="B16" s="5" t="s">
        <v>9</v>
      </c>
      <c r="C16" s="23">
        <f>O28</f>
        <v>5.5754367681545007E-2</v>
      </c>
      <c r="D16" s="24">
        <f>N28</f>
        <v>1.2859339048930057E-2</v>
      </c>
      <c r="E16" s="24">
        <f>M28</f>
        <v>0.15892119512972558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8.7878587987524952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2.0555500358782055E-3</v>
      </c>
      <c r="D22" s="11">
        <f>EXP(-1*(($A22-D$8)/(0.6006*D$9))^2)</f>
        <v>1.7067664309073423E-2</v>
      </c>
      <c r="E22" s="11">
        <f>EXP(-1*(($A22-E$8)/(0.6006*E$9))^2)</f>
        <v>3.1433710783789455E-13</v>
      </c>
      <c r="F22" s="12">
        <f t="shared" ref="F22:H53" si="0">C$15*C22</f>
        <v>4.731627215482731E-3</v>
      </c>
      <c r="G22" s="12">
        <f t="shared" si="0"/>
        <v>0.15132034696552019</v>
      </c>
      <c r="H22" s="12">
        <f t="shared" si="0"/>
        <v>3.7899542587226436E-13</v>
      </c>
      <c r="I22" s="13">
        <f t="shared" ref="I22:I85" si="1">SUM(F22:H22)</f>
        <v>0.15605197418138192</v>
      </c>
      <c r="J22" s="13">
        <f t="shared" ref="J22:J85" si="2">B22-I22</f>
        <v>-0.15605197418138192</v>
      </c>
      <c r="M22" s="15">
        <f t="array" ref="M22:Q26">LINEST(B22:B108,C22:E108,FALSE,TRUE)</f>
        <v>1.2056973752768461</v>
      </c>
      <c r="N22" s="16">
        <v>8.8659083179340517</v>
      </c>
      <c r="O22" s="16">
        <v>2.3018788805407056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2.2260865230036221E-3</v>
      </c>
      <c r="D23" s="11">
        <f t="shared" si="3"/>
        <v>1.71847299531547E-2</v>
      </c>
      <c r="E23" s="11">
        <f t="shared" si="3"/>
        <v>3.2278602462625341E-13</v>
      </c>
      <c r="F23" s="12">
        <f t="shared" ref="F23:F56" si="4">C$15*C23</f>
        <v>5.1241815535583296E-3</v>
      </c>
      <c r="G23" s="12">
        <f t="shared" si="0"/>
        <v>0.15235824023312469</v>
      </c>
      <c r="H23" s="12">
        <f t="shared" si="0"/>
        <v>3.8918226266792116E-13</v>
      </c>
      <c r="I23" s="13">
        <f t="shared" si="1"/>
        <v>0.15748242178707222</v>
      </c>
      <c r="J23" s="13">
        <f t="shared" si="2"/>
        <v>-0.15748242178707222</v>
      </c>
      <c r="M23" s="18">
        <v>0.19161086784376963</v>
      </c>
      <c r="N23">
        <v>0.11400972103704315</v>
      </c>
      <c r="O23">
        <v>0.12833980146404972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2.3468934378366381E-3</v>
      </c>
      <c r="D24" s="11">
        <f t="shared" si="3"/>
        <v>1.7263164366763933E-2</v>
      </c>
      <c r="E24" s="11">
        <f t="shared" si="3"/>
        <v>3.2854219470754803E-13</v>
      </c>
      <c r="F24" s="12">
        <f t="shared" si="4"/>
        <v>5.4022644394357286E-3</v>
      </c>
      <c r="G24" s="12">
        <f t="shared" si="0"/>
        <v>0.15305363255315507</v>
      </c>
      <c r="H24" s="12">
        <f t="shared" si="0"/>
        <v>3.9612246182658515E-13</v>
      </c>
      <c r="I24" s="13">
        <f t="shared" si="1"/>
        <v>0.15845589699298693</v>
      </c>
      <c r="J24" s="13">
        <f t="shared" si="2"/>
        <v>-0.15845589699298693</v>
      </c>
      <c r="M24" s="18">
        <v>0.98781824371649518</v>
      </c>
      <c r="N24">
        <v>0.27020990617274365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2.5394132060669585E-3</v>
      </c>
      <c r="D25" s="11">
        <f t="shared" si="3"/>
        <v>1.7381404528000716E-2</v>
      </c>
      <c r="E25" s="11">
        <f t="shared" si="3"/>
        <v>3.3736604978281283E-13</v>
      </c>
      <c r="F25" s="12">
        <f t="shared" si="4"/>
        <v>5.8454216280116947E-3</v>
      </c>
      <c r="G25" s="12">
        <f t="shared" si="0"/>
        <v>0.15410193898217814</v>
      </c>
      <c r="H25" s="12">
        <f t="shared" si="0"/>
        <v>4.0676136073065522E-13</v>
      </c>
      <c r="I25" s="13">
        <f t="shared" si="1"/>
        <v>0.15994736061059658</v>
      </c>
      <c r="J25" s="13">
        <f t="shared" si="2"/>
        <v>-0.15994736061059658</v>
      </c>
      <c r="M25" s="18">
        <v>2270.5191419331227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2.8186273334186883E-3</v>
      </c>
      <c r="D26" s="11">
        <f t="shared" si="3"/>
        <v>1.7540162089177195E-2</v>
      </c>
      <c r="E26" s="11">
        <f t="shared" si="3"/>
        <v>3.4949428661157799E-13</v>
      </c>
      <c r="F26" s="12">
        <f t="shared" si="4"/>
        <v>6.4881387309112439E-3</v>
      </c>
      <c r="G26" s="12">
        <f t="shared" si="0"/>
        <v>0.15550946896434761</v>
      </c>
      <c r="H26" s="12">
        <f t="shared" si="0"/>
        <v>4.2138434404183335E-13</v>
      </c>
      <c r="I26" s="13">
        <f t="shared" si="1"/>
        <v>0.16199760769568025</v>
      </c>
      <c r="J26" s="13">
        <f t="shared" si="2"/>
        <v>-0.16199760769568025</v>
      </c>
      <c r="M26" s="20">
        <v>497.3349219549138</v>
      </c>
      <c r="N26" s="21">
        <v>6.1331250450861665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3.1256693042068591E-3</v>
      </c>
      <c r="D27" s="11">
        <f t="shared" si="3"/>
        <v>1.7700188953914828E-2</v>
      </c>
      <c r="E27" s="11">
        <f t="shared" si="3"/>
        <v>3.6205066280850534E-13</v>
      </c>
      <c r="F27" s="12">
        <f t="shared" si="4"/>
        <v>7.1949121589081309E-3</v>
      </c>
      <c r="G27" s="12">
        <f t="shared" si="0"/>
        <v>0.15692825247551789</v>
      </c>
      <c r="H27" s="12">
        <f t="shared" si="0"/>
        <v>4.3652353386545731E-13</v>
      </c>
      <c r="I27" s="13">
        <f t="shared" si="1"/>
        <v>0.16412316463486254</v>
      </c>
      <c r="J27" s="13">
        <f t="shared" si="2"/>
        <v>-0.16412316463486254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3.4629759833468329E-3</v>
      </c>
      <c r="D28" s="11">
        <f t="shared" si="3"/>
        <v>1.7861493419464879E-2</v>
      </c>
      <c r="E28" s="11">
        <f t="shared" si="3"/>
        <v>3.7505000470765132E-13</v>
      </c>
      <c r="F28" s="12">
        <f t="shared" si="4"/>
        <v>7.9713512798857567E-3</v>
      </c>
      <c r="G28" s="12">
        <f t="shared" si="0"/>
        <v>0.15835836307835799</v>
      </c>
      <c r="H28" s="12">
        <f t="shared" si="0"/>
        <v>4.5219680627358394E-13</v>
      </c>
      <c r="I28" s="13">
        <f t="shared" si="1"/>
        <v>0.16632971435869595</v>
      </c>
      <c r="J28" s="13">
        <f t="shared" si="2"/>
        <v>-0.16632971435869595</v>
      </c>
      <c r="M28" s="14">
        <f>M23/M22</f>
        <v>0.15892119512972558</v>
      </c>
      <c r="N28" s="14">
        <f>N23/N22</f>
        <v>1.2859339048930057E-2</v>
      </c>
      <c r="O28" s="14">
        <f>O23/O22</f>
        <v>5.5754367681545007E-2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3.9311676721209875E-3</v>
      </c>
      <c r="D29" s="11">
        <f t="shared" si="3"/>
        <v>1.806493332670871E-2</v>
      </c>
      <c r="E29" s="11">
        <f t="shared" si="3"/>
        <v>3.9194550529283292E-13</v>
      </c>
      <c r="F29" s="12">
        <f t="shared" si="4"/>
        <v>9.0490718403196703E-3</v>
      </c>
      <c r="G29" s="12">
        <f t="shared" si="0"/>
        <v>0.16016204264419082</v>
      </c>
      <c r="H29" s="12">
        <f t="shared" si="0"/>
        <v>4.725676669831258E-13</v>
      </c>
      <c r="I29" s="13">
        <f t="shared" si="1"/>
        <v>0.16921111448498305</v>
      </c>
      <c r="J29" s="13">
        <f t="shared" si="2"/>
        <v>-0.16921111448498305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4.5686228512539879E-3</v>
      </c>
      <c r="D30" s="11">
        <f t="shared" si="3"/>
        <v>1.8311736494622515E-2</v>
      </c>
      <c r="E30" s="11">
        <f t="shared" si="3"/>
        <v>4.1320925321740829E-13</v>
      </c>
      <c r="F30" s="12">
        <f t="shared" si="4"/>
        <v>1.0516416454457216E-2</v>
      </c>
      <c r="G30" s="12">
        <f t="shared" si="0"/>
        <v>0.1623501769034903</v>
      </c>
      <c r="H30" s="12">
        <f t="shared" si="0"/>
        <v>4.9820531204433483E-13</v>
      </c>
      <c r="I30" s="13">
        <f t="shared" si="1"/>
        <v>0.17286659335844573</v>
      </c>
      <c r="J30" s="13">
        <f t="shared" si="2"/>
        <v>-0.17286659335844573</v>
      </c>
    </row>
    <row r="31" spans="1:18" ht="15.75" thickBot="1" x14ac:dyDescent="0.3">
      <c r="A31" s="43">
        <v>5.7</v>
      </c>
      <c r="B31" s="43">
        <v>0</v>
      </c>
      <c r="C31" s="10">
        <f t="shared" si="3"/>
        <v>5.2984822637937128E-3</v>
      </c>
      <c r="D31" s="11">
        <f t="shared" si="3"/>
        <v>1.8561485008919788E-2</v>
      </c>
      <c r="E31" s="11">
        <f t="shared" si="3"/>
        <v>4.3560529746107762E-13</v>
      </c>
      <c r="F31" s="12">
        <f t="shared" si="4"/>
        <v>1.2196464421946255E-2</v>
      </c>
      <c r="G31" s="12">
        <f t="shared" si="0"/>
        <v>0.16456442433379015</v>
      </c>
      <c r="H31" s="12">
        <f t="shared" si="0"/>
        <v>5.2520816380551102E-13</v>
      </c>
      <c r="I31" s="13">
        <f t="shared" si="1"/>
        <v>0.17676088875626161</v>
      </c>
      <c r="J31" s="13">
        <f t="shared" si="2"/>
        <v>-0.17676088875626161</v>
      </c>
      <c r="M31" s="28" t="e">
        <f>#REF!-M22</f>
        <v>#REF!</v>
      </c>
      <c r="N31" s="28" t="e">
        <f>#REF!-N22</f>
        <v>#REF!</v>
      </c>
      <c r="O31" s="28">
        <f>E15-O22</f>
        <v>-1.0961815052638595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0</v>
      </c>
      <c r="C32" s="10">
        <f t="shared" si="3"/>
        <v>6.2821881434990678E-3</v>
      </c>
      <c r="D32" s="11">
        <f t="shared" si="3"/>
        <v>1.8856619053132562E-2</v>
      </c>
      <c r="E32" s="11">
        <f t="shared" si="3"/>
        <v>4.6324415312045003E-13</v>
      </c>
      <c r="F32" s="12">
        <f t="shared" si="4"/>
        <v>1.4460836211103728E-2</v>
      </c>
      <c r="G32" s="12">
        <f t="shared" si="0"/>
        <v>0.1671810557112817</v>
      </c>
      <c r="H32" s="12">
        <f t="shared" si="0"/>
        <v>5.5853225952967201E-13</v>
      </c>
      <c r="I32" s="13">
        <f t="shared" si="1"/>
        <v>0.18164189192294394</v>
      </c>
      <c r="J32" s="13">
        <f t="shared" si="2"/>
        <v>-0.18164189192294394</v>
      </c>
    </row>
    <row r="33" spans="1:10" ht="15.75" thickBot="1" x14ac:dyDescent="0.3">
      <c r="A33" s="43">
        <v>7.2</v>
      </c>
      <c r="B33" s="43">
        <v>0</v>
      </c>
      <c r="C33" s="10">
        <f t="shared" si="3"/>
        <v>7.6057157633678627E-3</v>
      </c>
      <c r="D33" s="11">
        <f t="shared" si="3"/>
        <v>1.919893042935774E-2</v>
      </c>
      <c r="E33" s="11">
        <f t="shared" si="3"/>
        <v>4.9694466507754787E-13</v>
      </c>
      <c r="F33" s="12">
        <f t="shared" si="4"/>
        <v>1.7507436487092014E-2</v>
      </c>
      <c r="G33" s="12">
        <f t="shared" si="0"/>
        <v>0.17021595698907996</v>
      </c>
      <c r="H33" s="12">
        <f t="shared" si="0"/>
        <v>5.9916487834183081E-13</v>
      </c>
      <c r="I33" s="13">
        <f t="shared" si="1"/>
        <v>0.18772339347677114</v>
      </c>
      <c r="J33" s="13">
        <f t="shared" si="2"/>
        <v>-0.18772339347677114</v>
      </c>
    </row>
    <row r="34" spans="1:10" ht="15.75" thickBot="1" x14ac:dyDescent="0.3">
      <c r="A34" s="43">
        <v>8.1</v>
      </c>
      <c r="B34" s="43">
        <v>0</v>
      </c>
      <c r="C34" s="10">
        <f t="shared" si="3"/>
        <v>9.3894589331793583E-3</v>
      </c>
      <c r="D34" s="11">
        <f t="shared" si="3"/>
        <v>1.9590507602618653E-2</v>
      </c>
      <c r="E34" s="11">
        <f t="shared" si="3"/>
        <v>5.3774112795686396E-13</v>
      </c>
      <c r="F34" s="12">
        <f t="shared" si="4"/>
        <v>2.1613397217989827E-2</v>
      </c>
      <c r="G34" s="12">
        <f t="shared" si="0"/>
        <v>0.17368764430660699</v>
      </c>
      <c r="H34" s="12">
        <f t="shared" si="0"/>
        <v>6.4835306655600148E-13</v>
      </c>
      <c r="I34" s="13">
        <f t="shared" si="1"/>
        <v>0.19530104152524516</v>
      </c>
      <c r="J34" s="13">
        <f t="shared" si="2"/>
        <v>-0.19530104152524516</v>
      </c>
    </row>
    <row r="35" spans="1:10" ht="15.75" thickBot="1" x14ac:dyDescent="0.3">
      <c r="A35" s="43">
        <v>9.1</v>
      </c>
      <c r="B35" s="43">
        <v>0</v>
      </c>
      <c r="C35" s="10">
        <f t="shared" si="3"/>
        <v>1.1801553885674094E-2</v>
      </c>
      <c r="D35" s="11">
        <f t="shared" si="3"/>
        <v>2.0033752581871119E-2</v>
      </c>
      <c r="E35" s="11">
        <f t="shared" si="3"/>
        <v>5.8693456127360863E-13</v>
      </c>
      <c r="F35" s="12">
        <f t="shared" si="4"/>
        <v>2.7165747646996297E-2</v>
      </c>
      <c r="G35" s="12">
        <f t="shared" si="0"/>
        <v>0.17761741365504394</v>
      </c>
      <c r="H35" s="12">
        <f t="shared" si="0"/>
        <v>7.0766545998685714E-13</v>
      </c>
      <c r="I35" s="13">
        <f t="shared" si="1"/>
        <v>0.2047831613027479</v>
      </c>
      <c r="J35" s="13">
        <f t="shared" si="2"/>
        <v>-0.2047831613027479</v>
      </c>
    </row>
    <row r="36" spans="1:10" ht="15.75" thickBot="1" x14ac:dyDescent="0.3">
      <c r="A36" s="43">
        <v>10.199999999999999</v>
      </c>
      <c r="B36" s="43">
        <v>2E-3</v>
      </c>
      <c r="C36" s="10">
        <f t="shared" si="3"/>
        <v>1.5076065060122119E-2</v>
      </c>
      <c r="D36" s="11">
        <f t="shared" si="3"/>
        <v>2.0531400286833222E-2</v>
      </c>
      <c r="E36" s="11">
        <f t="shared" si="3"/>
        <v>6.4615933828052707E-13</v>
      </c>
      <c r="F36" s="12">
        <f t="shared" si="4"/>
        <v>3.4703275763552748E-2</v>
      </c>
      <c r="G36" s="12">
        <f t="shared" si="0"/>
        <v>0.18202951258186822</v>
      </c>
      <c r="H36" s="12">
        <f t="shared" si="0"/>
        <v>7.7907261817545514E-13</v>
      </c>
      <c r="I36" s="13">
        <f t="shared" si="1"/>
        <v>0.21673278834620005</v>
      </c>
      <c r="J36" s="13">
        <f t="shared" si="2"/>
        <v>-0.21473278834620005</v>
      </c>
    </row>
    <row r="37" spans="1:10" ht="15.75" thickBot="1" x14ac:dyDescent="0.3">
      <c r="A37" s="43">
        <v>11.5</v>
      </c>
      <c r="B37" s="43">
        <v>2E-3</v>
      </c>
      <c r="C37" s="10">
        <f t="shared" si="3"/>
        <v>1.9956460690022035E-2</v>
      </c>
      <c r="D37" s="11">
        <f t="shared" si="3"/>
        <v>2.1133386563908729E-2</v>
      </c>
      <c r="E37" s="11">
        <f t="shared" si="3"/>
        <v>7.2374977943459856E-13</v>
      </c>
      <c r="F37" s="12">
        <f t="shared" si="4"/>
        <v>4.5937355392702515E-2</v>
      </c>
      <c r="G37" s="12">
        <f t="shared" si="0"/>
        <v>0.18736666772307414</v>
      </c>
      <c r="H37" s="12">
        <f t="shared" si="0"/>
        <v>8.7262320942149176E-13</v>
      </c>
      <c r="I37" s="13">
        <f t="shared" si="1"/>
        <v>0.2333040231166493</v>
      </c>
      <c r="J37" s="13">
        <f t="shared" si="2"/>
        <v>-0.2313040231166493</v>
      </c>
    </row>
    <row r="38" spans="1:10" ht="15.75" thickBot="1" x14ac:dyDescent="0.3">
      <c r="A38" s="43">
        <v>12.9</v>
      </c>
      <c r="B38" s="43">
        <v>7.0000000000000001E-3</v>
      </c>
      <c r="C38" s="10">
        <f t="shared" si="3"/>
        <v>2.6701503782707983E-2</v>
      </c>
      <c r="D38" s="11">
        <f t="shared" si="3"/>
        <v>2.1798803773892223E-2</v>
      </c>
      <c r="E38" s="11">
        <f t="shared" si="3"/>
        <v>8.1754966980254542E-13</v>
      </c>
      <c r="F38" s="12">
        <f t="shared" si="4"/>
        <v>6.1463627636093268E-2</v>
      </c>
      <c r="G38" s="12">
        <f t="shared" si="0"/>
        <v>0.19326619569996326</v>
      </c>
      <c r="H38" s="12">
        <f t="shared" si="0"/>
        <v>9.8571749103938117E-13</v>
      </c>
      <c r="I38" s="13">
        <f t="shared" si="1"/>
        <v>0.25472982333704225</v>
      </c>
      <c r="J38" s="13">
        <f t="shared" si="2"/>
        <v>-0.24772982333704224</v>
      </c>
    </row>
    <row r="39" spans="1:10" ht="15.75" thickBot="1" x14ac:dyDescent="0.3">
      <c r="A39" s="43">
        <v>14.5</v>
      </c>
      <c r="B39" s="43">
        <v>1.4999999999999999E-2</v>
      </c>
      <c r="C39" s="10">
        <f t="shared" ref="C39:E54" si="5">EXP(-1*(($A39-C$8)/(0.6006*C$9))^2)</f>
        <v>3.6734046311708568E-2</v>
      </c>
      <c r="D39" s="11">
        <f t="shared" si="5"/>
        <v>2.2581514723684189E-2</v>
      </c>
      <c r="E39" s="11">
        <f t="shared" si="5"/>
        <v>9.3941846997559548E-13</v>
      </c>
      <c r="F39" s="12">
        <f t="shared" si="4"/>
        <v>8.4557325401726155E-2</v>
      </c>
      <c r="G39" s="12">
        <f t="shared" si="0"/>
        <v>0.20020563922026191</v>
      </c>
      <c r="H39" s="12">
        <f t="shared" si="0"/>
        <v>1.1326543835361662E-12</v>
      </c>
      <c r="I39" s="13">
        <f t="shared" si="1"/>
        <v>0.28476296462312073</v>
      </c>
      <c r="J39" s="13">
        <f t="shared" si="2"/>
        <v>-0.26976296462312072</v>
      </c>
    </row>
    <row r="40" spans="1:10" ht="15.75" thickBot="1" x14ac:dyDescent="0.3">
      <c r="A40" s="43">
        <v>16.3</v>
      </c>
      <c r="B40" s="43">
        <v>3.9E-2</v>
      </c>
      <c r="C40" s="10">
        <f t="shared" si="5"/>
        <v>5.16760328529546E-2</v>
      </c>
      <c r="D40" s="11">
        <f t="shared" si="5"/>
        <v>2.3491119400134104E-2</v>
      </c>
      <c r="E40" s="11">
        <f t="shared" si="5"/>
        <v>1.0979097897985746E-12</v>
      </c>
      <c r="F40" s="12">
        <f t="shared" si="4"/>
        <v>0.11895196865434386</v>
      </c>
      <c r="G40" s="12">
        <f t="shared" si="0"/>
        <v>0.20827011088723094</v>
      </c>
      <c r="H40" s="12">
        <f t="shared" si="0"/>
        <v>1.3237469518508951E-12</v>
      </c>
      <c r="I40" s="13">
        <f t="shared" si="1"/>
        <v>0.32722207954289856</v>
      </c>
      <c r="J40" s="13">
        <f t="shared" si="2"/>
        <v>-0.28822207954289858</v>
      </c>
    </row>
    <row r="41" spans="1:10" ht="15.75" thickBot="1" x14ac:dyDescent="0.3">
      <c r="A41" s="43">
        <v>18.3</v>
      </c>
      <c r="B41" s="43">
        <v>6.9000000000000006E-2</v>
      </c>
      <c r="C41" s="10">
        <f t="shared" si="5"/>
        <v>7.387614449977209E-2</v>
      </c>
      <c r="D41" s="11">
        <f t="shared" si="5"/>
        <v>2.453887525714828E-2</v>
      </c>
      <c r="E41" s="11">
        <f t="shared" si="5"/>
        <v>1.3048876763943228E-12</v>
      </c>
      <c r="F41" s="12">
        <f t="shared" si="4"/>
        <v>0.17005393679979877</v>
      </c>
      <c r="G41" s="12">
        <f t="shared" si="0"/>
        <v>0.21755941825509703</v>
      </c>
      <c r="H41" s="12">
        <f t="shared" si="0"/>
        <v>1.5732996464597374E-12</v>
      </c>
      <c r="I41" s="13">
        <f t="shared" si="1"/>
        <v>0.3876133550564691</v>
      </c>
      <c r="J41" s="13">
        <f t="shared" si="2"/>
        <v>-0.31861335505646909</v>
      </c>
    </row>
    <row r="42" spans="1:10" ht="15.75" thickBot="1" x14ac:dyDescent="0.3">
      <c r="A42" s="43">
        <v>20.6</v>
      </c>
      <c r="B42" s="43">
        <v>0.159</v>
      </c>
      <c r="C42" s="10">
        <f t="shared" si="5"/>
        <v>0.10831098762949413</v>
      </c>
      <c r="D42" s="11">
        <f t="shared" si="5"/>
        <v>2.5793552987513568E-2</v>
      </c>
      <c r="E42" s="11">
        <f t="shared" si="5"/>
        <v>1.5905190599949764E-12</v>
      </c>
      <c r="F42" s="12">
        <f t="shared" si="4"/>
        <v>0.24931877495483817</v>
      </c>
      <c r="G42" s="12">
        <f t="shared" si="0"/>
        <v>0.22868327598106925</v>
      </c>
      <c r="H42" s="12">
        <f t="shared" si="0"/>
        <v>1.9176846559637394E-12</v>
      </c>
      <c r="I42" s="13">
        <f t="shared" si="1"/>
        <v>0.47800205093782511</v>
      </c>
      <c r="J42" s="13">
        <f t="shared" si="2"/>
        <v>-0.31900205093782508</v>
      </c>
    </row>
    <row r="43" spans="1:10" ht="15.75" thickBot="1" x14ac:dyDescent="0.3">
      <c r="A43" s="43">
        <v>23.1</v>
      </c>
      <c r="B43" s="43">
        <v>0.33800000000000002</v>
      </c>
      <c r="C43" s="10">
        <f t="shared" si="5"/>
        <v>0.15861010340281118</v>
      </c>
      <c r="D43" s="11">
        <f t="shared" si="5"/>
        <v>2.7219776351857943E-2</v>
      </c>
      <c r="E43" s="11">
        <f t="shared" si="5"/>
        <v>1.9707248002502793E-12</v>
      </c>
      <c r="F43" s="12">
        <f t="shared" si="4"/>
        <v>0.36510124726330856</v>
      </c>
      <c r="G43" s="12">
        <f t="shared" si="0"/>
        <v>0.24132804157024193</v>
      </c>
      <c r="H43" s="12">
        <f t="shared" si="0"/>
        <v>2.3760977190547486E-12</v>
      </c>
      <c r="I43" s="13">
        <f t="shared" si="1"/>
        <v>0.60642928883592662</v>
      </c>
      <c r="J43" s="13">
        <f t="shared" si="2"/>
        <v>-0.26842928883592659</v>
      </c>
    </row>
    <row r="44" spans="1:10" ht="15.75" thickBot="1" x14ac:dyDescent="0.3">
      <c r="A44" s="43">
        <v>26</v>
      </c>
      <c r="B44" s="43">
        <v>0.66700000000000004</v>
      </c>
      <c r="C44" s="10">
        <f t="shared" si="5"/>
        <v>0.23603289052234216</v>
      </c>
      <c r="D44" s="11">
        <f t="shared" si="5"/>
        <v>2.8958805595157525E-2</v>
      </c>
      <c r="E44" s="11">
        <f t="shared" si="5"/>
        <v>2.5243243024893604E-12</v>
      </c>
      <c r="F44" s="12">
        <f t="shared" si="4"/>
        <v>0.54331912580635588</v>
      </c>
      <c r="G44" s="12">
        <f t="shared" si="0"/>
        <v>0.25674611540354225</v>
      </c>
      <c r="H44" s="12">
        <f t="shared" si="0"/>
        <v>3.0435711858589771E-12</v>
      </c>
      <c r="I44" s="13">
        <f t="shared" si="1"/>
        <v>0.80006524121294165</v>
      </c>
      <c r="J44" s="13">
        <f t="shared" si="2"/>
        <v>-0.13306524121294161</v>
      </c>
    </row>
    <row r="45" spans="1:10" ht="15.75" thickBot="1" x14ac:dyDescent="0.3">
      <c r="A45" s="43">
        <v>29.2</v>
      </c>
      <c r="B45" s="43">
        <v>1.1439999999999999</v>
      </c>
      <c r="C45" s="10">
        <f t="shared" si="5"/>
        <v>0.34605072475000115</v>
      </c>
      <c r="D45" s="11">
        <f t="shared" si="5"/>
        <v>3.0987644506838625E-2</v>
      </c>
      <c r="E45" s="11">
        <f t="shared" si="5"/>
        <v>3.3129224251024991E-12</v>
      </c>
      <c r="F45" s="12">
        <f t="shared" si="4"/>
        <v>0.79656685489783252</v>
      </c>
      <c r="G45" s="12">
        <f t="shared" si="0"/>
        <v>0.27473361518636397</v>
      </c>
      <c r="H45" s="12">
        <f t="shared" si="0"/>
        <v>3.9943818724418867E-12</v>
      </c>
      <c r="I45" s="13">
        <f t="shared" si="1"/>
        <v>1.0713004700881907</v>
      </c>
      <c r="J45" s="13">
        <f t="shared" si="2"/>
        <v>7.2699529911809169E-2</v>
      </c>
    </row>
    <row r="46" spans="1:10" ht="15.75" thickBot="1" x14ac:dyDescent="0.3">
      <c r="A46" s="43">
        <v>32.700000000000003</v>
      </c>
      <c r="B46" s="43">
        <v>1.4950000000000001</v>
      </c>
      <c r="C46" s="10">
        <f t="shared" si="5"/>
        <v>0.49164549193290319</v>
      </c>
      <c r="D46" s="11">
        <f t="shared" si="5"/>
        <v>3.334482815329811E-2</v>
      </c>
      <c r="E46" s="11">
        <f t="shared" si="5"/>
        <v>4.4530180119080263E-12</v>
      </c>
      <c r="F46" s="12">
        <f t="shared" si="4"/>
        <v>1.1317083745933956</v>
      </c>
      <c r="G46" s="12">
        <f t="shared" si="0"/>
        <v>0.29563218928440727</v>
      </c>
      <c r="H46" s="12">
        <f t="shared" si="0"/>
        <v>5.3689921290180263E-12</v>
      </c>
      <c r="I46" s="13">
        <f t="shared" si="1"/>
        <v>1.4273405638831718</v>
      </c>
      <c r="J46" s="13">
        <f t="shared" si="2"/>
        <v>6.7659436116828342E-2</v>
      </c>
    </row>
    <row r="47" spans="1:10" ht="15.75" thickBot="1" x14ac:dyDescent="0.3">
      <c r="A47" s="43">
        <v>36.799999999999997</v>
      </c>
      <c r="B47" s="43">
        <v>2.2530000000000001</v>
      </c>
      <c r="C47" s="10">
        <f t="shared" si="5"/>
        <v>0.67836714474373982</v>
      </c>
      <c r="D47" s="11">
        <f t="shared" si="5"/>
        <v>3.6299013918315692E-2</v>
      </c>
      <c r="E47" s="11">
        <f t="shared" si="5"/>
        <v>6.2834395201970217E-12</v>
      </c>
      <c r="F47" s="12">
        <f t="shared" si="4"/>
        <v>1.5615190037383146</v>
      </c>
      <c r="G47" s="12">
        <f t="shared" si="0"/>
        <v>0.32182372943119902</v>
      </c>
      <c r="H47" s="12">
        <f t="shared" si="0"/>
        <v>7.5759265372123536E-12</v>
      </c>
      <c r="I47" s="13">
        <f t="shared" si="1"/>
        <v>1.8833427331770896</v>
      </c>
      <c r="J47" s="13">
        <f t="shared" si="2"/>
        <v>0.36965726682291056</v>
      </c>
    </row>
    <row r="48" spans="1:10" ht="15.75" thickBot="1" x14ac:dyDescent="0.3">
      <c r="A48" s="43">
        <v>41.3</v>
      </c>
      <c r="B48" s="43">
        <v>2.637</v>
      </c>
      <c r="C48" s="10">
        <f t="shared" si="5"/>
        <v>0.86431852691659217</v>
      </c>
      <c r="D48" s="11">
        <f t="shared" si="5"/>
        <v>3.9794361814818435E-2</v>
      </c>
      <c r="E48" s="11">
        <f t="shared" si="5"/>
        <v>9.145102406024638E-12</v>
      </c>
      <c r="F48" s="12">
        <f t="shared" si="4"/>
        <v>1.9895565631693568</v>
      </c>
      <c r="G48" s="12">
        <f t="shared" si="0"/>
        <v>0.35281316342087599</v>
      </c>
      <c r="H48" s="12">
        <f t="shared" si="0"/>
        <v>1.1026225967581876E-11</v>
      </c>
      <c r="I48" s="13">
        <f t="shared" si="1"/>
        <v>2.3423697266012593</v>
      </c>
      <c r="J48" s="13">
        <f t="shared" si="2"/>
        <v>0.29463027339874071</v>
      </c>
    </row>
    <row r="49" spans="1:10" ht="15.75" thickBot="1" x14ac:dyDescent="0.3">
      <c r="A49" s="43">
        <v>46.4</v>
      </c>
      <c r="B49" s="43">
        <v>2.57</v>
      </c>
      <c r="C49" s="10">
        <f t="shared" si="5"/>
        <v>0.98827189309266994</v>
      </c>
      <c r="D49" s="11">
        <f t="shared" si="5"/>
        <v>4.4095400022796202E-2</v>
      </c>
      <c r="E49" s="11">
        <f t="shared" si="5"/>
        <v>1.3946583692308375E-11</v>
      </c>
      <c r="F49" s="12">
        <f t="shared" si="4"/>
        <v>2.2748821989419987</v>
      </c>
      <c r="G49" s="12">
        <f t="shared" si="0"/>
        <v>0.39094577384473822</v>
      </c>
      <c r="H49" s="12">
        <f t="shared" si="0"/>
        <v>1.6815359351895072E-11</v>
      </c>
      <c r="I49" s="13">
        <f t="shared" si="1"/>
        <v>2.6658279728035525</v>
      </c>
      <c r="J49" s="13">
        <f t="shared" si="2"/>
        <v>-9.5827972803552708E-2</v>
      </c>
    </row>
    <row r="50" spans="1:10" ht="15.75" thickBot="1" x14ac:dyDescent="0.3">
      <c r="A50" s="43">
        <v>52.1</v>
      </c>
      <c r="B50" s="43">
        <v>2.4740000000000002</v>
      </c>
      <c r="C50" s="10">
        <f t="shared" si="5"/>
        <v>0.96202159661066089</v>
      </c>
      <c r="D50" s="11">
        <f t="shared" si="5"/>
        <v>4.9357778372835705E-2</v>
      </c>
      <c r="E50" s="11">
        <f t="shared" si="5"/>
        <v>2.2258388810333085E-11</v>
      </c>
      <c r="F50" s="12">
        <f t="shared" si="4"/>
        <v>2.2144571958621304</v>
      </c>
      <c r="G50" s="12">
        <f t="shared" si="0"/>
        <v>0.43760153783046951</v>
      </c>
      <c r="H50" s="12">
        <f t="shared" si="0"/>
        <v>2.683688096651012E-11</v>
      </c>
      <c r="I50" s="13">
        <f t="shared" si="1"/>
        <v>2.6520587337194366</v>
      </c>
      <c r="J50" s="13">
        <f t="shared" si="2"/>
        <v>-0.17805873371943637</v>
      </c>
    </row>
    <row r="51" spans="1:10" ht="15.75" thickBot="1" x14ac:dyDescent="0.3">
      <c r="A51" s="43">
        <v>58.6</v>
      </c>
      <c r="B51" s="43">
        <v>2.1309999999999998</v>
      </c>
      <c r="C51" s="10">
        <f t="shared" si="5"/>
        <v>0.74301180001542977</v>
      </c>
      <c r="D51" s="11">
        <f t="shared" si="5"/>
        <v>5.5987465226813873E-2</v>
      </c>
      <c r="E51" s="11">
        <f t="shared" si="5"/>
        <v>3.7729027210262516E-11</v>
      </c>
      <c r="F51" s="12">
        <f t="shared" si="4"/>
        <v>1.7103231704480522</v>
      </c>
      <c r="G51" s="12">
        <f t="shared" si="0"/>
        <v>0.49637973365445259</v>
      </c>
      <c r="H51" s="12">
        <f t="shared" si="0"/>
        <v>4.5489789079162222E-11</v>
      </c>
      <c r="I51" s="13">
        <f t="shared" si="1"/>
        <v>2.2067029041479946</v>
      </c>
      <c r="J51" s="13">
        <f t="shared" si="2"/>
        <v>-7.5702904147994854E-2</v>
      </c>
    </row>
    <row r="52" spans="1:10" ht="15.75" thickBot="1" x14ac:dyDescent="0.3">
      <c r="A52" s="43">
        <v>63</v>
      </c>
      <c r="B52" s="43">
        <v>1.28</v>
      </c>
      <c r="C52" s="10">
        <f t="shared" si="5"/>
        <v>0.54358149523365706</v>
      </c>
      <c r="D52" s="11">
        <f t="shared" si="5"/>
        <v>6.088042134743684E-2</v>
      </c>
      <c r="E52" s="11">
        <f t="shared" si="5"/>
        <v>5.3752613699044201E-11</v>
      </c>
      <c r="F52" s="12">
        <f t="shared" si="4"/>
        <v>1.2512587637310935</v>
      </c>
      <c r="G52" s="12">
        <f t="shared" si="0"/>
        <v>0.5397602340235701</v>
      </c>
      <c r="H52" s="12">
        <f t="shared" si="0"/>
        <v>6.4809385251207832E-11</v>
      </c>
      <c r="I52" s="13">
        <f t="shared" si="1"/>
        <v>1.791018997819473</v>
      </c>
      <c r="J52" s="13">
        <f t="shared" si="2"/>
        <v>-0.51101899781947302</v>
      </c>
    </row>
    <row r="53" spans="1:10" ht="15.75" thickBot="1" x14ac:dyDescent="0.3">
      <c r="A53" s="43">
        <v>73.900000000000006</v>
      </c>
      <c r="B53" s="43">
        <v>2.3119999999999998</v>
      </c>
      <c r="C53" s="10">
        <f t="shared" si="5"/>
        <v>0.15528298874928273</v>
      </c>
      <c r="D53" s="11">
        <f t="shared" si="5"/>
        <v>7.4525778190550632E-2</v>
      </c>
      <c r="E53" s="11">
        <f t="shared" si="5"/>
        <v>1.2773123503157457E-10</v>
      </c>
      <c r="F53" s="12">
        <f t="shared" si="4"/>
        <v>0.35744263230921391</v>
      </c>
      <c r="G53" s="12">
        <f t="shared" si="0"/>
        <v>0.66073871676011098</v>
      </c>
      <c r="H53" s="12">
        <f t="shared" si="0"/>
        <v>1.5400521481843939E-10</v>
      </c>
      <c r="I53" s="13">
        <f t="shared" si="1"/>
        <v>1.01818134922333</v>
      </c>
      <c r="J53" s="13">
        <f t="shared" si="2"/>
        <v>1.2938186507766698</v>
      </c>
    </row>
    <row r="54" spans="1:10" ht="15.75" thickBot="1" x14ac:dyDescent="0.3">
      <c r="A54" s="43">
        <v>83</v>
      </c>
      <c r="B54" s="43">
        <v>1.373</v>
      </c>
      <c r="C54" s="10">
        <f t="shared" si="5"/>
        <v>3.2356184551251853E-2</v>
      </c>
      <c r="D54" s="11">
        <f t="shared" si="5"/>
        <v>8.7722136681714441E-2</v>
      </c>
      <c r="E54" s="11">
        <f t="shared" si="5"/>
        <v>2.5986747605933555E-10</v>
      </c>
      <c r="F54" s="12">
        <f t="shared" si="4"/>
        <v>7.4480017873404081E-2</v>
      </c>
      <c r="G54" s="12">
        <f t="shared" ref="G54:H56" si="6">D$15*D54</f>
        <v>0.77773642127335985</v>
      </c>
      <c r="H54" s="12">
        <f t="shared" si="6"/>
        <v>3.1332153380455948E-10</v>
      </c>
      <c r="I54" s="13">
        <f t="shared" si="1"/>
        <v>0.85221643946008541</v>
      </c>
      <c r="J54" s="13">
        <f t="shared" si="2"/>
        <v>0.52078356053991459</v>
      </c>
    </row>
    <row r="55" spans="1:10" ht="15.75" thickBot="1" x14ac:dyDescent="0.3">
      <c r="A55" s="43">
        <v>93.3</v>
      </c>
      <c r="B55" s="43">
        <v>1.5649999999999999</v>
      </c>
      <c r="C55" s="10">
        <f t="shared" ref="C55:E86" si="7">EXP(-1*(($A55-C$8)/(0.6006*C$9))^2)</f>
        <v>3.0893561610505576E-3</v>
      </c>
      <c r="D55" s="11">
        <f t="shared" si="7"/>
        <v>0.10482845741348794</v>
      </c>
      <c r="E55" s="11">
        <f t="shared" si="7"/>
        <v>5.7278104517657004E-10</v>
      </c>
      <c r="F55" s="12">
        <f t="shared" si="4"/>
        <v>7.1113237015905887E-3</v>
      </c>
      <c r="G55" s="12">
        <f t="shared" si="6"/>
        <v>0.92939949253843823</v>
      </c>
      <c r="H55" s="12">
        <f t="shared" si="6"/>
        <v>6.9060060277771909E-10</v>
      </c>
      <c r="I55" s="13">
        <f t="shared" si="1"/>
        <v>0.93651081693062943</v>
      </c>
      <c r="J55" s="13">
        <f t="shared" si="2"/>
        <v>0.62848918306937052</v>
      </c>
    </row>
    <row r="56" spans="1:10" ht="15.75" thickBot="1" x14ac:dyDescent="0.3">
      <c r="A56" s="43">
        <v>104.8</v>
      </c>
      <c r="B56" s="43">
        <v>1.482</v>
      </c>
      <c r="C56" s="10">
        <f t="shared" si="7"/>
        <v>1.0924635349552788E-4</v>
      </c>
      <c r="D56" s="11">
        <f t="shared" si="7"/>
        <v>0.12687869906130236</v>
      </c>
      <c r="E56" s="11">
        <f t="shared" si="7"/>
        <v>1.3608804412868034E-9</v>
      </c>
      <c r="F56" s="12">
        <f t="shared" si="4"/>
        <v>2.5147187388743992E-4</v>
      </c>
      <c r="G56" s="12">
        <f t="shared" si="6"/>
        <v>1.124894913376252</v>
      </c>
      <c r="H56" s="12">
        <f t="shared" si="6"/>
        <v>1.6408099761250949E-9</v>
      </c>
      <c r="I56" s="13">
        <f t="shared" si="1"/>
        <v>1.1251463868909495</v>
      </c>
      <c r="J56" s="13">
        <f t="shared" si="2"/>
        <v>0.3568536131090505</v>
      </c>
    </row>
    <row r="57" spans="1:10" ht="15.75" thickBot="1" x14ac:dyDescent="0.3">
      <c r="A57" s="43">
        <v>117.7</v>
      </c>
      <c r="B57" s="43">
        <v>1.7230000000000001</v>
      </c>
      <c r="C57" s="10">
        <f>EXP(-1*(($A57-C$8)/(0.6006*C$9))^2)</f>
        <v>1.041985848272037E-6</v>
      </c>
      <c r="D57" s="11">
        <f t="shared" si="7"/>
        <v>0.15560706558067072</v>
      </c>
      <c r="E57" s="11">
        <f t="shared" si="7"/>
        <v>3.5165855849694111E-9</v>
      </c>
      <c r="F57" s="12">
        <f t="shared" ref="F57:H111" si="8">C$15*C57</f>
        <v>2.3985252179596937E-6</v>
      </c>
      <c r="G57" s="12">
        <f t="shared" si="8"/>
        <v>1.3795979770609781</v>
      </c>
      <c r="H57" s="12">
        <f t="shared" si="8"/>
        <v>4.2399380097340111E-9</v>
      </c>
      <c r="I57" s="13">
        <f t="shared" si="1"/>
        <v>1.379600379826134</v>
      </c>
      <c r="J57" s="13">
        <f t="shared" si="2"/>
        <v>0.34339962017386605</v>
      </c>
    </row>
    <row r="58" spans="1:10" ht="15.75" thickBot="1" x14ac:dyDescent="0.3">
      <c r="A58" s="43">
        <v>125</v>
      </c>
      <c r="B58" s="43">
        <v>0.96</v>
      </c>
      <c r="C58" s="10">
        <f t="shared" si="7"/>
        <v>4.9048613264712497E-8</v>
      </c>
      <c r="D58" s="11">
        <f t="shared" si="7"/>
        <v>0.17383876261718539</v>
      </c>
      <c r="E58" s="11">
        <f t="shared" si="7"/>
        <v>5.9578527768522759E-9</v>
      </c>
      <c r="F58" s="12">
        <f t="shared" si="8"/>
        <v>1.129039669938504E-7</v>
      </c>
      <c r="G58" s="12">
        <f t="shared" si="8"/>
        <v>1.5412385314670671</v>
      </c>
      <c r="H58" s="12">
        <f t="shared" si="8"/>
        <v>7.1833674553366577E-9</v>
      </c>
      <c r="I58" s="13">
        <f t="shared" si="1"/>
        <v>1.5412386515544017</v>
      </c>
      <c r="J58" s="13">
        <f t="shared" si="2"/>
        <v>-0.58123865155440169</v>
      </c>
    </row>
    <row r="59" spans="1:10" ht="15.75" thickBot="1" x14ac:dyDescent="0.3">
      <c r="A59" s="43">
        <v>148.5</v>
      </c>
      <c r="B59" s="43">
        <v>3.157</v>
      </c>
      <c r="C59" s="10">
        <f t="shared" si="7"/>
        <v>3.2788442608602124E-13</v>
      </c>
      <c r="D59" s="11">
        <f t="shared" si="7"/>
        <v>0.24266864434150615</v>
      </c>
      <c r="E59" s="11">
        <f t="shared" si="7"/>
        <v>3.0962264266880005E-8</v>
      </c>
      <c r="F59" s="12">
        <f t="shared" si="8"/>
        <v>7.5475023566562231E-13</v>
      </c>
      <c r="G59" s="12">
        <f t="shared" si="8"/>
        <v>2.1514779523691394</v>
      </c>
      <c r="H59" s="12">
        <f t="shared" si="8"/>
        <v>3.7331120759205302E-8</v>
      </c>
      <c r="I59" s="13">
        <f t="shared" ref="I59:I80" si="9">SUM(F59:H59)</f>
        <v>2.1514779897010152</v>
      </c>
      <c r="J59" s="13">
        <f t="shared" si="2"/>
        <v>1.0055220102989848</v>
      </c>
    </row>
    <row r="60" spans="1:10" ht="15.75" thickBot="1" x14ac:dyDescent="0.3">
      <c r="A60" s="43">
        <v>166.8</v>
      </c>
      <c r="B60" s="43">
        <v>2.6429999999999998</v>
      </c>
      <c r="C60" s="10">
        <f t="shared" si="7"/>
        <v>3.406550557051704E-18</v>
      </c>
      <c r="D60" s="11">
        <f t="shared" si="7"/>
        <v>0.3070603325087255</v>
      </c>
      <c r="E60" s="11">
        <f t="shared" si="7"/>
        <v>1.0608096047745713E-7</v>
      </c>
      <c r="F60" s="12">
        <f t="shared" si="8"/>
        <v>7.8414667827714929E-18</v>
      </c>
      <c r="G60" s="12">
        <f t="shared" si="8"/>
        <v>2.7223687560967051</v>
      </c>
      <c r="H60" s="12">
        <f t="shared" si="8"/>
        <v>1.2790153561451691E-7</v>
      </c>
      <c r="I60" s="13">
        <f t="shared" si="9"/>
        <v>2.7223688839982407</v>
      </c>
      <c r="J60" s="13">
        <f t="shared" si="2"/>
        <v>-7.9368883998240936E-2</v>
      </c>
    </row>
    <row r="61" spans="1:10" ht="15.75" thickBot="1" x14ac:dyDescent="0.3">
      <c r="A61" s="43">
        <v>187.4</v>
      </c>
      <c r="B61" s="43">
        <v>3.2530000000000001</v>
      </c>
      <c r="C61" s="10">
        <f t="shared" si="7"/>
        <v>8.3871965604562046E-25</v>
      </c>
      <c r="D61" s="11">
        <f t="shared" si="7"/>
        <v>0.39009830928816519</v>
      </c>
      <c r="E61" s="11">
        <f t="shared" si="7"/>
        <v>4.0181249518062249E-7</v>
      </c>
      <c r="F61" s="12">
        <f t="shared" si="8"/>
        <v>1.9306310629457786E-24</v>
      </c>
      <c r="G61" s="12">
        <f t="shared" si="8"/>
        <v>3.4585758451299542</v>
      </c>
      <c r="H61" s="12">
        <f t="shared" si="8"/>
        <v>4.8446427079271692E-7</v>
      </c>
      <c r="I61" s="13">
        <f t="shared" si="9"/>
        <v>3.4585763295942251</v>
      </c>
      <c r="J61" s="13">
        <f t="shared" si="2"/>
        <v>-0.205576329594225</v>
      </c>
    </row>
    <row r="62" spans="1:10" ht="15.75" thickBot="1" x14ac:dyDescent="0.3">
      <c r="A62" s="43">
        <v>210.5</v>
      </c>
      <c r="B62" s="43">
        <v>4.1520000000000001</v>
      </c>
      <c r="C62" s="10">
        <f t="shared" si="7"/>
        <v>1.7966853848185659E-33</v>
      </c>
      <c r="D62" s="11">
        <f t="shared" si="7"/>
        <v>0.49402566173827073</v>
      </c>
      <c r="E62" s="11">
        <f t="shared" si="7"/>
        <v>1.6704316670958032E-6</v>
      </c>
      <c r="F62" s="12">
        <f t="shared" si="8"/>
        <v>4.1357521422900073E-33</v>
      </c>
      <c r="G62" s="12">
        <f t="shared" si="8"/>
        <v>4.379986223678209</v>
      </c>
      <c r="H62" s="12">
        <f t="shared" si="8"/>
        <v>2.0140350765967363E-6</v>
      </c>
      <c r="I62" s="13">
        <f t="shared" si="9"/>
        <v>4.3799882377132855</v>
      </c>
      <c r="J62" s="13">
        <f t="shared" si="2"/>
        <v>-0.22798823771328536</v>
      </c>
    </row>
    <row r="63" spans="1:10" ht="15.75" thickBot="1" x14ac:dyDescent="0.3">
      <c r="A63" s="43">
        <v>236.4</v>
      </c>
      <c r="B63" s="43">
        <v>5.3049999999999997</v>
      </c>
      <c r="C63" s="10">
        <f t="shared" si="7"/>
        <v>8.9627832155067643E-45</v>
      </c>
      <c r="D63" s="11">
        <f t="shared" si="7"/>
        <v>0.61825818940888866</v>
      </c>
      <c r="E63" s="11">
        <f t="shared" si="7"/>
        <v>7.571989457062942E-6</v>
      </c>
      <c r="F63" s="12">
        <f t="shared" si="8"/>
        <v>2.0631241394639736E-44</v>
      </c>
      <c r="G63" s="12">
        <f t="shared" si="8"/>
        <v>5.4814204241111124</v>
      </c>
      <c r="H63" s="12">
        <f t="shared" si="8"/>
        <v>9.129527814004739E-6</v>
      </c>
      <c r="I63" s="13">
        <f t="shared" si="9"/>
        <v>5.4814295536389261</v>
      </c>
      <c r="J63" s="13">
        <f t="shared" si="2"/>
        <v>-0.17642955363892643</v>
      </c>
    </row>
    <row r="64" spans="1:10" ht="15.75" thickBot="1" x14ac:dyDescent="0.3">
      <c r="A64" s="43">
        <v>265.60000000000002</v>
      </c>
      <c r="B64" s="43">
        <v>6.49</v>
      </c>
      <c r="C64" s="10">
        <f t="shared" si="7"/>
        <v>1.6020766025068635E-59</v>
      </c>
      <c r="D64" s="11">
        <f t="shared" si="7"/>
        <v>0.75631873221711909</v>
      </c>
      <c r="E64" s="11">
        <f t="shared" si="7"/>
        <v>3.7305217471875295E-5</v>
      </c>
      <c r="F64" s="12">
        <f t="shared" si="8"/>
        <v>3.6877862963189558E-59</v>
      </c>
      <c r="G64" s="12">
        <f t="shared" si="8"/>
        <v>6.705452538973093</v>
      </c>
      <c r="H64" s="12">
        <f t="shared" si="8"/>
        <v>4.4978802789971979E-5</v>
      </c>
      <c r="I64" s="13">
        <f t="shared" si="9"/>
        <v>6.7054975177758829</v>
      </c>
      <c r="J64" s="13">
        <f t="shared" si="2"/>
        <v>-0.21549751777588266</v>
      </c>
    </row>
    <row r="65" spans="1:10" ht="15.75" thickBot="1" x14ac:dyDescent="0.3">
      <c r="A65" s="43">
        <v>298.39999999999998</v>
      </c>
      <c r="B65" s="43">
        <v>7.7720000000000002</v>
      </c>
      <c r="C65" s="10">
        <f t="shared" si="7"/>
        <v>1.2693773084280784E-78</v>
      </c>
      <c r="D65" s="11">
        <f t="shared" si="7"/>
        <v>0.88889027682233002</v>
      </c>
      <c r="E65" s="11">
        <f t="shared" si="7"/>
        <v>1.9486526939243272E-4</v>
      </c>
      <c r="F65" s="12">
        <f t="shared" si="8"/>
        <v>2.9219528177081993E-78</v>
      </c>
      <c r="G65" s="12">
        <f t="shared" si="8"/>
        <v>7.8808196990097974</v>
      </c>
      <c r="H65" s="12">
        <f t="shared" si="8"/>
        <v>2.3494854383907166E-4</v>
      </c>
      <c r="I65" s="13">
        <f t="shared" si="9"/>
        <v>7.8810546475536363</v>
      </c>
      <c r="J65" s="13">
        <f t="shared" si="2"/>
        <v>-0.10905464755363603</v>
      </c>
    </row>
    <row r="66" spans="1:10" ht="15.75" thickBot="1" x14ac:dyDescent="0.3">
      <c r="A66" s="43">
        <v>335.2</v>
      </c>
      <c r="B66" s="43">
        <v>9.1039999999999992</v>
      </c>
      <c r="C66" s="10">
        <f t="shared" si="7"/>
        <v>3.0211126943958854E-103</v>
      </c>
      <c r="D66" s="11">
        <f t="shared" si="7"/>
        <v>0.98185811357801989</v>
      </c>
      <c r="E66" s="11">
        <f t="shared" si="7"/>
        <v>1.046438956463953E-3</v>
      </c>
      <c r="F66" s="12">
        <f t="shared" si="8"/>
        <v>6.954235506963315E-103</v>
      </c>
      <c r="G66" s="12">
        <f t="shared" si="8"/>
        <v>8.7050640162024031</v>
      </c>
      <c r="H66" s="12">
        <f t="shared" si="8"/>
        <v>1.2616887031960298E-3</v>
      </c>
      <c r="I66" s="13">
        <f t="shared" si="9"/>
        <v>8.7063257049055984</v>
      </c>
      <c r="J66" s="13">
        <f t="shared" si="2"/>
        <v>0.39767429509440078</v>
      </c>
    </row>
    <row r="67" spans="1:10" ht="15.75" thickBot="1" x14ac:dyDescent="0.3">
      <c r="A67" s="43">
        <v>376.5</v>
      </c>
      <c r="B67" s="43">
        <v>8.8339999999999996</v>
      </c>
      <c r="C67" s="10">
        <f t="shared" si="7"/>
        <v>6.6793310662474702E-135</v>
      </c>
      <c r="D67" s="11">
        <f t="shared" si="7"/>
        <v>0.99044272619581863</v>
      </c>
      <c r="E67" s="11">
        <f t="shared" si="7"/>
        <v>5.544006541587038E-3</v>
      </c>
      <c r="F67" s="12">
        <f t="shared" si="8"/>
        <v>1.5375011117534484E-134</v>
      </c>
      <c r="G67" s="12">
        <f t="shared" si="8"/>
        <v>8.7811744046167863</v>
      </c>
      <c r="H67" s="12">
        <f t="shared" si="8"/>
        <v>6.6843941357091563E-3</v>
      </c>
      <c r="I67" s="13">
        <f t="shared" si="9"/>
        <v>8.7878587987524952</v>
      </c>
      <c r="J67" s="13">
        <f t="shared" si="2"/>
        <v>4.6141201247504426E-2</v>
      </c>
    </row>
    <row r="68" spans="1:10" ht="15.75" thickBot="1" x14ac:dyDescent="0.3">
      <c r="A68" s="43">
        <v>422.9</v>
      </c>
      <c r="B68" s="43">
        <v>7.7969999999999997</v>
      </c>
      <c r="C68" s="10">
        <f t="shared" si="7"/>
        <v>1.5397475979088135E-175</v>
      </c>
      <c r="D68" s="11">
        <f t="shared" si="7"/>
        <v>0.87837648965331538</v>
      </c>
      <c r="E68" s="11">
        <f t="shared" si="7"/>
        <v>2.7373643702836629E-2</v>
      </c>
      <c r="F68" s="12">
        <f t="shared" si="8"/>
        <v>3.5443124769895798E-175</v>
      </c>
      <c r="G68" s="12">
        <f t="shared" si="8"/>
        <v>7.787605425895042</v>
      </c>
      <c r="H68" s="12">
        <f t="shared" si="8"/>
        <v>3.3004330364273686E-2</v>
      </c>
      <c r="I68" s="13">
        <f t="shared" si="9"/>
        <v>7.8206097562593158</v>
      </c>
      <c r="J68" s="13">
        <f t="shared" si="2"/>
        <v>-2.360975625931605E-2</v>
      </c>
    </row>
    <row r="69" spans="1:10" ht="15.75" thickBot="1" x14ac:dyDescent="0.3">
      <c r="A69" s="43">
        <v>475.1</v>
      </c>
      <c r="B69" s="43">
        <v>5.5720000000000001</v>
      </c>
      <c r="C69" s="10">
        <f t="shared" si="7"/>
        <v>1.1331272351785576E-227</v>
      </c>
      <c r="D69" s="11">
        <f t="shared" si="7"/>
        <v>0.65115186259003399</v>
      </c>
      <c r="E69" s="11">
        <f t="shared" si="7"/>
        <v>0.11633956190388597</v>
      </c>
      <c r="F69" s="12">
        <f t="shared" si="8"/>
        <v>2.608321651623003E-227</v>
      </c>
      <c r="G69" s="12">
        <f t="shared" si="8"/>
        <v>5.7730527147752326</v>
      </c>
      <c r="H69" s="12">
        <f t="shared" si="8"/>
        <v>0.14027030442837346</v>
      </c>
      <c r="I69" s="13">
        <f t="shared" si="9"/>
        <v>5.9133230192036059</v>
      </c>
      <c r="J69" s="13">
        <f t="shared" si="2"/>
        <v>-0.34132301920360586</v>
      </c>
    </row>
    <row r="70" spans="1:10" ht="15.75" thickBot="1" x14ac:dyDescent="0.3">
      <c r="A70" s="43">
        <v>533.70000000000005</v>
      </c>
      <c r="B70" s="43">
        <v>3.927</v>
      </c>
      <c r="C70" s="10">
        <f t="shared" si="7"/>
        <v>2.7238343519085047E-294</v>
      </c>
      <c r="D70" s="11">
        <f t="shared" si="7"/>
        <v>0.37823397608977516</v>
      </c>
      <c r="E70" s="11">
        <f t="shared" si="7"/>
        <v>0.37989760037375336</v>
      </c>
      <c r="F70" s="12">
        <f t="shared" si="8"/>
        <v>6.2699367687494677E-294</v>
      </c>
      <c r="G70" s="12">
        <f t="shared" si="8"/>
        <v>3.3533877547396069</v>
      </c>
      <c r="H70" s="12">
        <f t="shared" si="8"/>
        <v>0.45804153964460659</v>
      </c>
      <c r="I70" s="13">
        <f t="shared" si="9"/>
        <v>3.8114292943842134</v>
      </c>
      <c r="J70" s="13">
        <f t="shared" si="2"/>
        <v>0.11557070561578664</v>
      </c>
    </row>
    <row r="71" spans="1:10" ht="15.75" thickBot="1" x14ac:dyDescent="0.3">
      <c r="A71" s="43">
        <v>599.5</v>
      </c>
      <c r="B71" s="43">
        <v>2.5409999999999999</v>
      </c>
      <c r="C71" s="10">
        <f t="shared" si="7"/>
        <v>0</v>
      </c>
      <c r="D71" s="11">
        <f t="shared" si="7"/>
        <v>0.15827367527127498</v>
      </c>
      <c r="E71" s="11">
        <f t="shared" si="7"/>
        <v>0.82286575196310752</v>
      </c>
      <c r="F71" s="12">
        <f t="shared" si="8"/>
        <v>0</v>
      </c>
      <c r="G71" s="12">
        <f t="shared" si="8"/>
        <v>1.4032398940975899</v>
      </c>
      <c r="H71" s="12">
        <f t="shared" si="8"/>
        <v>0.99212707734712702</v>
      </c>
      <c r="I71" s="13">
        <f t="shared" si="9"/>
        <v>2.3953669714447168</v>
      </c>
      <c r="J71" s="13">
        <f t="shared" si="2"/>
        <v>0.14563302855528315</v>
      </c>
    </row>
    <row r="72" spans="1:10" ht="15.75" thickBot="1" x14ac:dyDescent="0.3">
      <c r="A72" s="43">
        <v>673.4</v>
      </c>
      <c r="B72" s="43">
        <v>1.415</v>
      </c>
      <c r="C72" s="10">
        <f t="shared" si="7"/>
        <v>0</v>
      </c>
      <c r="D72" s="11">
        <f t="shared" si="7"/>
        <v>4.2796045321730619E-2</v>
      </c>
      <c r="E72" s="11">
        <f t="shared" si="7"/>
        <v>0.97234795900557447</v>
      </c>
      <c r="F72" s="12">
        <f t="shared" si="8"/>
        <v>0</v>
      </c>
      <c r="G72" s="12">
        <f t="shared" si="8"/>
        <v>0.37942581419261417</v>
      </c>
      <c r="H72" s="12">
        <f t="shared" si="8"/>
        <v>1.1723573820288196</v>
      </c>
      <c r="I72" s="13">
        <f t="shared" si="9"/>
        <v>1.5517831962214337</v>
      </c>
      <c r="J72" s="13">
        <f t="shared" si="2"/>
        <v>-0.13678319622143364</v>
      </c>
    </row>
    <row r="73" spans="1:10" ht="15.75" thickBot="1" x14ac:dyDescent="0.3">
      <c r="A73" s="43">
        <v>756.5</v>
      </c>
      <c r="B73" s="43">
        <v>0.622</v>
      </c>
      <c r="C73" s="10">
        <f t="shared" si="7"/>
        <v>0</v>
      </c>
      <c r="D73" s="11">
        <f t="shared" si="7"/>
        <v>6.4844323180569168E-3</v>
      </c>
      <c r="E73" s="11">
        <f t="shared" si="7"/>
        <v>0.48366131058724343</v>
      </c>
      <c r="F73" s="12">
        <f t="shared" si="8"/>
        <v>0</v>
      </c>
      <c r="G73" s="12">
        <f t="shared" si="8"/>
        <v>5.7490382425741206E-2</v>
      </c>
      <c r="H73" s="12">
        <f t="shared" si="8"/>
        <v>0.58314917269799882</v>
      </c>
      <c r="I73" s="13">
        <f t="shared" si="9"/>
        <v>0.64063955512374005</v>
      </c>
      <c r="J73" s="13">
        <f t="shared" si="2"/>
        <v>-1.8639555123740048E-2</v>
      </c>
    </row>
    <row r="74" spans="1:10" ht="15.75" thickBot="1" x14ac:dyDescent="0.3">
      <c r="A74" s="43">
        <v>849.8</v>
      </c>
      <c r="B74" s="43">
        <v>0.33700000000000002</v>
      </c>
      <c r="C74" s="10">
        <f t="shared" si="7"/>
        <v>0</v>
      </c>
      <c r="D74" s="11">
        <f t="shared" si="7"/>
        <v>4.6095109195239245E-4</v>
      </c>
      <c r="E74" s="11">
        <f t="shared" si="7"/>
        <v>7.2213987555580894E-2</v>
      </c>
      <c r="F74" s="12">
        <f t="shared" si="8"/>
        <v>0</v>
      </c>
      <c r="G74" s="12">
        <f t="shared" si="8"/>
        <v>4.0867501203014998E-3</v>
      </c>
      <c r="H74" s="12">
        <f t="shared" si="8"/>
        <v>8.7068215254038711E-2</v>
      </c>
      <c r="I74" s="13">
        <f t="shared" si="9"/>
        <v>9.1154965374340216E-2</v>
      </c>
      <c r="J74" s="13">
        <f t="shared" si="2"/>
        <v>0.24584503462565982</v>
      </c>
    </row>
    <row r="75" spans="1:10" ht="15.75" thickBot="1" x14ac:dyDescent="0.3">
      <c r="A75" s="43">
        <v>954.5</v>
      </c>
      <c r="B75" s="43">
        <v>0.115</v>
      </c>
      <c r="C75" s="10">
        <f t="shared" si="7"/>
        <v>0</v>
      </c>
      <c r="D75" s="11">
        <f t="shared" si="7"/>
        <v>1.2241530105393428E-5</v>
      </c>
      <c r="E75" s="11">
        <f t="shared" si="7"/>
        <v>2.0910242982288547E-3</v>
      </c>
      <c r="F75" s="12">
        <f t="shared" si="8"/>
        <v>0</v>
      </c>
      <c r="G75" s="12">
        <f t="shared" si="8"/>
        <v>1.0853228358564771E-4</v>
      </c>
      <c r="H75" s="12">
        <f t="shared" si="8"/>
        <v>2.5211425080146391E-3</v>
      </c>
      <c r="I75" s="13">
        <f t="shared" si="9"/>
        <v>2.6296747916002869E-3</v>
      </c>
      <c r="J75" s="13">
        <f t="shared" si="2"/>
        <v>0.11237032520839972</v>
      </c>
    </row>
    <row r="76" spans="1:10" ht="15.75" thickBot="1" x14ac:dyDescent="0.3">
      <c r="A76" s="43">
        <v>1072.3</v>
      </c>
      <c r="B76" s="43">
        <v>0.15</v>
      </c>
      <c r="C76" s="10">
        <f t="shared" si="7"/>
        <v>0</v>
      </c>
      <c r="D76" s="11">
        <f t="shared" si="7"/>
        <v>8.9453984480355756E-8</v>
      </c>
      <c r="E76" s="11">
        <f t="shared" si="7"/>
        <v>6.5551238443166292E-6</v>
      </c>
      <c r="F76" s="12">
        <f t="shared" si="8"/>
        <v>0</v>
      </c>
      <c r="G76" s="12">
        <f t="shared" si="8"/>
        <v>7.9309082507672969E-7</v>
      </c>
      <c r="H76" s="12">
        <f t="shared" si="8"/>
        <v>7.9034956137072283E-6</v>
      </c>
      <c r="I76" s="13">
        <f t="shared" si="9"/>
        <v>8.6965864387839587E-6</v>
      </c>
      <c r="J76" s="13">
        <f t="shared" si="2"/>
        <v>0.14999130341356121</v>
      </c>
    </row>
    <row r="77" spans="1:10" ht="15.75" thickBot="1" x14ac:dyDescent="0.3">
      <c r="A77" s="43">
        <v>1204.5</v>
      </c>
      <c r="B77" s="43">
        <v>0</v>
      </c>
      <c r="C77" s="10">
        <f t="shared" si="7"/>
        <v>0</v>
      </c>
      <c r="D77" s="11">
        <f t="shared" si="7"/>
        <v>1.247923266582678E-10</v>
      </c>
      <c r="E77" s="11">
        <f t="shared" si="7"/>
        <v>1.0763790231819237E-9</v>
      </c>
      <c r="F77" s="12">
        <f t="shared" si="8"/>
        <v>0</v>
      </c>
      <c r="G77" s="12">
        <f t="shared" si="8"/>
        <v>1.1063973269338798E-9</v>
      </c>
      <c r="H77" s="12">
        <f t="shared" si="8"/>
        <v>1.2977873630535008E-9</v>
      </c>
      <c r="I77" s="13">
        <f t="shared" si="9"/>
        <v>2.4041846899873804E-9</v>
      </c>
      <c r="J77" s="13">
        <f t="shared" si="2"/>
        <v>-2.4041846899873804E-9</v>
      </c>
    </row>
    <row r="78" spans="1:10" ht="15.75" thickBot="1" x14ac:dyDescent="0.3">
      <c r="A78" s="43">
        <v>1353</v>
      </c>
      <c r="B78" s="43">
        <v>0.112</v>
      </c>
      <c r="C78" s="10">
        <f t="shared" si="7"/>
        <v>0</v>
      </c>
      <c r="D78" s="11">
        <f t="shared" si="7"/>
        <v>2.0464988818426257E-14</v>
      </c>
      <c r="E78" s="11">
        <f t="shared" si="7"/>
        <v>3.5587068244816359E-15</v>
      </c>
      <c r="F78" s="12">
        <f t="shared" si="8"/>
        <v>0</v>
      </c>
      <c r="G78" s="12">
        <f t="shared" si="8"/>
        <v>1.8144071459171272E-13</v>
      </c>
      <c r="H78" s="12">
        <f t="shared" si="8"/>
        <v>4.2907234776573085E-15</v>
      </c>
      <c r="I78" s="13">
        <f t="shared" si="9"/>
        <v>1.8573143806937002E-13</v>
      </c>
      <c r="J78" s="13">
        <f t="shared" si="2"/>
        <v>0.11199999999981428</v>
      </c>
    </row>
    <row r="79" spans="1:10" ht="15.75" thickBot="1" x14ac:dyDescent="0.3">
      <c r="A79" s="43">
        <v>1519.9</v>
      </c>
      <c r="B79" s="43">
        <v>0</v>
      </c>
      <c r="C79" s="10">
        <f t="shared" si="7"/>
        <v>0</v>
      </c>
      <c r="D79" s="11">
        <f t="shared" si="7"/>
        <v>2.1246564228408252E-19</v>
      </c>
      <c r="E79" s="11">
        <f t="shared" si="7"/>
        <v>6.9018674150750134E-23</v>
      </c>
      <c r="F79" s="12">
        <f t="shared" si="8"/>
        <v>0</v>
      </c>
      <c r="G79" s="12">
        <f t="shared" si="8"/>
        <v>1.883700905201648E-18</v>
      </c>
      <c r="H79" s="12">
        <f t="shared" si="8"/>
        <v>8.3215634268647343E-23</v>
      </c>
      <c r="I79" s="13">
        <f t="shared" si="9"/>
        <v>1.8837841208359166E-18</v>
      </c>
      <c r="J79" s="13">
        <f t="shared" si="2"/>
        <v>-1.8837841208359166E-18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6.4196054414996008E-26</v>
      </c>
      <c r="E80" s="11">
        <f t="shared" si="7"/>
        <v>1.6400667344358983E-33</v>
      </c>
      <c r="F80" s="12">
        <f t="shared" si="8"/>
        <v>0</v>
      </c>
      <c r="G80" s="12">
        <f t="shared" si="8"/>
        <v>5.6915633281646008E-25</v>
      </c>
      <c r="H80" s="12">
        <f t="shared" si="8"/>
        <v>1.9774241569882306E-33</v>
      </c>
      <c r="I80" s="13">
        <f t="shared" si="9"/>
        <v>5.691563347938842E-25</v>
      </c>
      <c r="J80" s="13">
        <f t="shared" si="2"/>
        <v>-5.691563347938842E-25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2.122633416425392E-34</v>
      </c>
      <c r="E81" s="11">
        <f t="shared" si="7"/>
        <v>6.5548777231743489E-48</v>
      </c>
      <c r="F81" s="12">
        <f t="shared" si="8"/>
        <v>0</v>
      </c>
      <c r="G81" s="12">
        <f t="shared" si="8"/>
        <v>1.8819073262610655E-33</v>
      </c>
      <c r="H81" s="12">
        <f t="shared" si="8"/>
        <v>7.9031988660919818E-48</v>
      </c>
      <c r="I81" s="13">
        <f t="shared" si="1"/>
        <v>1.8819073262610734E-33</v>
      </c>
      <c r="J81" s="13">
        <f t="shared" si="2"/>
        <v>-1.8819073262610734E-33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2.1559629349601789E-45</v>
      </c>
      <c r="E82" s="11">
        <f t="shared" si="7"/>
        <v>3.3257897657557503E-67</v>
      </c>
      <c r="F82" s="12">
        <f t="shared" si="8"/>
        <v>0</v>
      </c>
      <c r="G82" s="12">
        <f t="shared" si="8"/>
        <v>1.911456971822096E-44</v>
      </c>
      <c r="H82" s="12">
        <f t="shared" si="8"/>
        <v>4.0098959912943047E-67</v>
      </c>
      <c r="I82" s="13">
        <f t="shared" si="1"/>
        <v>1.911456971822096E-44</v>
      </c>
      <c r="J82" s="13">
        <f t="shared" si="2"/>
        <v>-1.911456971822096E-44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1.360924551715155E-59</v>
      </c>
      <c r="E83" s="11">
        <f t="shared" si="7"/>
        <v>8.1182502937695682E-93</v>
      </c>
      <c r="F83" s="12">
        <f t="shared" si="8"/>
        <v>0</v>
      </c>
      <c r="G83" s="12">
        <f t="shared" si="8"/>
        <v>1.2065832303132064E-58</v>
      </c>
      <c r="H83" s="12">
        <f t="shared" si="8"/>
        <v>9.788153071038453E-93</v>
      </c>
      <c r="I83" s="13">
        <f t="shared" si="1"/>
        <v>1.2065832303132064E-58</v>
      </c>
      <c r="J83" s="13">
        <f t="shared" si="2"/>
        <v>-1.2065832303132064E-58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7.0315410604060739E-78</v>
      </c>
      <c r="E84" s="11">
        <f t="shared" si="7"/>
        <v>1.4725326814484663E-126</v>
      </c>
      <c r="F84" s="12">
        <f t="shared" si="8"/>
        <v>0</v>
      </c>
      <c r="G84" s="12">
        <f t="shared" si="8"/>
        <v>6.2340998375349036E-77</v>
      </c>
      <c r="H84" s="12">
        <f t="shared" si="8"/>
        <v>1.7754287890317919E-126</v>
      </c>
      <c r="I84" s="13">
        <f t="shared" si="1"/>
        <v>6.2340998375349036E-77</v>
      </c>
      <c r="J84" s="13">
        <f t="shared" si="2"/>
        <v>-6.2340998375349036E-77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2.2940144201017892E-101</v>
      </c>
      <c r="E85" s="11">
        <f t="shared" si="7"/>
        <v>9.9789683931479569E-171</v>
      </c>
      <c r="F85" s="12">
        <f t="shared" si="8"/>
        <v>0</v>
      </c>
      <c r="G85" s="12">
        <f t="shared" si="8"/>
        <v>2.0338521528641114E-100</v>
      </c>
      <c r="H85" s="12">
        <f t="shared" si="8"/>
        <v>1.2031615999589098E-170</v>
      </c>
      <c r="I85" s="13">
        <f t="shared" si="1"/>
        <v>2.0338521528641114E-100</v>
      </c>
      <c r="J85" s="13">
        <f t="shared" si="2"/>
        <v>-2.0338521528641114E-100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1.8433962923331287E-131</v>
      </c>
      <c r="E86" s="11">
        <f t="shared" si="7"/>
        <v>3.0360725468433088E-228</v>
      </c>
      <c r="F86" s="12">
        <f t="shared" si="8"/>
        <v>0</v>
      </c>
      <c r="G86" s="12">
        <f t="shared" si="8"/>
        <v>1.6343382521445077E-130</v>
      </c>
      <c r="H86" s="12">
        <f t="shared" si="8"/>
        <v>3.6605847008790667E-228</v>
      </c>
      <c r="I86" s="13">
        <f t="shared" ref="I86:I116" si="10">SUM(F86:H86)</f>
        <v>1.6343382521445077E-130</v>
      </c>
      <c r="J86" s="13">
        <f t="shared" ref="J86:J116" si="11">B86-I86</f>
        <v>-1.6343382521445077E-130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5.9589389202176609E-170</v>
      </c>
      <c r="E87" s="11">
        <f t="shared" si="12"/>
        <v>8.0037154338896539E-303</v>
      </c>
      <c r="F87" s="12">
        <f t="shared" si="8"/>
        <v>0</v>
      </c>
      <c r="G87" s="12">
        <f t="shared" si="8"/>
        <v>5.2831406138818715E-169</v>
      </c>
      <c r="H87" s="12">
        <f t="shared" si="8"/>
        <v>9.6500586911035385E-303</v>
      </c>
      <c r="I87" s="13">
        <f t="shared" si="10"/>
        <v>5.2831406138818715E-169</v>
      </c>
      <c r="J87" s="13">
        <f t="shared" si="11"/>
        <v>-5.2831406138818715E-169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4.0594561028541672E-219</v>
      </c>
      <c r="E88" s="11">
        <f t="shared" si="12"/>
        <v>0</v>
      </c>
      <c r="F88" s="12">
        <f t="shared" si="8"/>
        <v>0</v>
      </c>
      <c r="G88" s="12">
        <f t="shared" si="8"/>
        <v>3.5990765628582907E-218</v>
      </c>
      <c r="H88" s="12">
        <f t="shared" si="8"/>
        <v>0</v>
      </c>
      <c r="I88" s="13">
        <f t="shared" si="10"/>
        <v>3.5990765628582907E-218</v>
      </c>
      <c r="J88" s="13">
        <f t="shared" si="11"/>
        <v>-3.5990765628582907E-218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8.4152190900516041E-282</v>
      </c>
      <c r="E89" s="11">
        <f t="shared" si="12"/>
        <v>0</v>
      </c>
      <c r="F89" s="12">
        <f t="shared" si="8"/>
        <v>0</v>
      </c>
      <c r="G89" s="12">
        <f t="shared" si="8"/>
        <v>7.4608560927725941E-281</v>
      </c>
      <c r="H89" s="12">
        <f t="shared" si="8"/>
        <v>0</v>
      </c>
      <c r="I89" s="13">
        <f t="shared" si="10"/>
        <v>7.4608560927725941E-281</v>
      </c>
      <c r="J89" s="13">
        <f t="shared" si="11"/>
        <v>-7.4608560927725941E-281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0</v>
      </c>
      <c r="F90" s="12">
        <f t="shared" si="8"/>
        <v>0</v>
      </c>
      <c r="G90" s="12">
        <f t="shared" si="8"/>
        <v>0</v>
      </c>
      <c r="H90" s="12">
        <f t="shared" si="8"/>
        <v>0</v>
      </c>
      <c r="I90" s="13">
        <f t="shared" si="10"/>
        <v>0</v>
      </c>
      <c r="J90" s="13">
        <f t="shared" si="11"/>
        <v>0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0</v>
      </c>
      <c r="F91" s="12">
        <f t="shared" si="8"/>
        <v>0</v>
      </c>
      <c r="G91" s="12">
        <f t="shared" si="8"/>
        <v>0</v>
      </c>
      <c r="H91" s="12">
        <f t="shared" si="8"/>
        <v>0</v>
      </c>
      <c r="I91" s="13">
        <f t="shared" si="10"/>
        <v>0</v>
      </c>
      <c r="J91" s="13">
        <f t="shared" si="11"/>
        <v>0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0</v>
      </c>
      <c r="F92" s="12">
        <f t="shared" si="8"/>
        <v>0</v>
      </c>
      <c r="G92" s="12">
        <f t="shared" si="8"/>
        <v>0</v>
      </c>
      <c r="H92" s="12">
        <f t="shared" si="8"/>
        <v>0</v>
      </c>
      <c r="I92" s="13">
        <f t="shared" si="10"/>
        <v>0</v>
      </c>
      <c r="J92" s="13">
        <f t="shared" si="11"/>
        <v>0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DD2DA-FAC3-4A7C-B4D4-E1415653BF65}">
  <dimension ref="A1:R116"/>
  <sheetViews>
    <sheetView zoomScale="58" zoomScaleNormal="115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36.999115515048977</v>
      </c>
      <c r="D8" s="41">
        <v>246.18632770225514</v>
      </c>
      <c r="E8" s="41">
        <v>461.76470281077576</v>
      </c>
    </row>
    <row r="9" spans="2:8" ht="15" x14ac:dyDescent="0.25">
      <c r="B9" s="25" t="s">
        <v>5</v>
      </c>
      <c r="C9" s="41">
        <v>26.766307795315779</v>
      </c>
      <c r="D9" s="41">
        <v>210.62804473935802</v>
      </c>
      <c r="E9" s="41">
        <v>368.21586953133362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0.43429211554748826</v>
      </c>
    </row>
    <row r="12" spans="2:8" ht="15" customHeight="1" x14ac:dyDescent="0.25">
      <c r="B12" s="31" t="s">
        <v>24</v>
      </c>
      <c r="C12" s="39">
        <f>STDEV(J22:J143)/MAX(I22:I143)</f>
        <v>2.9143688112587607E-2</v>
      </c>
      <c r="D12" s="35" t="s">
        <v>21</v>
      </c>
      <c r="E12" s="38">
        <f>M24</f>
        <v>0.98684400268715089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</row>
    <row r="16" spans="2:8" ht="15" x14ac:dyDescent="0.25">
      <c r="B16" s="5" t="s">
        <v>9</v>
      </c>
      <c r="C16" s="23">
        <f>O28</f>
        <v>5.2483289225370537E-2</v>
      </c>
      <c r="D16" s="24">
        <f>N28</f>
        <v>108539.59891908738</v>
      </c>
      <c r="E16" s="24">
        <f>M28</f>
        <v>1.5286967712630517E-2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8.9318725593939359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8.739771162892521E-3</v>
      </c>
      <c r="D22" s="11">
        <f>EXP(-1*(($A22-D$8)/(0.6006*D$9))^2)</f>
        <v>2.4089663110553244E-2</v>
      </c>
      <c r="E22" s="11">
        <f>EXP(-1*(($A22-E$8)/(0.6006*E$9))^2)</f>
        <v>1.327187976888208E-2</v>
      </c>
      <c r="F22" s="12">
        <f>'[1]Organized Grinder Statistics 05'!K$14*C22</f>
        <v>2.0722699664777886E-2</v>
      </c>
      <c r="G22" s="12">
        <f>'[1]Organized Grinder Statistics 05'!L$14*D22</f>
        <v>2.932443205194325E-8</v>
      </c>
      <c r="H22" s="12">
        <f>'[1]Organized Grinder Statistics 05'!M$14*E22</f>
        <v>0.11897454989155987</v>
      </c>
      <c r="I22" s="13">
        <f t="shared" ref="I22:I85" si="0">SUM(F22:H22)</f>
        <v>0.1396972788807698</v>
      </c>
      <c r="J22" s="13">
        <f t="shared" ref="J22:J85" si="1">B22-I22</f>
        <v>-0.1396972788807698</v>
      </c>
      <c r="M22" s="15">
        <f t="array" ref="M22:Q26">LINEST(B22:B108,C22:E108,FALSE,TRUE)</f>
        <v>8.9644083553645206</v>
      </c>
      <c r="N22" s="16">
        <v>1.2173035346059592E-6</v>
      </c>
      <c r="O22" s="16">
        <v>2.3710803496506521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2">EXP(-1*(($A23-C$8)/(0.6006*C$9))^2)</f>
        <v>9.4762886129802579E-3</v>
      </c>
      <c r="D23" s="11">
        <f t="shared" si="2"/>
        <v>2.431108560431456E-2</v>
      </c>
      <c r="E23" s="11">
        <f t="shared" si="2"/>
        <v>1.3346925660049575E-2</v>
      </c>
      <c r="F23" s="12">
        <f>'[1]Organized Grinder Statistics 05'!K$14*C23</f>
        <v>2.2469041717855721E-2</v>
      </c>
      <c r="G23" s="12">
        <f>'[1]Organized Grinder Statistics 05'!L$14*D23</f>
        <v>2.9593970436240166E-8</v>
      </c>
      <c r="H23" s="12">
        <f>'[1]Organized Grinder Statistics 05'!M$14*E23</f>
        <v>0.11964729190537753</v>
      </c>
      <c r="I23" s="13">
        <f t="shared" si="0"/>
        <v>0.1421163632172037</v>
      </c>
      <c r="J23" s="13">
        <f t="shared" si="1"/>
        <v>-0.1421163632172037</v>
      </c>
      <c r="M23" s="18">
        <v>0.13703862109129267</v>
      </c>
      <c r="N23">
        <v>0.13212563740891822</v>
      </c>
      <c r="O23">
        <v>0.12444209576730787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2"/>
        <v>9.9975988877224579E-3</v>
      </c>
      <c r="D24" s="11">
        <f t="shared" si="2"/>
        <v>2.4459677286091202E-2</v>
      </c>
      <c r="E24" s="11">
        <f t="shared" si="2"/>
        <v>1.3397164461921816E-2</v>
      </c>
      <c r="F24" s="12">
        <f>'[1]Organized Grinder Statistics 05'!K$14*C24</f>
        <v>2.3705110266367936E-2</v>
      </c>
      <c r="G24" s="12">
        <f>'[1]Organized Grinder Statistics 05'!L$14*D24</f>
        <v>2.9774851615679916E-8</v>
      </c>
      <c r="H24" s="12">
        <f>'[1]Organized Grinder Statistics 05'!M$14*E24</f>
        <v>0.12009765304064456</v>
      </c>
      <c r="I24" s="13">
        <f t="shared" si="0"/>
        <v>0.14380279308186411</v>
      </c>
      <c r="J24" s="13">
        <f t="shared" si="1"/>
        <v>-0.14380279308186411</v>
      </c>
      <c r="M24" s="18">
        <v>0.98684400268715089</v>
      </c>
      <c r="N24">
        <v>0.2761317808276742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2"/>
        <v>1.0827539540566325E-2</v>
      </c>
      <c r="D25" s="11">
        <f t="shared" si="2"/>
        <v>2.46840380597869E-2</v>
      </c>
      <c r="E25" s="11">
        <f t="shared" si="2"/>
        <v>1.3472836132852628E-2</v>
      </c>
      <c r="F25" s="12">
        <f>'[1]Organized Grinder Statistics 05'!K$14*C25</f>
        <v>2.5672966239702263E-2</v>
      </c>
      <c r="G25" s="12">
        <f>'[1]Organized Grinder Statistics 05'!L$14*D25</f>
        <v>3.0047966778526618E-8</v>
      </c>
      <c r="H25" s="12">
        <f>'[1]Organized Grinder Statistics 05'!M$14*E25</f>
        <v>0.12077600479980112</v>
      </c>
      <c r="I25" s="13">
        <f t="shared" si="0"/>
        <v>0.14644900108747017</v>
      </c>
      <c r="J25" s="13">
        <f t="shared" si="1"/>
        <v>-0.14644900108747017</v>
      </c>
      <c r="M25" s="18">
        <v>2100.3069108453915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1E-3</v>
      </c>
      <c r="C26" s="10">
        <f t="shared" si="2"/>
        <v>1.2029234749253038E-2</v>
      </c>
      <c r="D26" s="11">
        <f t="shared" si="2"/>
        <v>2.4985953158289546E-2</v>
      </c>
      <c r="E26" s="11">
        <f t="shared" si="2"/>
        <v>1.3574319270440839E-2</v>
      </c>
      <c r="F26" s="12">
        <f>'[1]Organized Grinder Statistics 05'!K$14*C26</f>
        <v>2.8522282135288665E-2</v>
      </c>
      <c r="G26" s="12">
        <f>'[1]Organized Grinder Statistics 05'!L$14*D26</f>
        <v>3.0415489095084794E-8</v>
      </c>
      <c r="H26" s="12">
        <f>'[1]Organized Grinder Statistics 05'!M$14*E26</f>
        <v>0.12168574108632549</v>
      </c>
      <c r="I26" s="13">
        <f t="shared" si="0"/>
        <v>0.15020805363710324</v>
      </c>
      <c r="J26" s="13">
        <f t="shared" si="1"/>
        <v>-0.14920805363710324</v>
      </c>
      <c r="M26" s="20">
        <v>480.4373951278227</v>
      </c>
      <c r="N26" s="21">
        <v>6.4048958721772671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2"/>
        <v>1.3347762304989784E-2</v>
      </c>
      <c r="D27" s="11">
        <f t="shared" si="2"/>
        <v>2.5291055307554433E-2</v>
      </c>
      <c r="E27" s="11">
        <f t="shared" si="2"/>
        <v>1.3676477337278217E-2</v>
      </c>
      <c r="F27" s="12">
        <f>'[1]Organized Grinder Statistics 05'!K$14*C27</f>
        <v>3.1648616913168968E-2</v>
      </c>
      <c r="G27" s="12">
        <f>'[1]Organized Grinder Statistics 05'!L$14*D27</f>
        <v>3.0786891019800816E-8</v>
      </c>
      <c r="H27" s="12">
        <f>'[1]Organized Grinder Statistics 05'!M$14*E27</f>
        <v>0.12260152771425036</v>
      </c>
      <c r="I27" s="13">
        <f t="shared" si="0"/>
        <v>0.15425017541431035</v>
      </c>
      <c r="J27" s="13">
        <f t="shared" si="1"/>
        <v>-0.15425017541431035</v>
      </c>
      <c r="M27" t="s">
        <v>10</v>
      </c>
    </row>
    <row r="28" spans="1:18" ht="15.75" thickBot="1" x14ac:dyDescent="0.3">
      <c r="A28" s="43">
        <v>4</v>
      </c>
      <c r="B28" s="43">
        <v>1E-3</v>
      </c>
      <c r="C28" s="10">
        <f t="shared" si="2"/>
        <v>1.4792486119957027E-2</v>
      </c>
      <c r="D28" s="11">
        <f t="shared" si="2"/>
        <v>2.5599371148362731E-2</v>
      </c>
      <c r="E28" s="11">
        <f t="shared" si="2"/>
        <v>1.3779314070911449E-2</v>
      </c>
      <c r="F28" s="12">
        <f>'[1]Organized Grinder Statistics 05'!K$14*C28</f>
        <v>3.5074173161510125E-2</v>
      </c>
      <c r="G28" s="12">
        <f>'[1]Organized Grinder Statistics 05'!L$14*D28</f>
        <v>3.1162204982591766E-8</v>
      </c>
      <c r="H28" s="12">
        <f>'[1]Organized Grinder Statistics 05'!M$14*E28</f>
        <v>0.12352339818847051</v>
      </c>
      <c r="I28" s="13">
        <f t="shared" si="0"/>
        <v>0.15859760251218563</v>
      </c>
      <c r="J28" s="13">
        <f t="shared" si="1"/>
        <v>-0.15759760251218563</v>
      </c>
      <c r="M28" s="14">
        <f>M23/M22</f>
        <v>1.5286967712630517E-2</v>
      </c>
      <c r="N28" s="14">
        <f>N23/N22</f>
        <v>108539.59891908738</v>
      </c>
      <c r="O28" s="14">
        <f>O23/O22</f>
        <v>5.2483289225370537E-2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2"/>
        <v>1.6790971766634886E-2</v>
      </c>
      <c r="D29" s="11">
        <f t="shared" si="2"/>
        <v>2.5989326000802251E-2</v>
      </c>
      <c r="E29" s="11">
        <f t="shared" si="2"/>
        <v>1.3908820080920465E-2</v>
      </c>
      <c r="F29" s="12">
        <f>'[1]Organized Grinder Statistics 05'!K$14*C29</f>
        <v>3.9812743207406874E-2</v>
      </c>
      <c r="G29" s="12">
        <f>'[1]Organized Grinder Statistics 05'!L$14*D29</f>
        <v>3.1636898402803138E-8</v>
      </c>
      <c r="H29" s="12">
        <f>'[1]Organized Grinder Statistics 05'!M$14*E29</f>
        <v>0.12468434294666525</v>
      </c>
      <c r="I29" s="13">
        <f t="shared" si="0"/>
        <v>0.16449711779097054</v>
      </c>
      <c r="J29" s="13">
        <f t="shared" si="1"/>
        <v>-0.16349711779097054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2"/>
        <v>1.9498818603881526E-2</v>
      </c>
      <c r="D30" s="11">
        <f t="shared" si="2"/>
        <v>2.646402934066925E-2</v>
      </c>
      <c r="E30" s="11">
        <f t="shared" si="2"/>
        <v>1.4065645150721401E-2</v>
      </c>
      <c r="F30" s="12">
        <f>'[1]Organized Grinder Statistics 05'!K$14*C30</f>
        <v>4.6233265633066047E-2</v>
      </c>
      <c r="G30" s="12">
        <f>'[1]Organized Grinder Statistics 05'!L$14*D30</f>
        <v>3.2214756456312487E-8</v>
      </c>
      <c r="H30" s="12">
        <f>'[1]Organized Grinder Statistics 05'!M$14*E30</f>
        <v>0.12609018691271937</v>
      </c>
      <c r="I30" s="13">
        <f t="shared" si="0"/>
        <v>0.17232348476054188</v>
      </c>
      <c r="J30" s="13">
        <f t="shared" si="1"/>
        <v>-0.17132348476054188</v>
      </c>
    </row>
    <row r="31" spans="1:18" ht="15.75" thickBot="1" x14ac:dyDescent="0.3">
      <c r="A31" s="43">
        <v>5.7</v>
      </c>
      <c r="B31" s="43">
        <v>4.0000000000000001E-3</v>
      </c>
      <c r="C31" s="10">
        <f t="shared" si="2"/>
        <v>2.2580357409547822E-2</v>
      </c>
      <c r="D31" s="11">
        <f t="shared" si="2"/>
        <v>2.6946190914687498E-2</v>
      </c>
      <c r="E31" s="11">
        <f t="shared" si="2"/>
        <v>1.4224029055514535E-2</v>
      </c>
      <c r="F31" s="12">
        <f>'[1]Organized Grinder Statistics 05'!K$14*C31</f>
        <v>5.3539841741867343E-2</v>
      </c>
      <c r="G31" s="12">
        <f>'[1]Organized Grinder Statistics 05'!L$14*D31</f>
        <v>3.2801693444616074E-8</v>
      </c>
      <c r="H31" s="12">
        <f>'[1]Organized Grinder Statistics 05'!M$14*E31</f>
        <v>0.12751000491220221</v>
      </c>
      <c r="I31" s="13">
        <f t="shared" si="0"/>
        <v>0.18104987945576301</v>
      </c>
      <c r="J31" s="13">
        <f t="shared" si="1"/>
        <v>-0.177049879455763</v>
      </c>
      <c r="M31" s="28" t="e">
        <f>#REF!-M22</f>
        <v>#REF!</v>
      </c>
      <c r="N31" s="28" t="e">
        <f>#REF!-N22</f>
        <v>#REF!</v>
      </c>
      <c r="O31" s="28">
        <f>'[1]Organized Grinder Statistics 05'!M14-O22</f>
        <v>6.5933280057138681</v>
      </c>
      <c r="P31" s="29" t="e">
        <f>#REF!-P22</f>
        <v>#REF!</v>
      </c>
      <c r="Q31" s="28" t="e">
        <f>'[1]Organized Grinder Statistics 05'!K14-Q22</f>
        <v>#N/A</v>
      </c>
    </row>
    <row r="32" spans="1:18" ht="15.75" thickBot="1" x14ac:dyDescent="0.3">
      <c r="A32" s="43">
        <v>6.4</v>
      </c>
      <c r="B32" s="43">
        <v>5.0000000000000001E-3</v>
      </c>
      <c r="C32" s="10">
        <f t="shared" si="2"/>
        <v>2.6702043226961635E-2</v>
      </c>
      <c r="D32" s="11">
        <f t="shared" si="2"/>
        <v>2.7518262043907234E-2</v>
      </c>
      <c r="E32" s="11">
        <f t="shared" si="2"/>
        <v>1.4410797637340933E-2</v>
      </c>
      <c r="F32" s="12">
        <f>'[1]Organized Grinder Statistics 05'!K$14*C32</f>
        <v>6.3312689990971019E-2</v>
      </c>
      <c r="G32" s="12">
        <f>'[1]Organized Grinder Statistics 05'!L$14*D32</f>
        <v>3.3498077652261283E-8</v>
      </c>
      <c r="H32" s="12">
        <f>'[1]Organized Grinder Statistics 05'!M$14*E32</f>
        <v>0.12918427474764635</v>
      </c>
      <c r="I32" s="13">
        <f t="shared" si="0"/>
        <v>0.19249699823669503</v>
      </c>
      <c r="J32" s="13">
        <f t="shared" si="1"/>
        <v>-0.18749699823669502</v>
      </c>
    </row>
    <row r="33" spans="1:10" ht="15.75" thickBot="1" x14ac:dyDescent="0.3">
      <c r="A33" s="43">
        <v>7.2</v>
      </c>
      <c r="B33" s="43">
        <v>6.0000000000000001E-3</v>
      </c>
      <c r="C33" s="10">
        <f t="shared" si="2"/>
        <v>3.2191672477718772E-2</v>
      </c>
      <c r="D33" s="11">
        <f t="shared" si="2"/>
        <v>2.8184830654861739E-2</v>
      </c>
      <c r="E33" s="11">
        <f t="shared" si="2"/>
        <v>1.4626893321358659E-2</v>
      </c>
      <c r="F33" s="12">
        <f>'[1]Organized Grinder Statistics 05'!K$14*C33</f>
        <v>7.6329042034308694E-2</v>
      </c>
      <c r="G33" s="12">
        <f>'[1]Organized Grinder Statistics 05'!L$14*D33</f>
        <v>3.4309493978433587E-8</v>
      </c>
      <c r="H33" s="12">
        <f>'[1]Organized Grinder Statistics 05'!M$14*E33</f>
        <v>0.13112144470301307</v>
      </c>
      <c r="I33" s="13">
        <f t="shared" si="0"/>
        <v>0.20745052104681574</v>
      </c>
      <c r="J33" s="13">
        <f t="shared" si="1"/>
        <v>-0.20145052104681574</v>
      </c>
    </row>
    <row r="34" spans="1:10" ht="15.75" thickBot="1" x14ac:dyDescent="0.3">
      <c r="A34" s="43">
        <v>8.1</v>
      </c>
      <c r="B34" s="43">
        <v>1.4999999999999999E-2</v>
      </c>
      <c r="C34" s="10">
        <f t="shared" si="2"/>
        <v>3.9493107986444703E-2</v>
      </c>
      <c r="D34" s="11">
        <f t="shared" si="2"/>
        <v>2.8951271333582679E-2</v>
      </c>
      <c r="E34" s="11">
        <f t="shared" si="2"/>
        <v>1.4873411418028821E-2</v>
      </c>
      <c r="F34" s="12">
        <f>'[1]Organized Grinder Statistics 05'!K$14*C34</f>
        <v>9.3641332293290261E-2</v>
      </c>
      <c r="G34" s="12">
        <f>'[1]Organized Grinder Statistics 05'!L$14*D34</f>
        <v>3.5242484925706381E-8</v>
      </c>
      <c r="H34" s="12">
        <f>'[1]Organized Grinder Statistics 05'!M$14*E34</f>
        <v>0.13333133358855162</v>
      </c>
      <c r="I34" s="13">
        <f t="shared" si="0"/>
        <v>0.22697270112432683</v>
      </c>
      <c r="J34" s="13">
        <f t="shared" si="1"/>
        <v>-0.21197270112432681</v>
      </c>
    </row>
    <row r="35" spans="1:10" ht="15.75" thickBot="1" x14ac:dyDescent="0.3">
      <c r="A35" s="43">
        <v>9.1</v>
      </c>
      <c r="B35" s="43">
        <v>3.5999999999999997E-2</v>
      </c>
      <c r="C35" s="10">
        <f t="shared" si="2"/>
        <v>4.9200593890506857E-2</v>
      </c>
      <c r="D35" s="11">
        <f t="shared" si="2"/>
        <v>2.9823799899723991E-2</v>
      </c>
      <c r="E35" s="11">
        <f t="shared" si="2"/>
        <v>1.515160767296355E-2</v>
      </c>
      <c r="F35" s="12">
        <f>'[1]Organized Grinder Statistics 05'!K$14*C35</f>
        <v>0.11665856136492274</v>
      </c>
      <c r="G35" s="12">
        <f>'[1]Organized Grinder Statistics 05'!L$14*D35</f>
        <v>3.6304617033314865E-8</v>
      </c>
      <c r="H35" s="12">
        <f>'[1]Organized Grinder Statistics 05'!M$14*E35</f>
        <v>0.13582519842071963</v>
      </c>
      <c r="I35" s="13">
        <f t="shared" si="0"/>
        <v>0.25248379609025939</v>
      </c>
      <c r="J35" s="13">
        <f t="shared" si="1"/>
        <v>-0.21648379609025939</v>
      </c>
    </row>
    <row r="36" spans="1:10" ht="15.75" thickBot="1" x14ac:dyDescent="0.3">
      <c r="A36" s="43">
        <v>10.199999999999999</v>
      </c>
      <c r="B36" s="43">
        <v>0.04</v>
      </c>
      <c r="C36" s="10">
        <f t="shared" si="2"/>
        <v>6.2098676144212737E-2</v>
      </c>
      <c r="D36" s="11">
        <f t="shared" si="2"/>
        <v>3.0809536050752359E-2</v>
      </c>
      <c r="E36" s="11">
        <f t="shared" si="2"/>
        <v>1.5462906916372076E-2</v>
      </c>
      <c r="F36" s="12">
        <f>'[1]Organized Grinder Statistics 05'!K$14*C36</f>
        <v>0.14724095074486254</v>
      </c>
      <c r="G36" s="12">
        <f>'[1]Organized Grinder Statistics 05'!L$14*D36</f>
        <v>3.7504557134150575E-8</v>
      </c>
      <c r="H36" s="12">
        <f>'[1]Organized Grinder Statistics 05'!M$14*E36</f>
        <v>0.13861581195934966</v>
      </c>
      <c r="I36" s="13">
        <f t="shared" si="0"/>
        <v>0.28585680020876936</v>
      </c>
      <c r="J36" s="13">
        <f t="shared" si="1"/>
        <v>-0.24585680020876935</v>
      </c>
    </row>
    <row r="37" spans="1:10" ht="15.75" thickBot="1" x14ac:dyDescent="0.3">
      <c r="A37" s="43">
        <v>11.5</v>
      </c>
      <c r="B37" s="43">
        <v>9.7000000000000003E-2</v>
      </c>
      <c r="C37" s="10">
        <f t="shared" si="2"/>
        <v>8.0785831516739653E-2</v>
      </c>
      <c r="D37" s="11">
        <f t="shared" si="2"/>
        <v>3.2010343778555848E-2</v>
      </c>
      <c r="E37" s="11">
        <f t="shared" si="2"/>
        <v>1.5838051717259726E-2</v>
      </c>
      <c r="F37" s="12">
        <f>'[1]Organized Grinder Statistics 05'!K$14*C37</f>
        <v>0.19154969763952973</v>
      </c>
      <c r="G37" s="12">
        <f>'[1]Organized Grinder Statistics 05'!L$14*D37</f>
        <v>3.8966304625587913E-8</v>
      </c>
      <c r="H37" s="12">
        <f>'[1]Organized Grinder Statistics 05'!M$14*E37</f>
        <v>0.14197876314689847</v>
      </c>
      <c r="I37" s="13">
        <f t="shared" si="0"/>
        <v>0.3335284997527328</v>
      </c>
      <c r="J37" s="13">
        <f t="shared" si="1"/>
        <v>-0.2365284997527328</v>
      </c>
    </row>
    <row r="38" spans="1:10" ht="15.75" thickBot="1" x14ac:dyDescent="0.3">
      <c r="A38" s="43">
        <v>12.9</v>
      </c>
      <c r="B38" s="43">
        <v>0.16200000000000001</v>
      </c>
      <c r="C38" s="10">
        <f t="shared" si="2"/>
        <v>0.10568770682825253</v>
      </c>
      <c r="D38" s="11">
        <f t="shared" si="2"/>
        <v>3.3348035660244475E-2</v>
      </c>
      <c r="E38" s="11">
        <f t="shared" si="2"/>
        <v>1.6250982495007702E-2</v>
      </c>
      <c r="F38" s="12">
        <f>'[1]Organized Grinder Statistics 05'!K$14*C38</f>
        <v>0.25059404486010861</v>
      </c>
      <c r="G38" s="12">
        <f>'[1]Organized Grinder Statistics 05'!L$14*D38</f>
        <v>4.059468168138117E-8</v>
      </c>
      <c r="H38" s="12">
        <f>'[1]Organized Grinder Statistics 05'!M$14*E38</f>
        <v>0.14568044326112961</v>
      </c>
      <c r="I38" s="13">
        <f t="shared" si="0"/>
        <v>0.39627452871591989</v>
      </c>
      <c r="J38" s="13">
        <f t="shared" si="1"/>
        <v>-0.23427452871591989</v>
      </c>
    </row>
    <row r="39" spans="1:10" ht="15.75" thickBot="1" x14ac:dyDescent="0.3">
      <c r="A39" s="43">
        <v>14.5</v>
      </c>
      <c r="B39" s="43">
        <v>0.27800000000000002</v>
      </c>
      <c r="C39" s="10">
        <f t="shared" ref="C39:E54" si="3">EXP(-1*(($A39-C$8)/(0.6006*C$9))^2)</f>
        <v>0.14103187508017342</v>
      </c>
      <c r="D39" s="11">
        <f t="shared" si="3"/>
        <v>3.4934931910128683E-2</v>
      </c>
      <c r="E39" s="11">
        <f t="shared" si="3"/>
        <v>1.6734459993625238E-2</v>
      </c>
      <c r="F39" s="12">
        <f>'[1]Organized Grinder Statistics 05'!K$14*C39</f>
        <v>0.33439790767698468</v>
      </c>
      <c r="G39" s="12">
        <f>'[1]Organized Grinder Statistics 05'!L$14*D39</f>
        <v>4.2526416095418162E-8</v>
      </c>
      <c r="H39" s="12">
        <f>'[1]Organized Grinder Statistics 05'!M$14*E39</f>
        <v>0.15001453298936737</v>
      </c>
      <c r="I39" s="13">
        <f t="shared" si="0"/>
        <v>0.4844124831927682</v>
      </c>
      <c r="J39" s="13">
        <f t="shared" si="1"/>
        <v>-0.20641248319276817</v>
      </c>
    </row>
    <row r="40" spans="1:10" ht="15.75" thickBot="1" x14ac:dyDescent="0.3">
      <c r="A40" s="43">
        <v>16.3</v>
      </c>
      <c r="B40" s="43">
        <v>0.45800000000000002</v>
      </c>
      <c r="C40" s="10">
        <f t="shared" si="3"/>
        <v>0.19054039821202953</v>
      </c>
      <c r="D40" s="11">
        <f t="shared" si="3"/>
        <v>3.6796555336876875E-2</v>
      </c>
      <c r="E40" s="11">
        <f t="shared" si="3"/>
        <v>1.7293422329705131E-2</v>
      </c>
      <c r="F40" s="12">
        <f>'[1]Organized Grinder Statistics 05'!K$14*C40</f>
        <v>0.45178659401515348</v>
      </c>
      <c r="G40" s="12">
        <f>'[1]Organized Grinder Statistics 05'!L$14*D40</f>
        <v>4.4792576872903994E-8</v>
      </c>
      <c r="H40" s="12">
        <f>'[1]Organized Grinder Statistics 05'!M$14*E40</f>
        <v>0.15502529962525605</v>
      </c>
      <c r="I40" s="13">
        <f t="shared" si="0"/>
        <v>0.60681193843298642</v>
      </c>
      <c r="J40" s="13">
        <f t="shared" si="1"/>
        <v>-0.1488119384329864</v>
      </c>
    </row>
    <row r="41" spans="1:10" ht="15.75" thickBot="1" x14ac:dyDescent="0.3">
      <c r="A41" s="43">
        <v>18.3</v>
      </c>
      <c r="B41" s="43">
        <v>0.751</v>
      </c>
      <c r="C41" s="10">
        <f t="shared" si="3"/>
        <v>0.25846632935597486</v>
      </c>
      <c r="D41" s="11">
        <f t="shared" si="3"/>
        <v>3.8963093371759912E-2</v>
      </c>
      <c r="E41" s="11">
        <f t="shared" si="3"/>
        <v>1.7933628835195399E-2</v>
      </c>
      <c r="F41" s="12">
        <f>'[1]Organized Grinder Statistics 05'!K$14*C41</f>
        <v>0.61284443458228544</v>
      </c>
      <c r="G41" s="12">
        <f>'[1]Organized Grinder Statistics 05'!L$14*D41</f>
        <v>4.742991128062536E-8</v>
      </c>
      <c r="H41" s="12">
        <f>'[1]Organized Grinder Statistics 05'!M$14*E41</f>
        <v>0.16076437217223172</v>
      </c>
      <c r="I41" s="13">
        <f t="shared" si="0"/>
        <v>0.77360885418442848</v>
      </c>
      <c r="J41" s="13">
        <f t="shared" si="1"/>
        <v>-2.2608854184428484E-2</v>
      </c>
    </row>
    <row r="42" spans="1:10" ht="15.75" thickBot="1" x14ac:dyDescent="0.3">
      <c r="A42" s="43">
        <v>20.6</v>
      </c>
      <c r="B42" s="43">
        <v>1.137</v>
      </c>
      <c r="C42" s="10">
        <f t="shared" si="3"/>
        <v>0.35323468510661599</v>
      </c>
      <c r="D42" s="11">
        <f t="shared" si="3"/>
        <v>4.1587061686081832E-2</v>
      </c>
      <c r="E42" s="11">
        <f t="shared" si="3"/>
        <v>1.8695439044749879E-2</v>
      </c>
      <c r="F42" s="12">
        <f>'[1]Organized Grinder Statistics 05'!K$14*C42</f>
        <v>0.83754782067133304</v>
      </c>
      <c r="G42" s="12">
        <f>'[1]Organized Grinder Statistics 05'!L$14*D42</f>
        <v>5.0624077184343478E-8</v>
      </c>
      <c r="H42" s="12">
        <f>'[1]Organized Grinder Statistics 05'!M$14*E42</f>
        <v>0.1675935499799639</v>
      </c>
      <c r="I42" s="13">
        <f t="shared" si="0"/>
        <v>1.0051414212753742</v>
      </c>
      <c r="J42" s="13">
        <f t="shared" si="1"/>
        <v>0.13185857872462581</v>
      </c>
    </row>
    <row r="43" spans="1:10" ht="15.75" thickBot="1" x14ac:dyDescent="0.3">
      <c r="A43" s="43">
        <v>23.1</v>
      </c>
      <c r="B43" s="43">
        <v>1.55</v>
      </c>
      <c r="C43" s="10">
        <f t="shared" si="3"/>
        <v>0.47353627998514553</v>
      </c>
      <c r="D43" s="11">
        <f t="shared" si="3"/>
        <v>4.460655390351323E-2</v>
      </c>
      <c r="E43" s="11">
        <f t="shared" si="3"/>
        <v>1.9555444291258831E-2</v>
      </c>
      <c r="F43" s="12">
        <f>'[1]Organized Grinder Statistics 05'!K$14*C43</f>
        <v>1.122792568319448</v>
      </c>
      <c r="G43" s="12">
        <f>'[1]Organized Grinder Statistics 05'!L$14*D43</f>
        <v>5.42997157333379E-8</v>
      </c>
      <c r="H43" s="12">
        <f>'[1]Organized Grinder Statistics 05'!M$14*E43</f>
        <v>0.1753029881974261</v>
      </c>
      <c r="I43" s="13">
        <f t="shared" si="0"/>
        <v>1.29809561081659</v>
      </c>
      <c r="J43" s="13">
        <f t="shared" si="1"/>
        <v>0.25190438918341007</v>
      </c>
    </row>
    <row r="44" spans="1:10" ht="15.75" thickBot="1" x14ac:dyDescent="0.3">
      <c r="A44" s="43">
        <v>26</v>
      </c>
      <c r="B44" s="43">
        <v>2.08</v>
      </c>
      <c r="C44" s="10">
        <f t="shared" si="3"/>
        <v>0.62617112966145683</v>
      </c>
      <c r="D44" s="11">
        <f t="shared" si="3"/>
        <v>4.8337545591959942E-2</v>
      </c>
      <c r="E44" s="11">
        <f t="shared" si="3"/>
        <v>2.0596136894288488E-2</v>
      </c>
      <c r="F44" s="12">
        <f>'[1]Organized Grinder Statistics 05'!K$14*C44</f>
        <v>1.4847020610588308</v>
      </c>
      <c r="G44" s="12">
        <f>'[1]Organized Grinder Statistics 05'!L$14*D44</f>
        <v>5.8841465103269539E-8</v>
      </c>
      <c r="H44" s="12">
        <f>'[1]Organized Grinder Statistics 05'!M$14*E44</f>
        <v>0.18463218166339118</v>
      </c>
      <c r="I44" s="13">
        <f t="shared" si="0"/>
        <v>1.669334301563687</v>
      </c>
      <c r="J44" s="13">
        <f t="shared" si="1"/>
        <v>0.41066569843631306</v>
      </c>
    </row>
    <row r="45" spans="1:10" ht="15.75" thickBot="1" x14ac:dyDescent="0.3">
      <c r="A45" s="43">
        <v>29.2</v>
      </c>
      <c r="B45" s="43">
        <v>2.262</v>
      </c>
      <c r="C45" s="10">
        <f t="shared" si="3"/>
        <v>0.79028181583847767</v>
      </c>
      <c r="D45" s="11">
        <f t="shared" si="3"/>
        <v>5.275330421884037E-2</v>
      </c>
      <c r="E45" s="11">
        <f t="shared" si="3"/>
        <v>2.1800174655058388E-2</v>
      </c>
      <c r="F45" s="12">
        <f>'[1]Organized Grinder Statistics 05'!K$14*C45</f>
        <v>1.8738216842208499</v>
      </c>
      <c r="G45" s="12">
        <f>'[1]Organized Grinder Statistics 05'!L$14*D45</f>
        <v>6.4216783687737846E-8</v>
      </c>
      <c r="H45" s="12">
        <f>'[1]Organized Grinder Statistics 05'!M$14*E45</f>
        <v>0.19542566782621126</v>
      </c>
      <c r="I45" s="13">
        <f t="shared" si="0"/>
        <v>2.069247416263845</v>
      </c>
      <c r="J45" s="13">
        <f t="shared" si="1"/>
        <v>0.192752583736155</v>
      </c>
    </row>
    <row r="46" spans="1:10" ht="15.75" thickBot="1" x14ac:dyDescent="0.3">
      <c r="A46" s="43">
        <v>32.700000000000003</v>
      </c>
      <c r="B46" s="43">
        <v>2.4209999999999998</v>
      </c>
      <c r="C46" s="10">
        <f t="shared" si="3"/>
        <v>0.93098024390469369</v>
      </c>
      <c r="D46" s="11">
        <f t="shared" si="3"/>
        <v>5.7961227407430822E-2</v>
      </c>
      <c r="E46" s="11">
        <f t="shared" si="3"/>
        <v>2.3186710997105068E-2</v>
      </c>
      <c r="F46" s="12">
        <f>'[1]Organized Grinder Statistics 05'!K$14*C46</f>
        <v>2.2074289622353906</v>
      </c>
      <c r="G46" s="12">
        <f>'[1]Organized Grinder Statistics 05'!L$14*D46</f>
        <v>7.0556406993165338E-8</v>
      </c>
      <c r="H46" s="12">
        <f>'[1]Organized Grinder Statistics 05'!M$14*E46</f>
        <v>0.20785514579587108</v>
      </c>
      <c r="I46" s="13">
        <f t="shared" si="0"/>
        <v>2.4152841785876689</v>
      </c>
      <c r="J46" s="13">
        <f t="shared" si="1"/>
        <v>5.715821412330957E-3</v>
      </c>
    </row>
    <row r="47" spans="1:10" ht="15.75" thickBot="1" x14ac:dyDescent="0.3">
      <c r="A47" s="43">
        <v>36.799999999999997</v>
      </c>
      <c r="B47" s="43">
        <v>2.3109999999999999</v>
      </c>
      <c r="C47" s="10">
        <f t="shared" si="3"/>
        <v>0.99984659860855885</v>
      </c>
      <c r="D47" s="11">
        <f t="shared" si="3"/>
        <v>6.4593558243792634E-2</v>
      </c>
      <c r="E47" s="11">
        <f t="shared" si="3"/>
        <v>2.4907626384447802E-2</v>
      </c>
      <c r="F47" s="12">
        <f>'[1]Organized Grinder Statistics 05'!K$14*C47</f>
        <v>2.370716622625797</v>
      </c>
      <c r="G47" s="12">
        <f>'[1]Organized Grinder Statistics 05'!L$14*D47</f>
        <v>7.862996676294467E-8</v>
      </c>
      <c r="H47" s="12">
        <f>'[1]Organized Grinder Statistics 05'!M$14*E47</f>
        <v>0.22328213407304168</v>
      </c>
      <c r="I47" s="13">
        <f t="shared" si="0"/>
        <v>2.5939988353288057</v>
      </c>
      <c r="J47" s="13">
        <f t="shared" si="1"/>
        <v>-0.28299883532880576</v>
      </c>
    </row>
    <row r="48" spans="1:10" ht="15.75" thickBot="1" x14ac:dyDescent="0.3">
      <c r="A48" s="43">
        <v>41.3</v>
      </c>
      <c r="B48" s="43">
        <v>2.2389999999999999</v>
      </c>
      <c r="C48" s="10">
        <f t="shared" si="3"/>
        <v>0.93092544157942858</v>
      </c>
      <c r="D48" s="11">
        <f t="shared" si="3"/>
        <v>7.2573989737648961E-2</v>
      </c>
      <c r="E48" s="11">
        <f t="shared" si="3"/>
        <v>2.6922498790035075E-2</v>
      </c>
      <c r="F48" s="12">
        <f>'[1]Organized Grinder Statistics 05'!K$14*C48</f>
        <v>2.2072990215188391</v>
      </c>
      <c r="G48" s="12">
        <f>'[1]Organized Grinder Statistics 05'!L$14*D48</f>
        <v>8.8344574228096686E-8</v>
      </c>
      <c r="H48" s="12">
        <f>'[1]Organized Grinder Statistics 05'!M$14*E48</f>
        <v>0.24134427310068163</v>
      </c>
      <c r="I48" s="13">
        <f t="shared" si="0"/>
        <v>2.4486433829640948</v>
      </c>
      <c r="J48" s="13">
        <f t="shared" si="1"/>
        <v>-0.2096433829640949</v>
      </c>
    </row>
    <row r="49" spans="1:10" ht="15.75" thickBot="1" x14ac:dyDescent="0.3">
      <c r="A49" s="43">
        <v>46.4</v>
      </c>
      <c r="B49" s="43">
        <v>1.8009999999999999</v>
      </c>
      <c r="C49" s="10">
        <f t="shared" si="3"/>
        <v>0.71036849025114135</v>
      </c>
      <c r="D49" s="11">
        <f t="shared" si="3"/>
        <v>8.2563800149867542E-2</v>
      </c>
      <c r="E49" s="11">
        <f t="shared" si="3"/>
        <v>2.9374334238057208E-2</v>
      </c>
      <c r="F49" s="12">
        <f>'[1]Organized Grinder Statistics 05'!K$14*C49</f>
        <v>1.6843407682454821</v>
      </c>
      <c r="G49" s="12">
        <f>'[1]Organized Grinder Statistics 05'!L$14*D49</f>
        <v>1.0050520575293378E-7</v>
      </c>
      <c r="H49" s="12">
        <f>'[1]Organized Grinder Statistics 05'!M$14*E49</f>
        <v>0.26332352727691016</v>
      </c>
      <c r="I49" s="13">
        <f t="shared" si="0"/>
        <v>1.9476643960275979</v>
      </c>
      <c r="J49" s="13">
        <f t="shared" si="1"/>
        <v>-0.14666439602759795</v>
      </c>
    </row>
    <row r="50" spans="1:10" ht="15.75" thickBot="1" x14ac:dyDescent="0.3">
      <c r="A50" s="43">
        <v>52.1</v>
      </c>
      <c r="B50" s="43">
        <v>1.468</v>
      </c>
      <c r="C50" s="10">
        <f t="shared" si="3"/>
        <v>0.41379562109949014</v>
      </c>
      <c r="D50" s="11">
        <f t="shared" si="3"/>
        <v>9.4998549956118825E-2</v>
      </c>
      <c r="E50" s="11">
        <f t="shared" si="3"/>
        <v>3.2339053571765891E-2</v>
      </c>
      <c r="F50" s="12">
        <f>'[1]Organized Grinder Statistics 05'!K$14*C50</f>
        <v>0.98114266596048783</v>
      </c>
      <c r="G50" s="12">
        <f>'[1]Organized Grinder Statistics 05'!L$14*D50</f>
        <v>1.1564207064402423E-7</v>
      </c>
      <c r="H50" s="12">
        <f>'[1]Organized Grinder Statistics 05'!M$14*E50</f>
        <v>0.28990048204331897</v>
      </c>
      <c r="I50" s="13">
        <f t="shared" si="0"/>
        <v>1.2710432636458775</v>
      </c>
      <c r="J50" s="13">
        <f t="shared" si="1"/>
        <v>0.19695673635412247</v>
      </c>
    </row>
    <row r="51" spans="1:10" ht="15.75" thickBot="1" x14ac:dyDescent="0.3">
      <c r="A51" s="43">
        <v>58.6</v>
      </c>
      <c r="B51" s="43">
        <v>1.2</v>
      </c>
      <c r="C51" s="10">
        <f t="shared" si="3"/>
        <v>0.16439361710806555</v>
      </c>
      <c r="D51" s="11">
        <f t="shared" si="3"/>
        <v>0.11092857108054577</v>
      </c>
      <c r="E51" s="11">
        <f t="shared" si="3"/>
        <v>3.6028265377721358E-2</v>
      </c>
      <c r="F51" s="12">
        <f>'[1]Organized Grinder Statistics 05'!K$14*C51</f>
        <v>0.38979047513292747</v>
      </c>
      <c r="G51" s="12">
        <f>'[1]Organized Grinder Statistics 05'!L$14*D51</f>
        <v>1.3503374166513675E-7</v>
      </c>
      <c r="H51" s="12">
        <f>'[1]Organized Grinder Statistics 05'!M$14*E51</f>
        <v>0.32297208318133563</v>
      </c>
      <c r="I51" s="13">
        <f t="shared" si="0"/>
        <v>0.71276269334800479</v>
      </c>
      <c r="J51" s="13">
        <f t="shared" si="1"/>
        <v>0.48723730665199516</v>
      </c>
    </row>
    <row r="52" spans="1:10" ht="15.75" thickBot="1" x14ac:dyDescent="0.3">
      <c r="A52" s="43">
        <v>63</v>
      </c>
      <c r="B52" s="43">
        <v>0.66300000000000003</v>
      </c>
      <c r="C52" s="10">
        <f t="shared" si="3"/>
        <v>7.3098658567802038E-2</v>
      </c>
      <c r="D52" s="11">
        <f t="shared" si="3"/>
        <v>0.12283346201882574</v>
      </c>
      <c r="E52" s="11">
        <f t="shared" si="3"/>
        <v>3.8723626938654776E-2</v>
      </c>
      <c r="F52" s="12">
        <f>'[1]Organized Grinder Statistics 05'!K$14*C52</f>
        <v>0.17332279291593769</v>
      </c>
      <c r="G52" s="12">
        <f>'[1]Organized Grinder Statistics 05'!L$14*D52</f>
        <v>1.4952560748340341E-7</v>
      </c>
      <c r="H52" s="12">
        <f>'[1]Organized Grinder Statistics 05'!M$14*E52</f>
        <v>0.34713440487889552</v>
      </c>
      <c r="I52" s="13">
        <f t="shared" si="0"/>
        <v>0.52045734732044069</v>
      </c>
      <c r="J52" s="13">
        <f t="shared" si="1"/>
        <v>0.14254265267955935</v>
      </c>
    </row>
    <row r="53" spans="1:10" ht="15.75" thickBot="1" x14ac:dyDescent="0.3">
      <c r="A53" s="43">
        <v>73.900000000000006</v>
      </c>
      <c r="B53" s="43">
        <v>1.2629999999999999</v>
      </c>
      <c r="C53" s="10">
        <f t="shared" si="3"/>
        <v>5.1488965490557679E-3</v>
      </c>
      <c r="D53" s="11">
        <f t="shared" si="3"/>
        <v>0.15648323874942213</v>
      </c>
      <c r="E53" s="11">
        <f t="shared" si="3"/>
        <v>4.6143943249514582E-2</v>
      </c>
      <c r="F53" s="12">
        <f>'[1]Organized Grinder Statistics 05'!K$14*C53</f>
        <v>1.2208447429850186E-2</v>
      </c>
      <c r="G53" s="12">
        <f>'[1]Organized Grinder Statistics 05'!L$14*D53</f>
        <v>1.9048759963625976E-7</v>
      </c>
      <c r="H53" s="12">
        <f>'[1]Organized Grinder Statistics 05'!M$14*E53</f>
        <v>0.41365315041541478</v>
      </c>
      <c r="I53" s="13">
        <f t="shared" si="0"/>
        <v>0.42586178833286459</v>
      </c>
      <c r="J53" s="13">
        <f t="shared" si="1"/>
        <v>0.83713821166713531</v>
      </c>
    </row>
    <row r="54" spans="1:10" ht="15.75" thickBot="1" x14ac:dyDescent="0.3">
      <c r="A54" s="43">
        <v>83</v>
      </c>
      <c r="B54" s="43">
        <v>0.95099999999999996</v>
      </c>
      <c r="C54" s="10">
        <f t="shared" si="3"/>
        <v>2.7793290328562397E-4</v>
      </c>
      <c r="D54" s="11">
        <f t="shared" si="3"/>
        <v>0.18937183938400412</v>
      </c>
      <c r="E54" s="11">
        <f t="shared" si="3"/>
        <v>5.3218653016264647E-2</v>
      </c>
      <c r="F54" s="12">
        <f>'[1]Organized Grinder Statistics 05'!K$14*C54</f>
        <v>6.590012455018982E-4</v>
      </c>
      <c r="G54" s="12">
        <f>'[1]Organized Grinder Statistics 05'!L$14*D54</f>
        <v>2.3052300943698021E-7</v>
      </c>
      <c r="H54" s="12">
        <f>'[1]Organized Grinder Statistics 05'!M$14*E54</f>
        <v>0.47707373776024803</v>
      </c>
      <c r="I54" s="13">
        <f t="shared" si="0"/>
        <v>0.47773296952875938</v>
      </c>
      <c r="J54" s="13">
        <f t="shared" si="1"/>
        <v>0.47326703047124058</v>
      </c>
    </row>
    <row r="55" spans="1:10" ht="15.75" thickBot="1" x14ac:dyDescent="0.3">
      <c r="A55" s="43">
        <v>93.3</v>
      </c>
      <c r="B55" s="43">
        <v>0.95</v>
      </c>
      <c r="C55" s="10">
        <f t="shared" ref="C55:E86" si="4">EXP(-1*(($A55-C$8)/(0.6006*C$9))^2)</f>
        <v>4.7118409867473191E-6</v>
      </c>
      <c r="D55" s="11">
        <f t="shared" si="4"/>
        <v>0.23209466910794216</v>
      </c>
      <c r="E55" s="11">
        <f t="shared" si="4"/>
        <v>6.2288488110074348E-2</v>
      </c>
      <c r="F55" s="12">
        <f>'[1]Organized Grinder Statistics 05'!K$14*C55</f>
        <v>1.1172153574355107E-5</v>
      </c>
      <c r="G55" s="12">
        <f>'[1]Organized Grinder Statistics 05'!L$14*D55</f>
        <v>2.8252966106829851E-7</v>
      </c>
      <c r="H55" s="12">
        <f>'[1]Organized Grinder Statistics 05'!M$14*E55</f>
        <v>0.55837944325697408</v>
      </c>
      <c r="I55" s="13">
        <f t="shared" si="0"/>
        <v>0.55839089794020946</v>
      </c>
      <c r="J55" s="13">
        <f t="shared" si="1"/>
        <v>0.39160910205979049</v>
      </c>
    </row>
    <row r="56" spans="1:10" ht="15.75" thickBot="1" x14ac:dyDescent="0.3">
      <c r="A56" s="43">
        <v>104.8</v>
      </c>
      <c r="B56" s="43">
        <v>0.89600000000000002</v>
      </c>
      <c r="C56" s="10">
        <f t="shared" si="4"/>
        <v>1.8829586648365731E-8</v>
      </c>
      <c r="D56" s="11">
        <f t="shared" si="4"/>
        <v>0.28675074830803032</v>
      </c>
      <c r="E56" s="11">
        <f t="shared" si="4"/>
        <v>7.3873368854185328E-2</v>
      </c>
      <c r="F56" s="12">
        <f>'[1]Organized Grinder Statistics 05'!K$14*C56</f>
        <v>4.4646462893984265E-8</v>
      </c>
      <c r="G56" s="12">
        <f>'[1]Organized Grinder Statistics 05'!L$14*D56</f>
        <v>3.4906269946626911E-7</v>
      </c>
      <c r="H56" s="12">
        <f>'[1]Organized Grinder Statistics 05'!M$14*E56</f>
        <v>0.6622310449953841</v>
      </c>
      <c r="I56" s="13">
        <f t="shared" si="0"/>
        <v>0.66223143870454648</v>
      </c>
      <c r="J56" s="13">
        <f t="shared" si="1"/>
        <v>0.23376856129545354</v>
      </c>
    </row>
    <row r="57" spans="1:10" ht="15.75" thickBot="1" x14ac:dyDescent="0.3">
      <c r="A57" s="43">
        <v>117.7</v>
      </c>
      <c r="B57" s="43">
        <v>1.0569999999999999</v>
      </c>
      <c r="C57" s="10">
        <f>EXP(-1*(($A57-C$8)/(0.6006*C$9))^2)</f>
        <v>1.1364908187738193E-11</v>
      </c>
      <c r="D57" s="11">
        <f t="shared" si="4"/>
        <v>0.35643667044985944</v>
      </c>
      <c r="E57" s="11">
        <f t="shared" si="4"/>
        <v>8.8877417606675529E-2</v>
      </c>
      <c r="F57" s="12">
        <f>'[1]Organized Grinder Statistics 05'!K$14*C57</f>
        <v>2.6947110479529833E-11</v>
      </c>
      <c r="G57" s="12">
        <f>'[1]Organized Grinder Statistics 05'!L$14*D57</f>
        <v>4.3389161880179336E-7</v>
      </c>
      <c r="H57" s="12">
        <f>'[1]Organized Grinder Statistics 05'!M$14*E57</f>
        <v>0.79673346499650388</v>
      </c>
      <c r="I57" s="13">
        <f t="shared" si="0"/>
        <v>0.79673389891506985</v>
      </c>
      <c r="J57" s="13">
        <f t="shared" si="1"/>
        <v>0.26026610108493009</v>
      </c>
    </row>
    <row r="58" spans="1:10" ht="15.75" thickBot="1" x14ac:dyDescent="0.3">
      <c r="A58" s="43">
        <v>125</v>
      </c>
      <c r="B58" s="43">
        <v>0.59799999999999998</v>
      </c>
      <c r="C58" s="10">
        <f t="shared" si="4"/>
        <v>9.682783861513725E-14</v>
      </c>
      <c r="D58" s="11">
        <f t="shared" si="4"/>
        <v>0.3994337603381482</v>
      </c>
      <c r="E58" s="11">
        <f t="shared" si="4"/>
        <v>9.8384135621516849E-2</v>
      </c>
      <c r="F58" s="12">
        <f>'[1]Organized Grinder Statistics 05'!K$14*C58</f>
        <v>2.2958658543949656E-13</v>
      </c>
      <c r="G58" s="12">
        <f>'[1]Organized Grinder Statistics 05'!L$14*D58</f>
        <v>4.8623212830057745E-7</v>
      </c>
      <c r="H58" s="12">
        <f>'[1]Organized Grinder Statistics 05'!M$14*E58</f>
        <v>0.8819555674008418</v>
      </c>
      <c r="I58" s="13">
        <f t="shared" si="0"/>
        <v>0.88195605363319973</v>
      </c>
      <c r="J58" s="13">
        <f t="shared" si="1"/>
        <v>-0.28395605363319976</v>
      </c>
    </row>
    <row r="59" spans="1:10" ht="15.75" thickBot="1" x14ac:dyDescent="0.3">
      <c r="A59" s="43">
        <v>148.5</v>
      </c>
      <c r="B59" s="43">
        <v>1.958</v>
      </c>
      <c r="C59" s="10">
        <f t="shared" si="4"/>
        <v>1.2804388667427246E-21</v>
      </c>
      <c r="D59" s="11">
        <f t="shared" si="4"/>
        <v>0.55084621998746486</v>
      </c>
      <c r="E59" s="11">
        <f t="shared" si="4"/>
        <v>0.13445342300108479</v>
      </c>
      <c r="F59" s="12">
        <f>'[1]Organized Grinder Statistics 05'!K$14*C59</f>
        <v>3.0360234358626242E-21</v>
      </c>
      <c r="G59" s="12">
        <f>'[1]Organized Grinder Statistics 05'!L$14*D59</f>
        <v>6.7054705061507273E-7</v>
      </c>
      <c r="H59" s="12">
        <f>'[1]Organized Grinder Statistics 05'!M$14*E59</f>
        <v>1.2052953885582847</v>
      </c>
      <c r="I59" s="13">
        <f t="shared" ref="I59:I80" si="5">SUM(F59:H59)</f>
        <v>1.2052960591053352</v>
      </c>
      <c r="J59" s="13">
        <f t="shared" si="1"/>
        <v>0.75270394089466475</v>
      </c>
    </row>
    <row r="60" spans="1:10" ht="15.75" thickBot="1" x14ac:dyDescent="0.3">
      <c r="A60" s="43">
        <v>166.8</v>
      </c>
      <c r="B60" s="43">
        <v>1.577</v>
      </c>
      <c r="C60" s="10">
        <f t="shared" si="4"/>
        <v>4.8595947365786313E-29</v>
      </c>
      <c r="D60" s="11">
        <f t="shared" si="4"/>
        <v>0.67448119447127952</v>
      </c>
      <c r="E60" s="11">
        <f t="shared" si="4"/>
        <v>0.1688148288263604</v>
      </c>
      <c r="F60" s="12">
        <f>'[1]Organized Grinder Statistics 05'!K$14*C60</f>
        <v>1.1522489587167328E-28</v>
      </c>
      <c r="G60" s="12">
        <f>'[1]Organized Grinder Statistics 05'!L$14*D60</f>
        <v>8.2104834205513791E-7</v>
      </c>
      <c r="H60" s="12">
        <f>'[1]Organized Grinder Statistics 05'!M$14*E60</f>
        <v>1.5133250620404566</v>
      </c>
      <c r="I60" s="13">
        <f t="shared" si="5"/>
        <v>1.5133258830887986</v>
      </c>
      <c r="J60" s="13">
        <f t="shared" si="1"/>
        <v>6.3674116911201395E-2</v>
      </c>
    </row>
    <row r="61" spans="1:10" ht="15.75" thickBot="1" x14ac:dyDescent="0.3">
      <c r="A61" s="43">
        <v>187.4</v>
      </c>
      <c r="B61" s="43">
        <v>1.879</v>
      </c>
      <c r="C61" s="10">
        <f t="shared" si="4"/>
        <v>9.6946310396395353E-39</v>
      </c>
      <c r="D61" s="11">
        <f t="shared" si="4"/>
        <v>0.80577702962779529</v>
      </c>
      <c r="E61" s="11">
        <f t="shared" si="4"/>
        <v>0.21456350139572003</v>
      </c>
      <c r="F61" s="12">
        <f>'[1]Organized Grinder Statistics 05'!K$14*C61</f>
        <v>2.2986749155202575E-38</v>
      </c>
      <c r="G61" s="12">
        <f>'[1]Organized Grinder Statistics 05'!L$14*D61</f>
        <v>9.8087522627020597E-7</v>
      </c>
      <c r="H61" s="12">
        <f>'[1]Organized Grinder Statistics 05'!M$14*E61</f>
        <v>1.9234348446680596</v>
      </c>
      <c r="I61" s="13">
        <f t="shared" si="5"/>
        <v>1.923435825543286</v>
      </c>
      <c r="J61" s="13">
        <f t="shared" si="1"/>
        <v>-4.4435825543285956E-2</v>
      </c>
    </row>
    <row r="62" spans="1:10" ht="15.75" thickBot="1" x14ac:dyDescent="0.3">
      <c r="A62" s="43">
        <v>210.5</v>
      </c>
      <c r="B62" s="43">
        <v>2.34</v>
      </c>
      <c r="C62" s="10">
        <f t="shared" si="4"/>
        <v>2.5873929426548913E-51</v>
      </c>
      <c r="D62" s="11">
        <f t="shared" si="4"/>
        <v>0.92350468911009698</v>
      </c>
      <c r="E62" s="11">
        <f t="shared" si="4"/>
        <v>0.27502747734528554</v>
      </c>
      <c r="F62" s="12">
        <f>'[1]Organized Grinder Statistics 05'!K$14*C62</f>
        <v>6.1349165631537889E-51</v>
      </c>
      <c r="G62" s="12">
        <f>'[1]Organized Grinder Statistics 05'!L$14*D62</f>
        <v>1.1241855222788985E-6</v>
      </c>
      <c r="H62" s="12">
        <f>'[1]Organized Grinder Statistics 05'!M$14*E62</f>
        <v>2.4654586158689042</v>
      </c>
      <c r="I62" s="13">
        <f t="shared" si="5"/>
        <v>2.4654597400544267</v>
      </c>
      <c r="J62" s="13">
        <f t="shared" si="1"/>
        <v>-0.12545974005442684</v>
      </c>
    </row>
    <row r="63" spans="1:10" ht="15.75" thickBot="1" x14ac:dyDescent="0.3">
      <c r="A63" s="43">
        <v>236.4</v>
      </c>
      <c r="B63" s="43">
        <v>2.94</v>
      </c>
      <c r="C63" s="10">
        <f t="shared" si="4"/>
        <v>1.5219440543264517E-67</v>
      </c>
      <c r="D63" s="11">
        <f t="shared" si="4"/>
        <v>0.9940332537993255</v>
      </c>
      <c r="E63" s="11">
        <f t="shared" si="4"/>
        <v>0.35399403717459971</v>
      </c>
      <c r="F63" s="12">
        <f>'[1]Organized Grinder Statistics 05'!K$14*C63</f>
        <v>3.6086516404810943E-67</v>
      </c>
      <c r="G63" s="12">
        <f>'[1]Organized Grinder Statistics 05'!L$14*D63</f>
        <v>1.2100401933657815E-6</v>
      </c>
      <c r="H63" s="12">
        <f>'[1]Organized Grinder Statistics 05'!M$14*E63</f>
        <v>3.1733471045972004</v>
      </c>
      <c r="I63" s="13">
        <f t="shared" si="5"/>
        <v>3.1733483146373938</v>
      </c>
      <c r="J63" s="13">
        <f t="shared" si="1"/>
        <v>-0.23334831463739381</v>
      </c>
    </row>
    <row r="64" spans="1:10" ht="15.75" thickBot="1" x14ac:dyDescent="0.3">
      <c r="A64" s="43">
        <v>265.60000000000002</v>
      </c>
      <c r="B64" s="43">
        <v>3.6920000000000002</v>
      </c>
      <c r="C64" s="10">
        <f t="shared" si="4"/>
        <v>1.5141955795282473E-88</v>
      </c>
      <c r="D64" s="11">
        <f t="shared" si="4"/>
        <v>0.9767240021860204</v>
      </c>
      <c r="E64" s="11">
        <f t="shared" si="4"/>
        <v>0.4552980074099085</v>
      </c>
      <c r="F64" s="12">
        <f>'[1]Organized Grinder Statistics 05'!K$14*C64</f>
        <v>3.5902793841473083E-88</v>
      </c>
      <c r="G64" s="12">
        <f>'[1]Organized Grinder Statistics 05'!L$14*D64</f>
        <v>1.1889695801955212E-6</v>
      </c>
      <c r="H64" s="12">
        <f>'[1]Organized Grinder Statistics 05'!M$14*E64</f>
        <v>4.0814772618062012</v>
      </c>
      <c r="I64" s="13">
        <f t="shared" si="5"/>
        <v>4.0814784507757818</v>
      </c>
      <c r="J64" s="13">
        <f t="shared" si="1"/>
        <v>-0.38947845077578158</v>
      </c>
    </row>
    <row r="65" spans="1:10" ht="15.75" thickBot="1" x14ac:dyDescent="0.3">
      <c r="A65" s="43">
        <v>298.39999999999998</v>
      </c>
      <c r="B65" s="43">
        <v>4.8639999999999999</v>
      </c>
      <c r="C65" s="10">
        <f t="shared" si="4"/>
        <v>1.4832016803512639E-115</v>
      </c>
      <c r="D65" s="11">
        <f t="shared" si="4"/>
        <v>0.84336188016516067</v>
      </c>
      <c r="E65" s="11">
        <f t="shared" si="4"/>
        <v>0.57944561706521003</v>
      </c>
      <c r="F65" s="12">
        <f>'[1]Organized Grinder Statistics 05'!K$14*C65</f>
        <v>3.5167903588497096E-115</v>
      </c>
      <c r="G65" s="12">
        <f>'[1]Organized Grinder Statistics 05'!L$14*D65</f>
        <v>1.0266273976769775E-6</v>
      </c>
      <c r="H65" s="12">
        <f>'[1]Organized Grinder Statistics 05'!M$14*E65</f>
        <v>5.1943871310987193</v>
      </c>
      <c r="I65" s="13">
        <f t="shared" si="5"/>
        <v>5.1943881577261166</v>
      </c>
      <c r="J65" s="13">
        <f t="shared" si="1"/>
        <v>-0.33038815772611674</v>
      </c>
    </row>
    <row r="66" spans="1:10" ht="15.75" thickBot="1" x14ac:dyDescent="0.3">
      <c r="A66" s="43">
        <v>335.2</v>
      </c>
      <c r="B66" s="43">
        <v>6.5350000000000001</v>
      </c>
      <c r="C66" s="10">
        <f t="shared" si="4"/>
        <v>3.6662911200492775E-150</v>
      </c>
      <c r="D66" s="11">
        <f t="shared" si="4"/>
        <v>0.60949781947098369</v>
      </c>
      <c r="E66" s="11">
        <f t="shared" si="4"/>
        <v>0.72070250558883875</v>
      </c>
      <c r="F66" s="12">
        <f>'[1]Organized Grinder Statistics 05'!K$14*C66</f>
        <v>8.6930708308475218E-150</v>
      </c>
      <c r="G66" s="12">
        <f>'[1]Organized Grinder Statistics 05'!L$14*D66</f>
        <v>7.4194384997665331E-7</v>
      </c>
      <c r="H66" s="12">
        <f>'[1]Organized Grinder Statistics 05'!M$14*E66</f>
        <v>6.4606715628327311</v>
      </c>
      <c r="I66" s="13">
        <f t="shared" si="5"/>
        <v>6.4606723047765815</v>
      </c>
      <c r="J66" s="13">
        <f t="shared" si="1"/>
        <v>7.4327695223418644E-2</v>
      </c>
    </row>
    <row r="67" spans="1:10" ht="15.75" thickBot="1" x14ac:dyDescent="0.3">
      <c r="A67" s="43">
        <v>376.5</v>
      </c>
      <c r="B67" s="43">
        <v>8.14</v>
      </c>
      <c r="C67" s="10">
        <f t="shared" si="4"/>
        <v>2.0180967177278757E-194</v>
      </c>
      <c r="D67" s="11">
        <f t="shared" si="4"/>
        <v>0.34605749628719062</v>
      </c>
      <c r="E67" s="11">
        <f t="shared" si="4"/>
        <v>0.86187130919901223</v>
      </c>
      <c r="F67" s="12">
        <f>'[1]Organized Grinder Statistics 05'!K$14*C67</f>
        <v>4.7850694710990445E-194</v>
      </c>
      <c r="G67" s="12">
        <f>'[1]Organized Grinder Statistics 05'!L$14*D67</f>
        <v>4.2125701340728575E-7</v>
      </c>
      <c r="H67" s="12">
        <f>'[1]Organized Grinder Statistics 05'!M$14*E67</f>
        <v>7.7261663654325838</v>
      </c>
      <c r="I67" s="13">
        <f t="shared" si="5"/>
        <v>7.7261667866895971</v>
      </c>
      <c r="J67" s="13">
        <f t="shared" si="1"/>
        <v>0.41383321331040346</v>
      </c>
    </row>
    <row r="68" spans="1:10" ht="15.75" thickBot="1" x14ac:dyDescent="0.3">
      <c r="A68" s="43">
        <v>422.9</v>
      </c>
      <c r="B68" s="43">
        <v>9.0350000000000001</v>
      </c>
      <c r="C68" s="10">
        <f t="shared" si="4"/>
        <v>5.5185880013452912E-251</v>
      </c>
      <c r="D68" s="11">
        <f t="shared" si="4"/>
        <v>0.14208080124525804</v>
      </c>
      <c r="E68" s="11">
        <f t="shared" si="4"/>
        <v>0.96958793542734312</v>
      </c>
      <c r="F68" s="12">
        <f>'[1]Organized Grinder Statistics 05'!K$14*C68</f>
        <v>1.3085015567807686E-250</v>
      </c>
      <c r="G68" s="12">
        <f>'[1]Organized Grinder Statistics 05'!L$14*D68</f>
        <v>1.7295546155549938E-7</v>
      </c>
      <c r="H68" s="12">
        <f>'[1]Organized Grinder Statistics 05'!M$14*E68</f>
        <v>8.6917821896055099</v>
      </c>
      <c r="I68" s="13">
        <f t="shared" si="5"/>
        <v>8.6917823625609714</v>
      </c>
      <c r="J68" s="13">
        <f t="shared" si="1"/>
        <v>0.34321763743902878</v>
      </c>
    </row>
    <row r="69" spans="1:10" ht="15.75" thickBot="1" x14ac:dyDescent="0.3">
      <c r="A69" s="43">
        <v>475.1</v>
      </c>
      <c r="B69" s="43">
        <v>8.8719999999999999</v>
      </c>
      <c r="C69" s="10">
        <f t="shared" si="4"/>
        <v>0</v>
      </c>
      <c r="D69" s="11">
        <f t="shared" si="4"/>
        <v>3.7837088373430486E-2</v>
      </c>
      <c r="E69" s="11">
        <f t="shared" si="4"/>
        <v>0.99637055333268743</v>
      </c>
      <c r="F69" s="12">
        <f>'[1]Organized Grinder Statistics 05'!K$14*C69</f>
        <v>0</v>
      </c>
      <c r="G69" s="12">
        <f>'[1]Organized Grinder Statistics 05'!L$14*D69</f>
        <v>4.6059221416174971E-8</v>
      </c>
      <c r="H69" s="12">
        <f>'[1]Organized Grinder Statistics 05'!M$14*E69</f>
        <v>8.9318725133347137</v>
      </c>
      <c r="I69" s="13">
        <f t="shared" si="5"/>
        <v>8.9318725593939359</v>
      </c>
      <c r="J69" s="13">
        <f t="shared" si="1"/>
        <v>-5.9872559393935987E-2</v>
      </c>
    </row>
    <row r="70" spans="1:10" ht="15.75" thickBot="1" x14ac:dyDescent="0.3">
      <c r="A70" s="43">
        <v>533.70000000000005</v>
      </c>
      <c r="B70" s="43">
        <v>8.048</v>
      </c>
      <c r="C70" s="10">
        <f t="shared" si="4"/>
        <v>0</v>
      </c>
      <c r="D70" s="11">
        <f t="shared" si="4"/>
        <v>5.710099068783725E-3</v>
      </c>
      <c r="E70" s="11">
        <f t="shared" si="4"/>
        <v>0.89959956356602611</v>
      </c>
      <c r="F70" s="12">
        <f>'[1]Organized Grinder Statistics 05'!K$14*C70</f>
        <v>0</v>
      </c>
      <c r="G70" s="12">
        <f>'[1]Organized Grinder Statistics 05'!L$14*D70</f>
        <v>6.9509237793806242E-9</v>
      </c>
      <c r="H70" s="12">
        <f>'[1]Organized Grinder Statistics 05'!M$14*E70</f>
        <v>8.0643778441135598</v>
      </c>
      <c r="I70" s="13">
        <f t="shared" si="5"/>
        <v>8.0643778510644832</v>
      </c>
      <c r="J70" s="13">
        <f t="shared" si="1"/>
        <v>-1.6377851064483195E-2</v>
      </c>
    </row>
    <row r="71" spans="1:10" ht="15.75" thickBot="1" x14ac:dyDescent="0.3">
      <c r="A71" s="43">
        <v>599.5</v>
      </c>
      <c r="B71" s="43">
        <v>5.3150000000000004</v>
      </c>
      <c r="C71" s="10">
        <f t="shared" si="4"/>
        <v>0</v>
      </c>
      <c r="D71" s="11">
        <f t="shared" si="4"/>
        <v>4.0956401299730349E-4</v>
      </c>
      <c r="E71" s="11">
        <f t="shared" si="4"/>
        <v>0.67848318058252033</v>
      </c>
      <c r="F71" s="12">
        <f>'[1]Organized Grinder Statistics 05'!K$14*C71</f>
        <v>0</v>
      </c>
      <c r="G71" s="12">
        <f>'[1]Organized Grinder Statistics 05'!L$14*D71</f>
        <v>4.9856372066901852E-10</v>
      </c>
      <c r="H71" s="12">
        <f>'[1]Organized Grinder Statistics 05'!M$14*E71</f>
        <v>6.0822002929882402</v>
      </c>
      <c r="I71" s="13">
        <f t="shared" si="5"/>
        <v>6.082200293486804</v>
      </c>
      <c r="J71" s="13">
        <f t="shared" si="1"/>
        <v>-0.76720029348680363</v>
      </c>
    </row>
    <row r="72" spans="1:10" ht="15.75" thickBot="1" x14ac:dyDescent="0.3">
      <c r="A72" s="43">
        <v>673.4</v>
      </c>
      <c r="B72" s="43">
        <v>3.4790000000000001</v>
      </c>
      <c r="C72" s="10">
        <f t="shared" si="4"/>
        <v>0</v>
      </c>
      <c r="D72" s="11">
        <f t="shared" si="4"/>
        <v>1.1142002717706298E-5</v>
      </c>
      <c r="E72" s="11">
        <f t="shared" si="4"/>
        <v>0.40019642035932174</v>
      </c>
      <c r="F72" s="12">
        <f>'[1]Organized Grinder Statistics 05'!K$14*C72</f>
        <v>0</v>
      </c>
      <c r="G72" s="12">
        <f>'[1]Organized Grinder Statistics 05'!L$14*D72</f>
        <v>1.356319929085308E-11</v>
      </c>
      <c r="H72" s="12">
        <f>'[1]Organized Grinder Statistics 05'!M$14*E72</f>
        <v>3.5875241344560758</v>
      </c>
      <c r="I72" s="13">
        <f t="shared" si="5"/>
        <v>3.5875241344696391</v>
      </c>
      <c r="J72" s="13">
        <f t="shared" si="1"/>
        <v>-0.10852413446963904</v>
      </c>
    </row>
    <row r="73" spans="1:10" ht="15.75" thickBot="1" x14ac:dyDescent="0.3">
      <c r="A73" s="43">
        <v>756.5</v>
      </c>
      <c r="B73" s="43">
        <v>2.46</v>
      </c>
      <c r="C73" s="10">
        <f t="shared" si="4"/>
        <v>0</v>
      </c>
      <c r="D73" s="11">
        <f t="shared" si="4"/>
        <v>8.5637722088338111E-8</v>
      </c>
      <c r="E73" s="11">
        <f t="shared" si="4"/>
        <v>0.16928242494191756</v>
      </c>
      <c r="F73" s="12">
        <f>'[1]Organized Grinder Statistics 05'!K$14*C73</f>
        <v>0</v>
      </c>
      <c r="G73" s="12">
        <f>'[1]Organized Grinder Statistics 05'!L$14*D73</f>
        <v>1.0424710179373681E-13</v>
      </c>
      <c r="H73" s="12">
        <f>'[1]Organized Grinder Statistics 05'!M$14*E73</f>
        <v>1.5175167845656932</v>
      </c>
      <c r="I73" s="13">
        <f t="shared" si="5"/>
        <v>1.5175167845657973</v>
      </c>
      <c r="J73" s="13">
        <f t="shared" si="1"/>
        <v>0.94248321543420266</v>
      </c>
    </row>
    <row r="74" spans="1:10" ht="15.75" thickBot="1" x14ac:dyDescent="0.3">
      <c r="A74" s="43">
        <v>849.8</v>
      </c>
      <c r="B74" s="43">
        <v>1.1060000000000001</v>
      </c>
      <c r="C74" s="10">
        <f t="shared" si="4"/>
        <v>0</v>
      </c>
      <c r="D74" s="11">
        <f t="shared" si="4"/>
        <v>1.2948105512972916E-10</v>
      </c>
      <c r="E74" s="11">
        <f t="shared" si="4"/>
        <v>4.6019227312484291E-2</v>
      </c>
      <c r="F74" s="12">
        <f>'[1]Organized Grinder Statistics 05'!K$14*C74</f>
        <v>0</v>
      </c>
      <c r="G74" s="12">
        <f>'[1]Organized Grinder Statistics 05'!L$14*D74</f>
        <v>1.5761774607392836E-16</v>
      </c>
      <c r="H74" s="12">
        <f>'[1]Organized Grinder Statistics 05'!M$14*E74</f>
        <v>0.41253514582745332</v>
      </c>
      <c r="I74" s="13">
        <f t="shared" si="5"/>
        <v>0.41253514582745349</v>
      </c>
      <c r="J74" s="13">
        <f t="shared" si="1"/>
        <v>0.69346485417254655</v>
      </c>
    </row>
    <row r="75" spans="1:10" ht="15.75" thickBot="1" x14ac:dyDescent="0.3">
      <c r="A75" s="43">
        <v>954.5</v>
      </c>
      <c r="B75" s="43">
        <v>0.76800000000000002</v>
      </c>
      <c r="C75" s="10">
        <f t="shared" si="4"/>
        <v>0</v>
      </c>
      <c r="D75" s="11">
        <f t="shared" si="4"/>
        <v>2.4240072150411423E-14</v>
      </c>
      <c r="E75" s="11">
        <f t="shared" si="4"/>
        <v>6.9833422576248694E-3</v>
      </c>
      <c r="F75" s="12">
        <f>'[1]Organized Grinder Statistics 05'!K$14*C75</f>
        <v>0</v>
      </c>
      <c r="G75" s="12">
        <f>'[1]Organized Grinder Statistics 05'!L$14*D75</f>
        <v>2.9507525507799299E-20</v>
      </c>
      <c r="H75" s="12">
        <f>'[1]Organized Grinder Statistics 05'!M$14*E75</f>
        <v>6.2601531682622516E-2</v>
      </c>
      <c r="I75" s="13">
        <f t="shared" si="5"/>
        <v>6.2601531682622516E-2</v>
      </c>
      <c r="J75" s="13">
        <f t="shared" si="1"/>
        <v>0.70539846831737751</v>
      </c>
    </row>
    <row r="76" spans="1:10" ht="15.75" thickBot="1" x14ac:dyDescent="0.3">
      <c r="A76" s="43">
        <v>1072.3</v>
      </c>
      <c r="B76" s="43">
        <v>0.28999999999999998</v>
      </c>
      <c r="C76" s="10">
        <f t="shared" si="4"/>
        <v>0</v>
      </c>
      <c r="D76" s="11">
        <f t="shared" si="4"/>
        <v>3.0140561986089022E-19</v>
      </c>
      <c r="E76" s="11">
        <f t="shared" si="4"/>
        <v>4.8975980683927918E-4</v>
      </c>
      <c r="F76" s="12">
        <f>'[1]Organized Grinder Statistics 05'!K$14*C76</f>
        <v>0</v>
      </c>
      <c r="G76" s="12">
        <f>'[1]Organized Grinder Statistics 05'!L$14*D76</f>
        <v>3.6690212640676176E-25</v>
      </c>
      <c r="H76" s="12">
        <f>'[1]Organized Grinder Statistics 05'!M$14*E76</f>
        <v>4.3904069045517481E-3</v>
      </c>
      <c r="I76" s="13">
        <f t="shared" si="5"/>
        <v>4.3904069045517481E-3</v>
      </c>
      <c r="J76" s="13">
        <f t="shared" si="1"/>
        <v>0.28560959309544826</v>
      </c>
    </row>
    <row r="77" spans="1:10" ht="15.75" thickBot="1" x14ac:dyDescent="0.3">
      <c r="A77" s="43">
        <v>1204.5</v>
      </c>
      <c r="B77" s="43">
        <v>0</v>
      </c>
      <c r="C77" s="10">
        <f t="shared" si="4"/>
        <v>0</v>
      </c>
      <c r="D77" s="11">
        <f t="shared" si="4"/>
        <v>1.1945697563313407E-25</v>
      </c>
      <c r="E77" s="11">
        <f t="shared" si="4"/>
        <v>1.2628328007766188E-5</v>
      </c>
      <c r="F77" s="12">
        <f>'[1]Organized Grinder Statistics 05'!K$14*C77</f>
        <v>0</v>
      </c>
      <c r="G77" s="12">
        <f>'[1]Organized Grinder Statistics 05'!L$14*D77</f>
        <v>1.4541539867155205E-31</v>
      </c>
      <c r="H77" s="12">
        <f>'[1]Organized Grinder Statistics 05'!M$14*E77</f>
        <v>1.1320548910710302E-4</v>
      </c>
      <c r="I77" s="13">
        <f t="shared" si="5"/>
        <v>1.1320548910710302E-4</v>
      </c>
      <c r="J77" s="13">
        <f t="shared" si="1"/>
        <v>-1.1320548910710302E-4</v>
      </c>
    </row>
    <row r="78" spans="1:10" ht="15.75" thickBot="1" x14ac:dyDescent="0.3">
      <c r="A78" s="43">
        <v>1353</v>
      </c>
      <c r="B78" s="43">
        <v>0</v>
      </c>
      <c r="C78" s="10">
        <f t="shared" si="4"/>
        <v>0</v>
      </c>
      <c r="D78" s="11">
        <f t="shared" si="4"/>
        <v>5.6845637089949228E-34</v>
      </c>
      <c r="E78" s="11">
        <f t="shared" si="4"/>
        <v>8.8446960800370787E-8</v>
      </c>
      <c r="F78" s="12">
        <f>'[1]Organized Grinder Statistics 05'!K$14*C78</f>
        <v>0</v>
      </c>
      <c r="G78" s="12">
        <f>'[1]Organized Grinder Statistics 05'!L$14*D78</f>
        <v>6.9198394956522805E-40</v>
      </c>
      <c r="H78" s="12">
        <f>'[1]Organized Grinder Statistics 05'!M$14*E78</f>
        <v>7.9287467440544216E-7</v>
      </c>
      <c r="I78" s="13">
        <f t="shared" si="5"/>
        <v>7.9287467440544216E-7</v>
      </c>
      <c r="J78" s="13">
        <f t="shared" si="1"/>
        <v>-7.9287467440544216E-7</v>
      </c>
    </row>
    <row r="79" spans="1:10" ht="15.75" thickBot="1" x14ac:dyDescent="0.3">
      <c r="A79" s="43">
        <v>1519.9</v>
      </c>
      <c r="B79" s="43">
        <v>0</v>
      </c>
      <c r="C79" s="10">
        <f t="shared" si="4"/>
        <v>0</v>
      </c>
      <c r="D79" s="11">
        <f t="shared" si="4"/>
        <v>9.3845391496476236E-45</v>
      </c>
      <c r="E79" s="11">
        <f t="shared" si="4"/>
        <v>1.1418368071003876E-10</v>
      </c>
      <c r="F79" s="12">
        <f>'[1]Organized Grinder Statistics 05'!K$14*C79</f>
        <v>0</v>
      </c>
      <c r="G79" s="12">
        <f>'[1]Organized Grinder Statistics 05'!L$14*D79</f>
        <v>1.1423832677514055E-50</v>
      </c>
      <c r="H79" s="12">
        <f>'[1]Organized Grinder Statistics 05'!M$14*E79</f>
        <v>1.0235891414033461E-9</v>
      </c>
      <c r="I79" s="13">
        <f t="shared" si="5"/>
        <v>1.0235891414033461E-9</v>
      </c>
      <c r="J79" s="13">
        <f t="shared" si="1"/>
        <v>-1.0235891414033461E-9</v>
      </c>
    </row>
    <row r="80" spans="1:10" ht="15.75" thickBot="1" x14ac:dyDescent="0.3">
      <c r="A80" s="43">
        <v>1707.4</v>
      </c>
      <c r="B80" s="43">
        <v>0</v>
      </c>
      <c r="C80" s="10">
        <f t="shared" si="4"/>
        <v>0</v>
      </c>
      <c r="D80" s="11">
        <f t="shared" si="4"/>
        <v>1.1375415621831056E-58</v>
      </c>
      <c r="E80" s="11">
        <f t="shared" si="4"/>
        <v>1.6667255857001103E-14</v>
      </c>
      <c r="F80" s="12">
        <f>'[1]Organized Grinder Statistics 05'!K$14*C80</f>
        <v>0</v>
      </c>
      <c r="G80" s="12">
        <f>'[1]Organized Grinder Statistics 05'!L$14*D80</f>
        <v>1.384733364406679E-64</v>
      </c>
      <c r="H80" s="12">
        <f>'[1]Organized Grinder Statistics 05'!M$14*E80</f>
        <v>1.4941208766549894E-13</v>
      </c>
      <c r="I80" s="13">
        <f t="shared" si="5"/>
        <v>1.4941208766549894E-13</v>
      </c>
      <c r="J80" s="13">
        <f t="shared" si="1"/>
        <v>-1.4941208766549894E-13</v>
      </c>
    </row>
    <row r="81" spans="1:10" ht="15.75" thickBot="1" x14ac:dyDescent="0.3">
      <c r="A81" s="43">
        <v>1917.9</v>
      </c>
      <c r="B81" s="43">
        <v>0</v>
      </c>
      <c r="C81" s="10">
        <f t="shared" si="4"/>
        <v>0</v>
      </c>
      <c r="D81" s="11">
        <f t="shared" si="4"/>
        <v>1.4415348984224008E-76</v>
      </c>
      <c r="E81" s="11">
        <f t="shared" si="4"/>
        <v>1.48476118049425E-19</v>
      </c>
      <c r="F81" s="12">
        <f>'[1]Organized Grinder Statistics 05'!K$14*C81</f>
        <v>0</v>
      </c>
      <c r="G81" s="12">
        <f>'[1]Organized Grinder Statistics 05'!L$14*D81</f>
        <v>1.7547855271074309E-82</v>
      </c>
      <c r="H81" s="12">
        <f>'[1]Organized Grinder Statistics 05'!M$14*E81</f>
        <v>1.3310005532143544E-18</v>
      </c>
      <c r="I81" s="13">
        <f t="shared" si="0"/>
        <v>1.3310005532143544E-18</v>
      </c>
      <c r="J81" s="13">
        <f t="shared" si="1"/>
        <v>-1.3310005532143544E-18</v>
      </c>
    </row>
    <row r="82" spans="1:10" ht="15.75" thickBot="1" x14ac:dyDescent="0.3">
      <c r="A82" s="43">
        <v>2154.4</v>
      </c>
      <c r="B82" s="43">
        <v>0</v>
      </c>
      <c r="C82" s="10">
        <f t="shared" si="4"/>
        <v>0</v>
      </c>
      <c r="D82" s="11">
        <f t="shared" si="4"/>
        <v>1.5211772133375831E-99</v>
      </c>
      <c r="E82" s="11">
        <f t="shared" si="4"/>
        <v>3.6218144178508847E-26</v>
      </c>
      <c r="F82" s="12">
        <f>'[1]Organized Grinder Statistics 05'!K$14*C82</f>
        <v>0</v>
      </c>
      <c r="G82" s="12">
        <f>'[1]Organized Grinder Statistics 05'!L$14*D82</f>
        <v>1.8517343985578832E-105</v>
      </c>
      <c r="H82" s="12">
        <f>'[1]Organized Grinder Statistics 05'!M$14*E82</f>
        <v>3.2467423428962158E-25</v>
      </c>
      <c r="I82" s="13">
        <f t="shared" si="0"/>
        <v>3.2467423428962158E-25</v>
      </c>
      <c r="J82" s="13">
        <f t="shared" si="1"/>
        <v>-3.2467423428962158E-25</v>
      </c>
    </row>
    <row r="83" spans="1:10" ht="15.75" thickBot="1" x14ac:dyDescent="0.3">
      <c r="A83" s="43">
        <v>2420.1</v>
      </c>
      <c r="B83" s="43">
        <v>0</v>
      </c>
      <c r="C83" s="10">
        <f t="shared" si="4"/>
        <v>0</v>
      </c>
      <c r="D83" s="11">
        <f t="shared" si="4"/>
        <v>5.5910913892206842E-129</v>
      </c>
      <c r="E83" s="11">
        <f t="shared" si="4"/>
        <v>8.8075137115859724E-35</v>
      </c>
      <c r="F83" s="12">
        <f>'[1]Organized Grinder Statistics 05'!K$14*C83</f>
        <v>0</v>
      </c>
      <c r="G83" s="12">
        <f>'[1]Organized Grinder Statistics 05'!L$14*D83</f>
        <v>6.8060553104032821E-135</v>
      </c>
      <c r="H83" s="12">
        <f>'[1]Organized Grinder Statistics 05'!M$14*E83</f>
        <v>7.8954149506128874E-34</v>
      </c>
      <c r="I83" s="13">
        <f t="shared" si="0"/>
        <v>7.8954149506128874E-34</v>
      </c>
      <c r="J83" s="13">
        <f t="shared" si="1"/>
        <v>-7.8954149506128874E-34</v>
      </c>
    </row>
    <row r="84" spans="1:10" ht="15.75" thickBot="1" x14ac:dyDescent="0.3">
      <c r="A84" s="43">
        <v>2718.6</v>
      </c>
      <c r="B84" s="43">
        <v>0</v>
      </c>
      <c r="C84" s="10">
        <f t="shared" si="4"/>
        <v>0</v>
      </c>
      <c r="D84" s="11">
        <f t="shared" si="4"/>
        <v>1.2844830049060953E-166</v>
      </c>
      <c r="E84" s="11">
        <f t="shared" si="4"/>
        <v>5.9141989109480627E-46</v>
      </c>
      <c r="F84" s="12">
        <f>'[1]Organized Grinder Statistics 05'!K$14*C84</f>
        <v>0</v>
      </c>
      <c r="G84" s="12">
        <f>'[1]Organized Grinder Statistics 05'!L$14*D84</f>
        <v>1.5636057020134734E-172</v>
      </c>
      <c r="H84" s="12">
        <f>'[1]Organized Grinder Statistics 05'!M$14*E84</f>
        <v>5.3017294132590563E-45</v>
      </c>
      <c r="I84" s="13">
        <f t="shared" si="0"/>
        <v>5.3017294132590563E-45</v>
      </c>
      <c r="J84" s="13">
        <f t="shared" si="1"/>
        <v>-5.3017294132590563E-45</v>
      </c>
    </row>
    <row r="85" spans="1:10" ht="15.75" thickBot="1" x14ac:dyDescent="0.3">
      <c r="A85" s="43">
        <v>3053.9</v>
      </c>
      <c r="B85" s="43">
        <v>0</v>
      </c>
      <c r="C85" s="10">
        <f t="shared" si="4"/>
        <v>0</v>
      </c>
      <c r="D85" s="11">
        <f t="shared" si="4"/>
        <v>1.1548077912808531E-214</v>
      </c>
      <c r="E85" s="11">
        <f t="shared" si="4"/>
        <v>2.1597523963127472E-60</v>
      </c>
      <c r="F85" s="12">
        <f>'[1]Organized Grinder Statistics 05'!K$14*C85</f>
        <v>0</v>
      </c>
      <c r="G85" s="12">
        <f>'[1]Organized Grinder Statistics 05'!L$14*D85</f>
        <v>1.4057516061166832E-220</v>
      </c>
      <c r="H85" s="12">
        <f>'[1]Organized Grinder Statistics 05'!M$14*E85</f>
        <v>1.9360902427024537E-59</v>
      </c>
      <c r="I85" s="13">
        <f t="shared" si="0"/>
        <v>1.9360902427024537E-59</v>
      </c>
      <c r="J85" s="13">
        <f t="shared" si="1"/>
        <v>-1.9360902427024537E-59</v>
      </c>
    </row>
    <row r="86" spans="1:10" ht="15.75" thickBot="1" x14ac:dyDescent="0.3">
      <c r="A86" s="43">
        <v>3430.5</v>
      </c>
      <c r="B86" s="43">
        <v>0</v>
      </c>
      <c r="C86" s="10">
        <f t="shared" si="4"/>
        <v>0</v>
      </c>
      <c r="D86" s="11">
        <f t="shared" si="4"/>
        <v>6.6448295472856681E-276</v>
      </c>
      <c r="E86" s="11">
        <f t="shared" si="4"/>
        <v>5.46865807645189E-79</v>
      </c>
      <c r="F86" s="12">
        <f>'[1]Organized Grinder Statistics 05'!K$14*C86</f>
        <v>0</v>
      </c>
      <c r="G86" s="12">
        <f>'[1]Organized Grinder Statistics 05'!L$14*D86</f>
        <v>8.08877449476496E-282</v>
      </c>
      <c r="H86" s="12">
        <f>'[1]Organized Grinder Statistics 05'!M$14*E86</f>
        <v>4.9023284153176987E-78</v>
      </c>
      <c r="I86" s="13">
        <f t="shared" ref="I86:I116" si="6">SUM(F86:H86)</f>
        <v>4.9023284153176987E-78</v>
      </c>
      <c r="J86" s="13">
        <f t="shared" ref="J86:J116" si="7">B86-I86</f>
        <v>-4.9023284153176987E-78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8">EXP(-1*(($A87-C$8)/(0.6006*C$9))^2)</f>
        <v>0</v>
      </c>
      <c r="D87" s="11">
        <f t="shared" si="8"/>
        <v>0</v>
      </c>
      <c r="E87" s="11">
        <f t="shared" si="8"/>
        <v>7.0252864324263211E-103</v>
      </c>
      <c r="F87" s="12">
        <f>'[1]Organized Grinder Statistics 05'!K$14*C87</f>
        <v>0</v>
      </c>
      <c r="G87" s="12">
        <f>'[1]Organized Grinder Statistics 05'!L$14*D87</f>
        <v>0</v>
      </c>
      <c r="H87" s="12">
        <f>'[1]Organized Grinder Statistics 05'!M$14*E87</f>
        <v>6.297753639367152E-102</v>
      </c>
      <c r="I87" s="13">
        <f t="shared" si="6"/>
        <v>6.297753639367152E-102</v>
      </c>
      <c r="J87" s="13">
        <f t="shared" si="7"/>
        <v>-6.297753639367152E-102</v>
      </c>
    </row>
    <row r="88" spans="1:10" ht="15.75" thickBot="1" x14ac:dyDescent="0.3">
      <c r="A88" s="43">
        <v>4328.8</v>
      </c>
      <c r="B88" s="43">
        <v>0</v>
      </c>
      <c r="C88" s="10">
        <f t="shared" si="8"/>
        <v>0</v>
      </c>
      <c r="D88" s="11">
        <f t="shared" si="8"/>
        <v>0</v>
      </c>
      <c r="E88" s="11">
        <f t="shared" si="8"/>
        <v>1.6223204456923439E-133</v>
      </c>
      <c r="F88" s="12">
        <f>'[1]Organized Grinder Statistics 05'!K$14*C88</f>
        <v>0</v>
      </c>
      <c r="G88" s="12">
        <f>'[1]Organized Grinder Statistics 05'!L$14*D88</f>
        <v>0</v>
      </c>
      <c r="H88" s="12">
        <f>'[1]Organized Grinder Statistics 05'!M$14*E88</f>
        <v>1.4543142958443141E-132</v>
      </c>
      <c r="I88" s="13">
        <f t="shared" si="6"/>
        <v>1.4543142958443141E-132</v>
      </c>
      <c r="J88" s="13">
        <f t="shared" si="7"/>
        <v>-1.4543142958443141E-132</v>
      </c>
    </row>
    <row r="89" spans="1:10" ht="15.75" thickBot="1" x14ac:dyDescent="0.3">
      <c r="A89" s="43">
        <v>4862.6000000000004</v>
      </c>
      <c r="B89" s="43">
        <v>0</v>
      </c>
      <c r="C89" s="10">
        <f t="shared" si="8"/>
        <v>0</v>
      </c>
      <c r="D89" s="11">
        <f t="shared" si="8"/>
        <v>0</v>
      </c>
      <c r="E89" s="11">
        <f t="shared" si="8"/>
        <v>1.0462338378765082E-172</v>
      </c>
      <c r="F89" s="12">
        <f>'[1]Organized Grinder Statistics 05'!K$14*C89</f>
        <v>0</v>
      </c>
      <c r="G89" s="12">
        <f>'[1]Organized Grinder Statistics 05'!L$14*D89</f>
        <v>0</v>
      </c>
      <c r="H89" s="12">
        <f>'[1]Organized Grinder Statistics 05'!M$14*E89</f>
        <v>9.3788673579252602E-172</v>
      </c>
      <c r="I89" s="13">
        <f t="shared" si="6"/>
        <v>9.3788673579252602E-172</v>
      </c>
      <c r="J89" s="13">
        <f t="shared" si="7"/>
        <v>-9.3788673579252602E-172</v>
      </c>
    </row>
    <row r="90" spans="1:10" ht="15.75" thickBot="1" x14ac:dyDescent="0.3">
      <c r="A90" s="43">
        <v>5462.3</v>
      </c>
      <c r="B90" s="43">
        <v>0</v>
      </c>
      <c r="C90" s="10">
        <f t="shared" si="8"/>
        <v>0</v>
      </c>
      <c r="D90" s="11">
        <f t="shared" si="8"/>
        <v>0</v>
      </c>
      <c r="E90" s="11">
        <f t="shared" si="8"/>
        <v>9.008838939484304E-223</v>
      </c>
      <c r="F90" s="12">
        <f>'[1]Organized Grinder Statistics 05'!K$14*C90</f>
        <v>0</v>
      </c>
      <c r="G90" s="12">
        <f>'[1]Organized Grinder Statistics 05'!L$14*D90</f>
        <v>0</v>
      </c>
      <c r="H90" s="12">
        <f>'[1]Organized Grinder Statistics 05'!M$14*E90</f>
        <v>8.0758911061246344E-222</v>
      </c>
      <c r="I90" s="13">
        <f t="shared" si="6"/>
        <v>8.0758911061246344E-222</v>
      </c>
      <c r="J90" s="13">
        <f t="shared" si="7"/>
        <v>-8.0758911061246344E-222</v>
      </c>
    </row>
    <row r="91" spans="1:10" ht="15.75" thickBot="1" x14ac:dyDescent="0.3">
      <c r="A91" s="43">
        <v>6135.9</v>
      </c>
      <c r="B91" s="43">
        <v>0</v>
      </c>
      <c r="C91" s="10">
        <f t="shared" si="8"/>
        <v>0</v>
      </c>
      <c r="D91" s="11">
        <f t="shared" si="8"/>
        <v>0</v>
      </c>
      <c r="E91" s="11">
        <f t="shared" si="8"/>
        <v>1.2706766964074535E-286</v>
      </c>
      <c r="F91" s="12">
        <f>'[1]Organized Grinder Statistics 05'!K$14*C91</f>
        <v>0</v>
      </c>
      <c r="G91" s="12">
        <f>'[1]Organized Grinder Statistics 05'!L$14*D91</f>
        <v>0</v>
      </c>
      <c r="H91" s="12">
        <f>'[1]Organized Grinder Statistics 05'!M$14*E91</f>
        <v>1.1390864794241964E-285</v>
      </c>
      <c r="I91" s="13">
        <f t="shared" si="6"/>
        <v>1.1390864794241964E-285</v>
      </c>
      <c r="J91" s="13">
        <f t="shared" si="7"/>
        <v>-1.1390864794241964E-285</v>
      </c>
    </row>
    <row r="92" spans="1:10" ht="15.75" thickBot="1" x14ac:dyDescent="0.3">
      <c r="A92" s="43">
        <v>6892.6</v>
      </c>
      <c r="B92" s="43">
        <v>0</v>
      </c>
      <c r="C92" s="10">
        <f t="shared" si="8"/>
        <v>0</v>
      </c>
      <c r="D92" s="11">
        <f t="shared" si="8"/>
        <v>0</v>
      </c>
      <c r="E92" s="11">
        <f t="shared" si="8"/>
        <v>0</v>
      </c>
      <c r="F92" s="12">
        <f>'[1]Organized Grinder Statistics 05'!K$14*C92</f>
        <v>0</v>
      </c>
      <c r="G92" s="12">
        <f>'[1]Organized Grinder Statistics 05'!L$14*D92</f>
        <v>0</v>
      </c>
      <c r="H92" s="12">
        <f>'[1]Organized Grinder Statistics 05'!M$14*E92</f>
        <v>0</v>
      </c>
      <c r="I92" s="13">
        <f t="shared" si="6"/>
        <v>0</v>
      </c>
      <c r="J92" s="13">
        <f t="shared" si="7"/>
        <v>0</v>
      </c>
    </row>
    <row r="93" spans="1:10" ht="15.75" thickBot="1" x14ac:dyDescent="0.3">
      <c r="A93" s="43">
        <v>7742.6</v>
      </c>
      <c r="B93" s="43">
        <v>0</v>
      </c>
      <c r="C93" s="10">
        <f t="shared" si="8"/>
        <v>0</v>
      </c>
      <c r="D93" s="11">
        <f t="shared" si="8"/>
        <v>0</v>
      </c>
      <c r="E93" s="11">
        <f t="shared" si="8"/>
        <v>0</v>
      </c>
      <c r="F93" s="12">
        <f>'[1]Organized Grinder Statistics 05'!K$14*C93</f>
        <v>0</v>
      </c>
      <c r="G93" s="12">
        <f>'[1]Organized Grinder Statistics 05'!L$14*D93</f>
        <v>0</v>
      </c>
      <c r="H93" s="12">
        <f>'[1]Organized Grinder Statistics 05'!M$14*E93</f>
        <v>0</v>
      </c>
      <c r="I93" s="13">
        <f t="shared" si="6"/>
        <v>0</v>
      </c>
      <c r="J93" s="13">
        <f t="shared" si="7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8"/>
        <v>0</v>
      </c>
      <c r="D94" s="11">
        <f t="shared" si="8"/>
        <v>0</v>
      </c>
      <c r="E94" s="11">
        <f t="shared" si="8"/>
        <v>0</v>
      </c>
      <c r="F94" s="12">
        <f>'[1]Organized Grinder Statistics 05'!K$14*C94</f>
        <v>0</v>
      </c>
      <c r="G94" s="12">
        <f>'[1]Organized Grinder Statistics 05'!L$14*D94</f>
        <v>0</v>
      </c>
      <c r="H94" s="12">
        <f>'[1]Organized Grinder Statistics 05'!M$14*E94</f>
        <v>0</v>
      </c>
      <c r="I94" s="13">
        <f t="shared" si="6"/>
        <v>0</v>
      </c>
      <c r="J94" s="13">
        <f t="shared" si="7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8"/>
        <v>0</v>
      </c>
      <c r="D95" s="11">
        <f t="shared" si="8"/>
        <v>0</v>
      </c>
      <c r="E95" s="11">
        <f t="shared" si="8"/>
        <v>0</v>
      </c>
      <c r="F95" s="12">
        <f>'[1]Organized Grinder Statistics 05'!K$14*C95</f>
        <v>0</v>
      </c>
      <c r="G95" s="12">
        <f>'[1]Organized Grinder Statistics 05'!L$14*D95</f>
        <v>0</v>
      </c>
      <c r="H95" s="12">
        <f>'[1]Organized Grinder Statistics 05'!M$14*E95</f>
        <v>0</v>
      </c>
      <c r="I95" s="13">
        <f t="shared" si="6"/>
        <v>0</v>
      </c>
      <c r="J95" s="13">
        <f t="shared" si="7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8"/>
        <v>0</v>
      </c>
      <c r="D96" s="11">
        <f t="shared" si="8"/>
        <v>0</v>
      </c>
      <c r="E96" s="11">
        <f t="shared" si="8"/>
        <v>0</v>
      </c>
      <c r="F96" s="12">
        <f>'[1]Organized Grinder Statistics 05'!K$14*C96</f>
        <v>0</v>
      </c>
      <c r="G96" s="12">
        <f>'[1]Organized Grinder Statistics 05'!L$14*D96</f>
        <v>0</v>
      </c>
      <c r="H96" s="12">
        <f>'[1]Organized Grinder Statistics 05'!M$14*E96</f>
        <v>0</v>
      </c>
      <c r="I96" s="13">
        <f t="shared" si="6"/>
        <v>0</v>
      </c>
      <c r="J96" s="13">
        <f t="shared" si="7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8"/>
        <v>0</v>
      </c>
      <c r="D97" s="11">
        <f t="shared" si="8"/>
        <v>0</v>
      </c>
      <c r="E97" s="11">
        <f t="shared" si="8"/>
        <v>0</v>
      </c>
      <c r="F97" s="12">
        <f>'[1]Organized Grinder Statistics 05'!K$14*C97</f>
        <v>0</v>
      </c>
      <c r="G97" s="12">
        <f>'[1]Organized Grinder Statistics 05'!L$14*D97</f>
        <v>0</v>
      </c>
      <c r="H97" s="12">
        <f>'[1]Organized Grinder Statistics 05'!M$14*E97</f>
        <v>0</v>
      </c>
      <c r="I97" s="13">
        <f t="shared" si="6"/>
        <v>0</v>
      </c>
      <c r="J97" s="13">
        <f t="shared" si="7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8"/>
        <v>0</v>
      </c>
      <c r="D98" s="11">
        <f t="shared" si="8"/>
        <v>0</v>
      </c>
      <c r="E98" s="11">
        <f t="shared" si="8"/>
        <v>0</v>
      </c>
      <c r="F98" s="12">
        <f>'[1]Organized Grinder Statistics 05'!K$14*C98</f>
        <v>0</v>
      </c>
      <c r="G98" s="12">
        <f>'[1]Organized Grinder Statistics 05'!L$14*D98</f>
        <v>0</v>
      </c>
      <c r="H98" s="12">
        <f>'[1]Organized Grinder Statistics 05'!M$14*E98</f>
        <v>0</v>
      </c>
      <c r="I98" s="13">
        <f t="shared" si="6"/>
        <v>0</v>
      </c>
      <c r="J98" s="13">
        <f t="shared" si="7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8"/>
        <v>0</v>
      </c>
      <c r="D99" s="11">
        <f t="shared" si="8"/>
        <v>0</v>
      </c>
      <c r="E99" s="11">
        <f t="shared" si="8"/>
        <v>0</v>
      </c>
      <c r="F99" s="12">
        <f>'[1]Organized Grinder Statistics 05'!K$14*C99</f>
        <v>0</v>
      </c>
      <c r="G99" s="12">
        <f>'[1]Organized Grinder Statistics 05'!L$14*D99</f>
        <v>0</v>
      </c>
      <c r="H99" s="12">
        <f>'[1]Organized Grinder Statistics 05'!M$14*E99</f>
        <v>0</v>
      </c>
      <c r="I99" s="13">
        <f t="shared" si="6"/>
        <v>0</v>
      </c>
      <c r="J99" s="13">
        <f t="shared" si="7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8"/>
        <v>0</v>
      </c>
      <c r="D100" s="11">
        <f t="shared" si="8"/>
        <v>0</v>
      </c>
      <c r="E100" s="11">
        <f t="shared" si="8"/>
        <v>0</v>
      </c>
      <c r="F100" s="12">
        <f>'[1]Organized Grinder Statistics 05'!K$14*C100</f>
        <v>0</v>
      </c>
      <c r="G100" s="12">
        <f>'[1]Organized Grinder Statistics 05'!L$14*D100</f>
        <v>0</v>
      </c>
      <c r="H100" s="12">
        <f>'[1]Organized Grinder Statistics 05'!M$14*E100</f>
        <v>0</v>
      </c>
      <c r="I100" s="13">
        <f t="shared" si="6"/>
        <v>0</v>
      </c>
      <c r="J100" s="13">
        <f t="shared" si="7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8"/>
        <v>0</v>
      </c>
      <c r="D101" s="11">
        <f t="shared" si="8"/>
        <v>0</v>
      </c>
      <c r="E101" s="11">
        <f t="shared" si="8"/>
        <v>0</v>
      </c>
      <c r="F101" s="12">
        <f>'[1]Organized Grinder Statistics 05'!K$14*C101</f>
        <v>0</v>
      </c>
      <c r="G101" s="12">
        <f>'[1]Organized Grinder Statistics 05'!L$14*D101</f>
        <v>0</v>
      </c>
      <c r="H101" s="12">
        <f>'[1]Organized Grinder Statistics 05'!M$14*E101</f>
        <v>0</v>
      </c>
      <c r="I101" s="13">
        <f t="shared" si="6"/>
        <v>0</v>
      </c>
      <c r="J101" s="13">
        <f t="shared" si="7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8"/>
        <v>0</v>
      </c>
      <c r="D102" s="11">
        <f t="shared" si="8"/>
        <v>0</v>
      </c>
      <c r="E102" s="11">
        <f t="shared" si="8"/>
        <v>0</v>
      </c>
      <c r="F102" s="12">
        <f>'[1]Organized Grinder Statistics 05'!K$14*C102</f>
        <v>0</v>
      </c>
      <c r="G102" s="12">
        <f>'[1]Organized Grinder Statistics 05'!L$14*D102</f>
        <v>0</v>
      </c>
      <c r="H102" s="12">
        <f>'[1]Organized Grinder Statistics 05'!M$14*E102</f>
        <v>0</v>
      </c>
      <c r="I102" s="13">
        <f t="shared" si="6"/>
        <v>0</v>
      </c>
      <c r="J102" s="13">
        <f t="shared" si="7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9">EXP(-1*(($A103-C$8)/(0.6006*C$9))^2)</f>
        <v>0</v>
      </c>
      <c r="D103" s="11">
        <f t="shared" si="9"/>
        <v>0</v>
      </c>
      <c r="E103" s="11">
        <f t="shared" si="9"/>
        <v>0</v>
      </c>
      <c r="F103" s="12">
        <f>'[1]Organized Grinder Statistics 05'!K$14*C103</f>
        <v>0</v>
      </c>
      <c r="G103" s="12">
        <f>'[1]Organized Grinder Statistics 05'!L$14*D103</f>
        <v>0</v>
      </c>
      <c r="H103" s="12">
        <f>'[1]Organized Grinder Statistics 05'!M$14*E103</f>
        <v>0</v>
      </c>
      <c r="I103" s="13">
        <f t="shared" si="6"/>
        <v>0</v>
      </c>
      <c r="J103" s="13">
        <f t="shared" si="7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9"/>
        <v>0</v>
      </c>
      <c r="D104" s="11">
        <f t="shared" si="9"/>
        <v>0</v>
      </c>
      <c r="E104" s="11">
        <f t="shared" si="9"/>
        <v>0</v>
      </c>
      <c r="F104" s="12">
        <f>'[1]Organized Grinder Statistics 05'!K$14*C104</f>
        <v>0</v>
      </c>
      <c r="G104" s="12">
        <f>'[1]Organized Grinder Statistics 05'!L$14*D104</f>
        <v>0</v>
      </c>
      <c r="H104" s="12">
        <f>'[1]Organized Grinder Statistics 05'!M$14*E104</f>
        <v>0</v>
      </c>
      <c r="I104" s="13">
        <f t="shared" si="6"/>
        <v>0</v>
      </c>
      <c r="J104" s="13">
        <f t="shared" si="7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9"/>
        <v>0</v>
      </c>
      <c r="D105" s="11">
        <f t="shared" si="9"/>
        <v>0</v>
      </c>
      <c r="E105" s="11">
        <f t="shared" si="9"/>
        <v>0</v>
      </c>
      <c r="F105" s="12">
        <f>'[1]Organized Grinder Statistics 05'!K$14*C105</f>
        <v>0</v>
      </c>
      <c r="G105" s="12">
        <f>'[1]Organized Grinder Statistics 05'!L$14*D105</f>
        <v>0</v>
      </c>
      <c r="H105" s="12">
        <f>'[1]Organized Grinder Statistics 05'!M$14*E105</f>
        <v>0</v>
      </c>
      <c r="I105" s="13">
        <f t="shared" si="6"/>
        <v>0</v>
      </c>
      <c r="J105" s="13">
        <f t="shared" si="7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9"/>
        <v>0</v>
      </c>
      <c r="D106" s="11">
        <f t="shared" si="9"/>
        <v>0</v>
      </c>
      <c r="E106" s="11">
        <f t="shared" si="9"/>
        <v>0</v>
      </c>
      <c r="F106" s="12">
        <f>'[1]Organized Grinder Statistics 05'!K$14*C106</f>
        <v>0</v>
      </c>
      <c r="G106" s="12">
        <f>'[1]Organized Grinder Statistics 05'!L$14*D106</f>
        <v>0</v>
      </c>
      <c r="H106" s="12">
        <f>'[1]Organized Grinder Statistics 05'!M$14*E106</f>
        <v>0</v>
      </c>
      <c r="I106" s="13">
        <f t="shared" si="6"/>
        <v>0</v>
      </c>
      <c r="J106" s="13">
        <f t="shared" si="7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9"/>
        <v>0</v>
      </c>
      <c r="D107" s="11">
        <f t="shared" si="9"/>
        <v>0</v>
      </c>
      <c r="E107" s="11">
        <f t="shared" si="9"/>
        <v>0</v>
      </c>
      <c r="F107" s="12">
        <f>'[1]Organized Grinder Statistics 05'!K$14*C107</f>
        <v>0</v>
      </c>
      <c r="G107" s="12">
        <f>'[1]Organized Grinder Statistics 05'!L$14*D107</f>
        <v>0</v>
      </c>
      <c r="H107" s="12">
        <f>'[1]Organized Grinder Statistics 05'!M$14*E107</f>
        <v>0</v>
      </c>
      <c r="I107" s="13">
        <f t="shared" si="6"/>
        <v>0</v>
      </c>
      <c r="J107" s="13">
        <f t="shared" si="7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9"/>
        <v>0</v>
      </c>
      <c r="D108" s="11">
        <f t="shared" si="9"/>
        <v>0</v>
      </c>
      <c r="E108" s="11">
        <f t="shared" si="9"/>
        <v>0</v>
      </c>
      <c r="F108" s="12">
        <f>'[1]Organized Grinder Statistics 05'!K$14*C108</f>
        <v>0</v>
      </c>
      <c r="G108" s="12">
        <f>'[1]Organized Grinder Statistics 05'!L$14*D108</f>
        <v>0</v>
      </c>
      <c r="H108" s="12">
        <f>'[1]Organized Grinder Statistics 05'!M$14*E108</f>
        <v>0</v>
      </c>
      <c r="I108" s="13">
        <f t="shared" si="6"/>
        <v>0</v>
      </c>
      <c r="J108" s="13">
        <f t="shared" si="7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9"/>
        <v>0</v>
      </c>
      <c r="D109" s="11">
        <f t="shared" si="9"/>
        <v>0</v>
      </c>
      <c r="E109" s="11">
        <f t="shared" si="9"/>
        <v>0</v>
      </c>
      <c r="F109" s="12">
        <f>'[1]Organized Grinder Statistics 05'!K$14*C109</f>
        <v>0</v>
      </c>
      <c r="G109" s="12">
        <f>'[1]Organized Grinder Statistics 05'!L$14*D109</f>
        <v>0</v>
      </c>
      <c r="H109" s="12">
        <f>'[1]Organized Grinder Statistics 05'!M$14*E109</f>
        <v>0</v>
      </c>
      <c r="I109" s="13">
        <f t="shared" si="6"/>
        <v>0</v>
      </c>
      <c r="J109" s="13">
        <f t="shared" si="7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9"/>
        <v>0</v>
      </c>
      <c r="D110" s="11">
        <f t="shared" si="9"/>
        <v>0</v>
      </c>
      <c r="E110" s="11">
        <f t="shared" si="9"/>
        <v>0</v>
      </c>
      <c r="F110" s="12">
        <f>'[1]Organized Grinder Statistics 05'!K$14*C110</f>
        <v>0</v>
      </c>
      <c r="G110" s="12">
        <f>'[1]Organized Grinder Statistics 05'!L$14*D110</f>
        <v>0</v>
      </c>
      <c r="H110" s="12">
        <f>'[1]Organized Grinder Statistics 05'!M$14*E110</f>
        <v>0</v>
      </c>
      <c r="I110" s="13">
        <f t="shared" si="6"/>
        <v>0</v>
      </c>
      <c r="J110" s="13">
        <f t="shared" si="7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9"/>
        <v>0</v>
      </c>
      <c r="D111" s="11">
        <f t="shared" si="9"/>
        <v>0</v>
      </c>
      <c r="E111" s="11">
        <f t="shared" si="9"/>
        <v>0</v>
      </c>
      <c r="F111" s="12">
        <f>'[1]Organized Grinder Statistics 05'!K$14*C111</f>
        <v>0</v>
      </c>
      <c r="G111" s="12">
        <f>'[1]Organized Grinder Statistics 05'!L$14*D111</f>
        <v>0</v>
      </c>
      <c r="H111" s="12">
        <f>'[1]Organized Grinder Statistics 05'!M$14*E111</f>
        <v>0</v>
      </c>
      <c r="I111" s="13">
        <f t="shared" si="6"/>
        <v>0</v>
      </c>
      <c r="J111" s="13">
        <f t="shared" si="7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9"/>
        <v>0</v>
      </c>
      <c r="D112" s="11">
        <f t="shared" si="9"/>
        <v>0</v>
      </c>
      <c r="E112" s="11">
        <f t="shared" si="9"/>
        <v>0</v>
      </c>
      <c r="F112" s="12">
        <f>'[1]Organized Grinder Statistics 05'!K$14*C112</f>
        <v>0</v>
      </c>
      <c r="G112" s="12">
        <f>'[1]Organized Grinder Statistics 05'!L$14*D112</f>
        <v>0</v>
      </c>
      <c r="H112" s="12">
        <f>'[1]Organized Grinder Statistics 05'!M$14*E112</f>
        <v>0</v>
      </c>
      <c r="I112" s="13">
        <f t="shared" si="6"/>
        <v>0</v>
      </c>
      <c r="J112" s="13">
        <f t="shared" si="7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9"/>
        <v>0</v>
      </c>
      <c r="D113" s="11">
        <f t="shared" si="9"/>
        <v>0</v>
      </c>
      <c r="E113" s="11">
        <f t="shared" si="9"/>
        <v>0</v>
      </c>
      <c r="F113" s="12">
        <f>'[1]Organized Grinder Statistics 05'!K$14*C113</f>
        <v>0</v>
      </c>
      <c r="G113" s="12">
        <f>'[1]Organized Grinder Statistics 05'!L$14*D113</f>
        <v>0</v>
      </c>
      <c r="H113" s="12">
        <f>'[1]Organized Grinder Statistics 05'!M$14*E113</f>
        <v>0</v>
      </c>
      <c r="I113" s="13">
        <f t="shared" si="6"/>
        <v>0</v>
      </c>
      <c r="J113" s="13">
        <f t="shared" si="7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9"/>
        <v>0</v>
      </c>
      <c r="D114" s="11">
        <f t="shared" si="9"/>
        <v>0</v>
      </c>
      <c r="E114" s="11">
        <f t="shared" si="9"/>
        <v>0</v>
      </c>
      <c r="F114" s="12">
        <f>'[1]Organized Grinder Statistics 05'!K$14*C114</f>
        <v>0</v>
      </c>
      <c r="G114" s="12">
        <f>'[1]Organized Grinder Statistics 05'!L$14*D114</f>
        <v>0</v>
      </c>
      <c r="H114" s="12">
        <f>'[1]Organized Grinder Statistics 05'!M$14*E114</f>
        <v>0</v>
      </c>
      <c r="I114" s="13">
        <f t="shared" si="6"/>
        <v>0</v>
      </c>
      <c r="J114" s="13">
        <f t="shared" si="7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9"/>
        <v>0</v>
      </c>
      <c r="D115" s="11">
        <f t="shared" si="9"/>
        <v>0</v>
      </c>
      <c r="E115" s="11">
        <f t="shared" si="9"/>
        <v>0</v>
      </c>
      <c r="F115" s="12">
        <f>'[1]Organized Grinder Statistics 05'!K$14*C115</f>
        <v>0</v>
      </c>
      <c r="G115" s="12">
        <f>'[1]Organized Grinder Statistics 05'!L$14*D115</f>
        <v>0</v>
      </c>
      <c r="H115" s="12">
        <f>'[1]Organized Grinder Statistics 05'!M$14*E115</f>
        <v>0</v>
      </c>
      <c r="I115" s="13">
        <f t="shared" si="6"/>
        <v>0</v>
      </c>
      <c r="J115" s="13">
        <f t="shared" si="7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9"/>
        <v>0</v>
      </c>
      <c r="D116" s="11">
        <f t="shared" si="9"/>
        <v>0</v>
      </c>
      <c r="E116" s="11">
        <f t="shared" si="9"/>
        <v>0</v>
      </c>
      <c r="F116" s="12">
        <f>'[1]Organized Grinder Statistics 05'!K$14*C116</f>
        <v>0</v>
      </c>
      <c r="G116" s="12">
        <f>'[1]Organized Grinder Statistics 05'!L$14*D116</f>
        <v>0</v>
      </c>
      <c r="H116" s="12">
        <f>'[1]Organized Grinder Statistics 05'!M$14*E116</f>
        <v>0</v>
      </c>
      <c r="I116" s="13">
        <f t="shared" si="6"/>
        <v>0</v>
      </c>
      <c r="J116" s="13">
        <f t="shared" si="7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F3958-FB71-48A4-A2C7-03677384AD89}">
  <dimension ref="A1:R116"/>
  <sheetViews>
    <sheetView topLeftCell="B1" zoomScale="47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36.18307087357875</v>
      </c>
      <c r="D8" s="41">
        <v>137.90294891961923</v>
      </c>
      <c r="E8" s="41">
        <v>568.58218196506994</v>
      </c>
    </row>
    <row r="9" spans="2:8" ht="15" x14ac:dyDescent="0.25">
      <c r="B9" s="25" t="s">
        <v>5</v>
      </c>
      <c r="C9" s="41">
        <v>26.155002811869064</v>
      </c>
      <c r="D9" s="41">
        <v>129.58234996247387</v>
      </c>
      <c r="E9" s="41">
        <v>410.58470284236586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0.59404497814151125</v>
      </c>
    </row>
    <row r="12" spans="2:8" ht="15" customHeight="1" x14ac:dyDescent="0.25">
      <c r="B12" s="31" t="s">
        <v>24</v>
      </c>
      <c r="C12" s="39">
        <f>STDEV(J22:J143)/MAX(I22:I143)</f>
        <v>2.3665334641488334E-2</v>
      </c>
      <c r="D12" s="35" t="s">
        <v>21</v>
      </c>
      <c r="E12" s="38">
        <f>M24</f>
        <v>0.99055918553817468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2.3096400594692623</v>
      </c>
      <c r="D15" s="40">
        <f>N22</f>
        <v>0.58408967122095656</v>
      </c>
      <c r="E15" s="40">
        <f>M22</f>
        <v>9.8243207441218949</v>
      </c>
    </row>
    <row r="16" spans="2:8" ht="15" x14ac:dyDescent="0.25">
      <c r="B16" s="5" t="s">
        <v>9</v>
      </c>
      <c r="C16" s="23">
        <f>O28</f>
        <v>4.8265453544923162E-2</v>
      </c>
      <c r="D16" s="24">
        <f>N28</f>
        <v>0.16421669599783356</v>
      </c>
      <c r="E16" s="24">
        <f>M28</f>
        <v>1.1127231045381542E-2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9.6710938407126594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8.7803453670213909E-3</v>
      </c>
      <c r="D22" s="11">
        <f>EXP(-1*(($A22-D$8)/(0.6006*D$9))^2)</f>
        <v>4.7393668398335552E-2</v>
      </c>
      <c r="E22" s="11">
        <f>EXP(-1*(($A22-E$8)/(0.6006*E$9))^2)</f>
        <v>5.0976510719404552E-3</v>
      </c>
      <c r="F22" s="12">
        <f t="shared" ref="F22:H53" si="0">C$15*C22</f>
        <v>2.0279437395647946E-2</v>
      </c>
      <c r="G22" s="12">
        <f t="shared" si="0"/>
        <v>2.7682152192738851E-2</v>
      </c>
      <c r="H22" s="12">
        <f t="shared" si="0"/>
        <v>5.0080959172359829E-2</v>
      </c>
      <c r="I22" s="13">
        <f t="shared" ref="I22:I85" si="1">SUM(F22:H22)</f>
        <v>9.8042548760746626E-2</v>
      </c>
      <c r="J22" s="13">
        <f t="shared" ref="J22:J85" si="2">B22-I22</f>
        <v>-9.8042548760746626E-2</v>
      </c>
      <c r="M22" s="15">
        <f t="array" ref="M22:Q26">LINEST(B22:B108,C22:E108,FALSE,TRUE)</f>
        <v>9.8243207441218949</v>
      </c>
      <c r="N22" s="16">
        <v>0.58408967122095656</v>
      </c>
      <c r="O22" s="16">
        <v>2.3096400594692623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9.5378351912382663E-3</v>
      </c>
      <c r="D23" s="11">
        <f t="shared" si="3"/>
        <v>4.8035294209779124E-2</v>
      </c>
      <c r="E23" s="11">
        <f t="shared" si="3"/>
        <v>5.1262208758908745E-3</v>
      </c>
      <c r="F23" s="12">
        <f t="shared" ref="F23:F56" si="4">C$15*C23</f>
        <v>2.2028966238299572E-2</v>
      </c>
      <c r="G23" s="12">
        <f t="shared" si="0"/>
        <v>2.8056919201991808E-2</v>
      </c>
      <c r="H23" s="12">
        <f t="shared" si="0"/>
        <v>5.0361638089965431E-2</v>
      </c>
      <c r="I23" s="13">
        <f t="shared" si="1"/>
        <v>0.10044752353025682</v>
      </c>
      <c r="J23" s="13">
        <f t="shared" si="2"/>
        <v>-0.10044752353025682</v>
      </c>
      <c r="M23" s="18">
        <v>0.10931748678377903</v>
      </c>
      <c r="N23">
        <v>9.5917275974366376E-2</v>
      </c>
      <c r="O23">
        <v>0.11147582499580726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1.007471170206599E-2</v>
      </c>
      <c r="D24" s="11">
        <f t="shared" si="3"/>
        <v>4.8467063160341765E-2</v>
      </c>
      <c r="E24" s="11">
        <f t="shared" si="3"/>
        <v>5.1453478505477943E-3</v>
      </c>
      <c r="F24" s="12">
        <f t="shared" si="4"/>
        <v>2.3268957734695367E-2</v>
      </c>
      <c r="G24" s="12">
        <f t="shared" si="0"/>
        <v>2.8309110986369356E-2</v>
      </c>
      <c r="H24" s="12">
        <f t="shared" si="0"/>
        <v>5.05495476238597E-2</v>
      </c>
      <c r="I24" s="13">
        <f t="shared" si="1"/>
        <v>0.10212761634492443</v>
      </c>
      <c r="J24" s="13">
        <f t="shared" si="2"/>
        <v>-0.10212761634492443</v>
      </c>
      <c r="M24" s="18">
        <v>0.99055918553817468</v>
      </c>
      <c r="N24">
        <v>0.24216230320505591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1.0930571075729466E-2</v>
      </c>
      <c r="D25" s="11">
        <f t="shared" si="3"/>
        <v>4.9120787863967626E-2</v>
      </c>
      <c r="E25" s="11">
        <f t="shared" si="3"/>
        <v>5.1741594450800798E-3</v>
      </c>
      <c r="F25" s="12">
        <f t="shared" si="4"/>
        <v>2.5245684829380804E-2</v>
      </c>
      <c r="G25" s="12">
        <f t="shared" si="0"/>
        <v>2.8690944833579205E-2</v>
      </c>
      <c r="H25" s="12">
        <f t="shared" si="0"/>
        <v>5.0832601969694462E-2</v>
      </c>
      <c r="I25" s="13">
        <f t="shared" si="1"/>
        <v>0.10476923163265447</v>
      </c>
      <c r="J25" s="13">
        <f t="shared" si="2"/>
        <v>-0.10476923163265447</v>
      </c>
      <c r="M25" s="18">
        <v>2937.8458084543909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1.2172049114908899E-2</v>
      </c>
      <c r="D26" s="11">
        <f t="shared" si="3"/>
        <v>5.000384576688803E-2</v>
      </c>
      <c r="E26" s="11">
        <f t="shared" si="3"/>
        <v>5.2128020185861447E-3</v>
      </c>
      <c r="F26" s="12">
        <f t="shared" si="4"/>
        <v>2.8113052241620973E-2</v>
      </c>
      <c r="G26" s="12">
        <f t="shared" si="0"/>
        <v>2.9206729833765051E-2</v>
      </c>
      <c r="H26" s="12">
        <f t="shared" si="0"/>
        <v>5.1212239006196349E-2</v>
      </c>
      <c r="I26" s="13">
        <f t="shared" si="1"/>
        <v>0.10853202108158237</v>
      </c>
      <c r="J26" s="13">
        <f t="shared" si="2"/>
        <v>-0.10853202108158237</v>
      </c>
      <c r="M26" s="20">
        <v>516.84858318813951</v>
      </c>
      <c r="N26" s="21">
        <v>4.9259768118605045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1E-3</v>
      </c>
      <c r="C27" s="10">
        <f t="shared" si="3"/>
        <v>1.3536966392074157E-2</v>
      </c>
      <c r="D27" s="11">
        <f t="shared" si="3"/>
        <v>5.09000894782543E-2</v>
      </c>
      <c r="E27" s="11">
        <f t="shared" si="3"/>
        <v>5.2517055533925902E-3</v>
      </c>
      <c r="F27" s="12">
        <f t="shared" si="4"/>
        <v>3.1265519862823561E-2</v>
      </c>
      <c r="G27" s="12">
        <f t="shared" si="0"/>
        <v>2.9730216528470823E-2</v>
      </c>
      <c r="H27" s="12">
        <f t="shared" si="0"/>
        <v>5.1594439810214977E-2</v>
      </c>
      <c r="I27" s="13">
        <f t="shared" si="1"/>
        <v>0.11259017620150935</v>
      </c>
      <c r="J27" s="13">
        <f t="shared" si="2"/>
        <v>-0.11159017620150935</v>
      </c>
      <c r="M27" t="s">
        <v>10</v>
      </c>
    </row>
    <row r="28" spans="1:18" ht="15.75" thickBot="1" x14ac:dyDescent="0.3">
      <c r="A28" s="43">
        <v>4</v>
      </c>
      <c r="B28" s="43">
        <v>1E-3</v>
      </c>
      <c r="C28" s="10">
        <f t="shared" si="3"/>
        <v>1.5035428731192527E-2</v>
      </c>
      <c r="D28" s="11">
        <f t="shared" si="3"/>
        <v>5.1809659789066244E-2</v>
      </c>
      <c r="E28" s="11">
        <f t="shared" si="3"/>
        <v>5.2908715861040775E-3</v>
      </c>
      <c r="F28" s="12">
        <f t="shared" si="4"/>
        <v>3.4726428508857363E-2</v>
      </c>
      <c r="G28" s="12">
        <f t="shared" si="0"/>
        <v>3.0261487152265315E-2</v>
      </c>
      <c r="H28" s="12">
        <f t="shared" si="0"/>
        <v>5.1979219477847401E-2</v>
      </c>
      <c r="I28" s="13">
        <f t="shared" si="1"/>
        <v>0.11696713513897009</v>
      </c>
      <c r="J28" s="13">
        <f t="shared" si="2"/>
        <v>-0.11596713513897008</v>
      </c>
      <c r="M28" s="14">
        <f>M23/M22</f>
        <v>1.1127231045381542E-2</v>
      </c>
      <c r="N28" s="14">
        <f>N23/N22</f>
        <v>0.16421669599783356</v>
      </c>
      <c r="O28" s="14">
        <f>O23/O22</f>
        <v>4.8265453544923162E-2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3"/>
        <v>1.7112636058596725E-2</v>
      </c>
      <c r="D29" s="11">
        <f t="shared" si="3"/>
        <v>5.2965578321645689E-2</v>
      </c>
      <c r="E29" s="11">
        <f t="shared" si="3"/>
        <v>5.340200617418446E-3</v>
      </c>
      <c r="F29" s="12">
        <f t="shared" si="4"/>
        <v>3.9524029764053184E-2</v>
      </c>
      <c r="G29" s="12">
        <f t="shared" si="0"/>
        <v>3.0936647227917856E-2</v>
      </c>
      <c r="H29" s="12">
        <f t="shared" si="0"/>
        <v>5.2463843703476593E-2</v>
      </c>
      <c r="I29" s="13">
        <f t="shared" si="1"/>
        <v>0.12292452069544763</v>
      </c>
      <c r="J29" s="13">
        <f t="shared" si="2"/>
        <v>-0.12192452069544762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1.9934100996105868E-2</v>
      </c>
      <c r="D30" s="11">
        <f t="shared" si="3"/>
        <v>5.4380847315095855E-2</v>
      </c>
      <c r="E30" s="11">
        <f t="shared" si="3"/>
        <v>5.3999443116317086E-3</v>
      </c>
      <c r="F30" s="12">
        <f t="shared" si="4"/>
        <v>4.6040598210112235E-2</v>
      </c>
      <c r="G30" s="12">
        <f t="shared" si="0"/>
        <v>3.1763291228991374E-2</v>
      </c>
      <c r="H30" s="12">
        <f t="shared" si="0"/>
        <v>5.3050784917866418E-2</v>
      </c>
      <c r="I30" s="13">
        <f t="shared" si="1"/>
        <v>0.13085467435697001</v>
      </c>
      <c r="J30" s="13">
        <f t="shared" si="2"/>
        <v>-0.12985467435697001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2.3153103831573353E-2</v>
      </c>
      <c r="D31" s="11">
        <f t="shared" si="3"/>
        <v>5.582729651132072E-2</v>
      </c>
      <c r="E31" s="11">
        <f t="shared" si="3"/>
        <v>5.4602917397363173E-3</v>
      </c>
      <c r="F31" s="12">
        <f t="shared" si="4"/>
        <v>5.3475336110453082E-2</v>
      </c>
      <c r="G31" s="12">
        <f t="shared" si="0"/>
        <v>3.2608147264452172E-2</v>
      </c>
      <c r="H31" s="12">
        <f t="shared" si="0"/>
        <v>5.3643657407648933E-2</v>
      </c>
      <c r="I31" s="13">
        <f t="shared" si="1"/>
        <v>0.13972714078255419</v>
      </c>
      <c r="J31" s="13">
        <f t="shared" si="2"/>
        <v>-0.13872714078255419</v>
      </c>
      <c r="M31" s="28" t="e">
        <f>#REF!-M22</f>
        <v>#REF!</v>
      </c>
      <c r="N31" s="28" t="e">
        <f>#REF!-N22</f>
        <v>#REF!</v>
      </c>
      <c r="O31" s="28">
        <f>E15-O22</f>
        <v>7.5146806846526326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6.0000000000000001E-3</v>
      </c>
      <c r="C32" s="10">
        <f t="shared" si="3"/>
        <v>2.7469809242287445E-2</v>
      </c>
      <c r="D32" s="11">
        <f t="shared" si="3"/>
        <v>5.7554870554527543E-2</v>
      </c>
      <c r="E32" s="11">
        <f t="shared" si="3"/>
        <v>5.5314672113300498E-3</v>
      </c>
      <c r="F32" s="12">
        <f t="shared" si="4"/>
        <v>6.3445371851966068E-2</v>
      </c>
      <c r="G32" s="12">
        <f t="shared" si="0"/>
        <v>3.3617205419358705E-2</v>
      </c>
      <c r="H32" s="12">
        <f t="shared" si="0"/>
        <v>5.4342908069699901E-2</v>
      </c>
      <c r="I32" s="13">
        <f t="shared" si="1"/>
        <v>0.15140548534102469</v>
      </c>
      <c r="J32" s="13">
        <f t="shared" si="2"/>
        <v>-0.14540548534102468</v>
      </c>
    </row>
    <row r="33" spans="1:10" ht="15.75" thickBot="1" x14ac:dyDescent="0.3">
      <c r="A33" s="43">
        <v>7.2</v>
      </c>
      <c r="B33" s="43">
        <v>1.6E-2</v>
      </c>
      <c r="C33" s="10">
        <f t="shared" si="3"/>
        <v>3.3235080985481537E-2</v>
      </c>
      <c r="D33" s="11">
        <f t="shared" si="3"/>
        <v>5.9582992114190721E-2</v>
      </c>
      <c r="E33" s="11">
        <f t="shared" si="3"/>
        <v>5.61383658543055E-3</v>
      </c>
      <c r="F33" s="12">
        <f t="shared" si="4"/>
        <v>7.6761074423773321E-2</v>
      </c>
      <c r="G33" s="12">
        <f t="shared" si="0"/>
        <v>3.4801810274338506E-2</v>
      </c>
      <c r="H33" s="12">
        <f t="shared" si="0"/>
        <v>5.5152131220355782E-2</v>
      </c>
      <c r="I33" s="13">
        <f t="shared" si="1"/>
        <v>0.1667150159184676</v>
      </c>
      <c r="J33" s="13">
        <f t="shared" si="2"/>
        <v>-0.15071501591846759</v>
      </c>
    </row>
    <row r="34" spans="1:10" ht="15.75" thickBot="1" x14ac:dyDescent="0.3">
      <c r="A34" s="43">
        <v>8.1</v>
      </c>
      <c r="B34" s="43">
        <v>1.7999999999999999E-2</v>
      </c>
      <c r="C34" s="10">
        <f t="shared" si="3"/>
        <v>4.0924909664468434E-2</v>
      </c>
      <c r="D34" s="11">
        <f t="shared" si="3"/>
        <v>6.1934532319111057E-2</v>
      </c>
      <c r="E34" s="11">
        <f t="shared" si="3"/>
        <v>5.7078255563761645E-3</v>
      </c>
      <c r="F34" s="12">
        <f t="shared" si="4"/>
        <v>9.4521810791217062E-2</v>
      </c>
      <c r="G34" s="12">
        <f t="shared" si="0"/>
        <v>3.6175320619493287E-2</v>
      </c>
      <c r="H34" s="12">
        <f t="shared" si="0"/>
        <v>5.6075509017335448E-2</v>
      </c>
      <c r="I34" s="13">
        <f t="shared" si="1"/>
        <v>0.18677264042804581</v>
      </c>
      <c r="J34" s="13">
        <f t="shared" si="2"/>
        <v>-0.16877264042804582</v>
      </c>
    </row>
    <row r="35" spans="1:10" ht="15.75" thickBot="1" x14ac:dyDescent="0.3">
      <c r="A35" s="43">
        <v>9.1</v>
      </c>
      <c r="B35" s="43">
        <v>0.02</v>
      </c>
      <c r="C35" s="10">
        <f t="shared" si="3"/>
        <v>5.1177400959671347E-2</v>
      </c>
      <c r="D35" s="11">
        <f t="shared" si="3"/>
        <v>6.4636082228358108E-2</v>
      </c>
      <c r="E35" s="11">
        <f t="shared" si="3"/>
        <v>5.8139228078220757E-3</v>
      </c>
      <c r="F35" s="12">
        <f t="shared" si="4"/>
        <v>0.11820137539597761</v>
      </c>
      <c r="G35" s="12">
        <f t="shared" si="0"/>
        <v>3.7753268017772401E-2</v>
      </c>
      <c r="H35" s="12">
        <f t="shared" si="0"/>
        <v>5.7117842445609829E-2</v>
      </c>
      <c r="I35" s="13">
        <f t="shared" si="1"/>
        <v>0.21307248585935984</v>
      </c>
      <c r="J35" s="13">
        <f t="shared" si="2"/>
        <v>-0.19307248585935985</v>
      </c>
    </row>
    <row r="36" spans="1:10" ht="15.75" thickBot="1" x14ac:dyDescent="0.3">
      <c r="A36" s="43">
        <v>10.199999999999999</v>
      </c>
      <c r="B36" s="43">
        <v>8.3000000000000004E-2</v>
      </c>
      <c r="C36" s="10">
        <f t="shared" si="3"/>
        <v>6.4835408775646738E-2</v>
      </c>
      <c r="D36" s="11">
        <f t="shared" si="3"/>
        <v>6.7718257614812427E-2</v>
      </c>
      <c r="E36" s="11">
        <f t="shared" si="3"/>
        <v>5.9326836411676973E-3</v>
      </c>
      <c r="F36" s="12">
        <f t="shared" si="4"/>
        <v>0.14974645738029865</v>
      </c>
      <c r="G36" s="12">
        <f t="shared" si="0"/>
        <v>3.9553534825891828E-2</v>
      </c>
      <c r="H36" s="12">
        <f t="shared" si="0"/>
        <v>5.8284586964236426E-2</v>
      </c>
      <c r="I36" s="13">
        <f t="shared" si="1"/>
        <v>0.24758457917042692</v>
      </c>
      <c r="J36" s="13">
        <f t="shared" si="2"/>
        <v>-0.1645845791704269</v>
      </c>
    </row>
    <row r="37" spans="1:10" ht="15.75" thickBot="1" x14ac:dyDescent="0.3">
      <c r="A37" s="43">
        <v>11.5</v>
      </c>
      <c r="B37" s="43">
        <v>0.104</v>
      </c>
      <c r="C37" s="10">
        <f t="shared" si="3"/>
        <v>8.4670885617013983E-2</v>
      </c>
      <c r="D37" s="11">
        <f t="shared" si="3"/>
        <v>7.151401125123015E-2</v>
      </c>
      <c r="E37" s="11">
        <f t="shared" si="3"/>
        <v>6.0758571036745989E-3</v>
      </c>
      <c r="F37" s="12">
        <f t="shared" si="4"/>
        <v>0.19555926929179529</v>
      </c>
      <c r="G37" s="12">
        <f t="shared" si="0"/>
        <v>4.1770595319422808E-2</v>
      </c>
      <c r="H37" s="12">
        <f t="shared" si="0"/>
        <v>5.9691168981950739E-2</v>
      </c>
      <c r="I37" s="13">
        <f t="shared" si="1"/>
        <v>0.29702103359316884</v>
      </c>
      <c r="J37" s="13">
        <f t="shared" si="2"/>
        <v>-0.19302103359316886</v>
      </c>
    </row>
    <row r="38" spans="1:10" ht="15.75" thickBot="1" x14ac:dyDescent="0.3">
      <c r="A38" s="43">
        <v>12.9</v>
      </c>
      <c r="B38" s="43">
        <v>0.159</v>
      </c>
      <c r="C38" s="10">
        <f t="shared" si="3"/>
        <v>0.11115278472907489</v>
      </c>
      <c r="D38" s="11">
        <f t="shared" si="3"/>
        <v>7.579270813321487E-2</v>
      </c>
      <c r="E38" s="11">
        <f t="shared" si="3"/>
        <v>6.2335229008192421E-3</v>
      </c>
      <c r="F38" s="12">
        <f t="shared" si="4"/>
        <v>0.25672292433183463</v>
      </c>
      <c r="G38" s="12">
        <f t="shared" si="0"/>
        <v>4.4269737974475393E-2</v>
      </c>
      <c r="H38" s="12">
        <f t="shared" si="0"/>
        <v>6.1240128343477369E-2</v>
      </c>
      <c r="I38" s="13">
        <f t="shared" si="1"/>
        <v>0.36223279064978742</v>
      </c>
      <c r="J38" s="13">
        <f t="shared" si="2"/>
        <v>-0.20323279064978741</v>
      </c>
    </row>
    <row r="39" spans="1:10" ht="15.75" thickBot="1" x14ac:dyDescent="0.3">
      <c r="A39" s="43">
        <v>14.5</v>
      </c>
      <c r="B39" s="43">
        <v>0.27900000000000003</v>
      </c>
      <c r="C39" s="10">
        <f t="shared" ref="C39:E54" si="5">EXP(-1*(($A39-C$8)/(0.6006*C$9))^2)</f>
        <v>0.14877929918687577</v>
      </c>
      <c r="D39" s="11">
        <f t="shared" si="5"/>
        <v>8.0932831191606977E-2</v>
      </c>
      <c r="E39" s="11">
        <f t="shared" si="5"/>
        <v>6.4182217282972862E-3</v>
      </c>
      <c r="F39" s="12">
        <f t="shared" si="4"/>
        <v>0.34362662942177091</v>
      </c>
      <c r="G39" s="12">
        <f t="shared" si="0"/>
        <v>4.7272030761686901E-2</v>
      </c>
      <c r="H39" s="12">
        <f t="shared" si="0"/>
        <v>6.3054668865684907E-2</v>
      </c>
      <c r="I39" s="13">
        <f t="shared" si="1"/>
        <v>0.45395332904914271</v>
      </c>
      <c r="J39" s="13">
        <f t="shared" si="2"/>
        <v>-0.17495332904914268</v>
      </c>
    </row>
    <row r="40" spans="1:10" ht="15.75" thickBot="1" x14ac:dyDescent="0.3">
      <c r="A40" s="43">
        <v>16.3</v>
      </c>
      <c r="B40" s="43">
        <v>0.48699999999999999</v>
      </c>
      <c r="C40" s="10">
        <f t="shared" si="5"/>
        <v>0.20147513340197035</v>
      </c>
      <c r="D40" s="11">
        <f t="shared" si="5"/>
        <v>8.7045314338531257E-2</v>
      </c>
      <c r="E40" s="11">
        <f t="shared" si="5"/>
        <v>6.6318899417718213E-3</v>
      </c>
      <c r="F40" s="12">
        <f t="shared" si="4"/>
        <v>0.46533503909210433</v>
      </c>
      <c r="G40" s="12">
        <f t="shared" si="0"/>
        <v>5.0842269033317539E-2</v>
      </c>
      <c r="H40" s="12">
        <f t="shared" si="0"/>
        <v>6.5153813927682255E-2</v>
      </c>
      <c r="I40" s="13">
        <f t="shared" si="1"/>
        <v>0.58133112205310411</v>
      </c>
      <c r="J40" s="13">
        <f t="shared" si="2"/>
        <v>-9.4331122053104122E-2</v>
      </c>
    </row>
    <row r="41" spans="1:10" ht="15.75" thickBot="1" x14ac:dyDescent="0.3">
      <c r="A41" s="43">
        <v>18.3</v>
      </c>
      <c r="B41" s="43">
        <v>0.72899999999999998</v>
      </c>
      <c r="C41" s="10">
        <f t="shared" si="5"/>
        <v>0.273624923090795</v>
      </c>
      <c r="D41" s="11">
        <f t="shared" si="5"/>
        <v>9.4261543400979794E-2</v>
      </c>
      <c r="E41" s="11">
        <f t="shared" si="5"/>
        <v>6.876792413996996E-3</v>
      </c>
      <c r="F41" s="12">
        <f t="shared" si="4"/>
        <v>0.63197508363969612</v>
      </c>
      <c r="G41" s="12">
        <f t="shared" si="0"/>
        <v>5.5057193893858214E-2</v>
      </c>
      <c r="H41" s="12">
        <f t="shared" si="0"/>
        <v>6.7559814365850776E-2</v>
      </c>
      <c r="I41" s="13">
        <f t="shared" si="1"/>
        <v>0.75459209189940513</v>
      </c>
      <c r="J41" s="13">
        <f t="shared" si="2"/>
        <v>-2.5592091899405145E-2</v>
      </c>
    </row>
    <row r="42" spans="1:10" ht="15.75" thickBot="1" x14ac:dyDescent="0.3">
      <c r="A42" s="43">
        <v>20.6</v>
      </c>
      <c r="B42" s="43">
        <v>1.157</v>
      </c>
      <c r="C42" s="10">
        <f t="shared" si="5"/>
        <v>0.37378677022824619</v>
      </c>
      <c r="D42" s="11">
        <f t="shared" si="5"/>
        <v>0.10313425829781074</v>
      </c>
      <c r="E42" s="11">
        <f t="shared" si="5"/>
        <v>7.1684651344295939E-3</v>
      </c>
      <c r="F42" s="12">
        <f t="shared" si="4"/>
        <v>0.86331289821878998</v>
      </c>
      <c r="G42" s="12">
        <f t="shared" si="0"/>
        <v>6.0239655020785488E-2</v>
      </c>
      <c r="H42" s="12">
        <f t="shared" si="0"/>
        <v>7.0425300723691214E-2</v>
      </c>
      <c r="I42" s="13">
        <f t="shared" si="1"/>
        <v>0.99397785396326666</v>
      </c>
      <c r="J42" s="13">
        <f t="shared" si="2"/>
        <v>0.16302214603673337</v>
      </c>
    </row>
    <row r="43" spans="1:10" ht="15.75" thickBot="1" x14ac:dyDescent="0.3">
      <c r="A43" s="43">
        <v>23.1</v>
      </c>
      <c r="B43" s="43">
        <v>1.5569999999999999</v>
      </c>
      <c r="C43" s="10">
        <f t="shared" si="5"/>
        <v>0.49974961156897035</v>
      </c>
      <c r="D43" s="11">
        <f t="shared" si="5"/>
        <v>0.11350322456334382</v>
      </c>
      <c r="E43" s="11">
        <f t="shared" si="5"/>
        <v>7.4980694142881789E-3</v>
      </c>
      <c r="F43" s="12">
        <f t="shared" si="4"/>
        <v>1.1542417225838975</v>
      </c>
      <c r="G43" s="12">
        <f t="shared" si="0"/>
        <v>6.6296061117721891E-2</v>
      </c>
      <c r="H43" s="12">
        <f t="shared" si="0"/>
        <v>7.3663438887657265E-2</v>
      </c>
      <c r="I43" s="13">
        <f t="shared" si="1"/>
        <v>1.2942012225892767</v>
      </c>
      <c r="J43" s="13">
        <f t="shared" si="2"/>
        <v>0.26279877741072322</v>
      </c>
    </row>
    <row r="44" spans="1:10" ht="15.75" thickBot="1" x14ac:dyDescent="0.3">
      <c r="A44" s="43">
        <v>26</v>
      </c>
      <c r="B44" s="43">
        <v>1.8380000000000001</v>
      </c>
      <c r="C44" s="10">
        <f t="shared" si="5"/>
        <v>0.65690189347720185</v>
      </c>
      <c r="D44" s="11">
        <f t="shared" si="5"/>
        <v>0.12651658499093024</v>
      </c>
      <c r="E44" s="11">
        <f t="shared" si="5"/>
        <v>7.8974088118583183E-3</v>
      </c>
      <c r="F44" s="12">
        <f t="shared" si="4"/>
        <v>1.5172069283161556</v>
      </c>
      <c r="G44" s="12">
        <f t="shared" si="0"/>
        <v>7.3897030531350646E-2</v>
      </c>
      <c r="H44" s="12">
        <f t="shared" si="0"/>
        <v>7.7586677215150723E-2</v>
      </c>
      <c r="I44" s="13">
        <f t="shared" si="1"/>
        <v>1.668690636062657</v>
      </c>
      <c r="J44" s="13">
        <f t="shared" si="2"/>
        <v>0.16930936393734308</v>
      </c>
    </row>
    <row r="45" spans="1:10" ht="15.75" thickBot="1" x14ac:dyDescent="0.3">
      <c r="A45" s="43">
        <v>29.2</v>
      </c>
      <c r="B45" s="43">
        <v>2.238</v>
      </c>
      <c r="C45" s="10">
        <f t="shared" si="5"/>
        <v>0.82068844682897979</v>
      </c>
      <c r="D45" s="11">
        <f t="shared" si="5"/>
        <v>0.14215547925233943</v>
      </c>
      <c r="E45" s="11">
        <f t="shared" si="5"/>
        <v>8.3601024395768327E-3</v>
      </c>
      <c r="F45" s="12">
        <f t="shared" si="4"/>
        <v>1.8954949131398213</v>
      </c>
      <c r="G45" s="12">
        <f t="shared" si="0"/>
        <v>8.3031547138756448E-2</v>
      </c>
      <c r="H45" s="12">
        <f t="shared" si="0"/>
        <v>8.2132327820118742E-2</v>
      </c>
      <c r="I45" s="13">
        <f t="shared" si="1"/>
        <v>2.0606587880986966</v>
      </c>
      <c r="J45" s="13">
        <f t="shared" si="2"/>
        <v>0.17734121190130336</v>
      </c>
    </row>
    <row r="46" spans="1:10" ht="15.75" thickBot="1" x14ac:dyDescent="0.3">
      <c r="A46" s="43">
        <v>32.700000000000003</v>
      </c>
      <c r="B46" s="43">
        <v>2.2869999999999999</v>
      </c>
      <c r="C46" s="10">
        <f t="shared" si="5"/>
        <v>0.95202528491033056</v>
      </c>
      <c r="D46" s="11">
        <f t="shared" si="5"/>
        <v>0.16085835924339717</v>
      </c>
      <c r="E46" s="11">
        <f t="shared" si="5"/>
        <v>8.8938388693097139E-3</v>
      </c>
      <c r="F46" s="12">
        <f t="shared" si="4"/>
        <v>2.1988357356565373</v>
      </c>
      <c r="G46" s="12">
        <f t="shared" si="0"/>
        <v>9.3955706163618369E-2</v>
      </c>
      <c r="H46" s="12">
        <f t="shared" si="0"/>
        <v>8.7375925698637044E-2</v>
      </c>
      <c r="I46" s="13">
        <f t="shared" si="1"/>
        <v>2.3801673675187929</v>
      </c>
      <c r="J46" s="13">
        <f t="shared" si="2"/>
        <v>-9.3167367518792954E-2</v>
      </c>
    </row>
    <row r="47" spans="1:10" ht="15.75" thickBot="1" x14ac:dyDescent="0.3">
      <c r="A47" s="43">
        <v>36.799999999999997</v>
      </c>
      <c r="B47" s="43">
        <v>2.3919999999999999</v>
      </c>
      <c r="C47" s="10">
        <f t="shared" si="5"/>
        <v>0.99845881252227353</v>
      </c>
      <c r="D47" s="11">
        <f t="shared" si="5"/>
        <v>0.18496594256586915</v>
      </c>
      <c r="E47" s="11">
        <f t="shared" si="5"/>
        <v>9.5576687529683197E-3</v>
      </c>
      <c r="F47" s="12">
        <f t="shared" si="4"/>
        <v>2.306080471131553</v>
      </c>
      <c r="G47" s="12">
        <f t="shared" si="0"/>
        <v>0.10803669658037285</v>
      </c>
      <c r="H47" s="12">
        <f t="shared" si="0"/>
        <v>9.3897603395232301E-2</v>
      </c>
      <c r="I47" s="13">
        <f t="shared" si="1"/>
        <v>2.5080147711071579</v>
      </c>
      <c r="J47" s="13">
        <f t="shared" si="2"/>
        <v>-0.11601477110715797</v>
      </c>
    </row>
    <row r="48" spans="1:10" ht="15.75" thickBot="1" x14ac:dyDescent="0.3">
      <c r="A48" s="43">
        <v>41.3</v>
      </c>
      <c r="B48" s="43">
        <v>2.1269999999999998</v>
      </c>
      <c r="C48" s="10">
        <f t="shared" si="5"/>
        <v>0.89932960792940764</v>
      </c>
      <c r="D48" s="11">
        <f t="shared" si="5"/>
        <v>0.21423083901154358</v>
      </c>
      <c r="E48" s="11">
        <f t="shared" si="5"/>
        <v>1.0336852657891712E-2</v>
      </c>
      <c r="F48" s="12">
        <f t="shared" si="4"/>
        <v>2.0771276891405455</v>
      </c>
      <c r="G48" s="12">
        <f t="shared" si="0"/>
        <v>0.12513002032364218</v>
      </c>
      <c r="H48" s="12">
        <f t="shared" si="0"/>
        <v>0.10155255599585709</v>
      </c>
      <c r="I48" s="13">
        <f t="shared" si="1"/>
        <v>2.303810265460045</v>
      </c>
      <c r="J48" s="13">
        <f t="shared" si="2"/>
        <v>-0.17681026546004519</v>
      </c>
    </row>
    <row r="49" spans="1:10" ht="15.75" thickBot="1" x14ac:dyDescent="0.3">
      <c r="A49" s="43">
        <v>46.4</v>
      </c>
      <c r="B49" s="43">
        <v>1.6519999999999999</v>
      </c>
      <c r="C49" s="10">
        <f t="shared" si="5"/>
        <v>0.65506574685728491</v>
      </c>
      <c r="D49" s="11">
        <f t="shared" si="5"/>
        <v>0.25099618198794099</v>
      </c>
      <c r="E49" s="11">
        <f t="shared" si="5"/>
        <v>1.1287901061964176E-2</v>
      </c>
      <c r="F49" s="12">
        <f t="shared" si="4"/>
        <v>1.5129660905277362</v>
      </c>
      <c r="G49" s="12">
        <f t="shared" si="0"/>
        <v>0.14660427741505183</v>
      </c>
      <c r="H49" s="12">
        <f t="shared" si="0"/>
        <v>0.11089596056065022</v>
      </c>
      <c r="I49" s="13">
        <f t="shared" si="1"/>
        <v>1.7704663285034383</v>
      </c>
      <c r="J49" s="13">
        <f t="shared" si="2"/>
        <v>-0.11846632850343841</v>
      </c>
    </row>
    <row r="50" spans="1:10" ht="15.75" thickBot="1" x14ac:dyDescent="0.3">
      <c r="A50" s="43">
        <v>52.1</v>
      </c>
      <c r="B50" s="43">
        <v>1.36</v>
      </c>
      <c r="C50" s="10">
        <f t="shared" si="5"/>
        <v>0.35819142848191615</v>
      </c>
      <c r="D50" s="11">
        <f t="shared" si="5"/>
        <v>0.29657239837688115</v>
      </c>
      <c r="E50" s="11">
        <f t="shared" si="5"/>
        <v>1.2442150670150469E-2</v>
      </c>
      <c r="F50" s="12">
        <f t="shared" si="4"/>
        <v>0.82729327218035287</v>
      </c>
      <c r="G50" s="12">
        <f t="shared" si="0"/>
        <v>0.17322487466116307</v>
      </c>
      <c r="H50" s="12">
        <f t="shared" si="0"/>
        <v>0.12223567893024939</v>
      </c>
      <c r="I50" s="13">
        <f t="shared" si="1"/>
        <v>1.1227538257717653</v>
      </c>
      <c r="J50" s="13">
        <f t="shared" si="2"/>
        <v>0.2372461742282348</v>
      </c>
    </row>
    <row r="51" spans="1:10" ht="15.75" thickBot="1" x14ac:dyDescent="0.3">
      <c r="A51" s="43">
        <v>58.6</v>
      </c>
      <c r="B51" s="43">
        <v>1.012</v>
      </c>
      <c r="C51" s="10">
        <f t="shared" si="5"/>
        <v>0.13049218057970979</v>
      </c>
      <c r="D51" s="11">
        <f t="shared" si="5"/>
        <v>0.35406160077178417</v>
      </c>
      <c r="E51" s="11">
        <f t="shared" si="5"/>
        <v>1.3884994928105472E-2</v>
      </c>
      <c r="F51" s="12">
        <f t="shared" si="4"/>
        <v>0.30138996771439464</v>
      </c>
      <c r="G51" s="12">
        <f t="shared" si="0"/>
        <v>0.206803723986757</v>
      </c>
      <c r="H51" s="12">
        <f t="shared" si="0"/>
        <v>0.13641064370421388</v>
      </c>
      <c r="I51" s="13">
        <f t="shared" si="1"/>
        <v>0.64460433540536544</v>
      </c>
      <c r="J51" s="13">
        <f t="shared" si="2"/>
        <v>0.36739566459463457</v>
      </c>
    </row>
    <row r="52" spans="1:10" ht="15.75" thickBot="1" x14ac:dyDescent="0.3">
      <c r="A52" s="43">
        <v>63</v>
      </c>
      <c r="B52" s="43">
        <v>0.52800000000000002</v>
      </c>
      <c r="C52" s="10">
        <f t="shared" si="5"/>
        <v>5.4240664311962103E-2</v>
      </c>
      <c r="D52" s="11">
        <f t="shared" si="5"/>
        <v>0.3960299386384204</v>
      </c>
      <c r="E52" s="11">
        <f t="shared" si="5"/>
        <v>1.4943721708400739E-2</v>
      </c>
      <c r="F52" s="12">
        <f t="shared" si="4"/>
        <v>0.12527641114713245</v>
      </c>
      <c r="G52" s="12">
        <f t="shared" si="0"/>
        <v>0.23131699665297056</v>
      </c>
      <c r="H52" s="12">
        <f t="shared" si="0"/>
        <v>0.14681191517422607</v>
      </c>
      <c r="I52" s="13">
        <f t="shared" si="1"/>
        <v>0.50340532297432905</v>
      </c>
      <c r="J52" s="13">
        <f t="shared" si="2"/>
        <v>2.4594677025670975E-2</v>
      </c>
    </row>
    <row r="53" spans="1:10" ht="15.75" thickBot="1" x14ac:dyDescent="0.3">
      <c r="A53" s="43">
        <v>73.900000000000006</v>
      </c>
      <c r="B53" s="43">
        <v>1.034</v>
      </c>
      <c r="C53" s="10">
        <f t="shared" si="5"/>
        <v>3.1356808110202736E-3</v>
      </c>
      <c r="D53" s="11">
        <f t="shared" si="5"/>
        <v>0.50849635472330745</v>
      </c>
      <c r="E53" s="11">
        <f t="shared" si="5"/>
        <v>1.7878251816821459E-2</v>
      </c>
      <c r="F53" s="12">
        <f t="shared" si="4"/>
        <v>7.242294014841489E-3</v>
      </c>
      <c r="G53" s="12">
        <f t="shared" si="0"/>
        <v>0.29700746864739153</v>
      </c>
      <c r="H53" s="12">
        <f t="shared" si="0"/>
        <v>0.17564168019263401</v>
      </c>
      <c r="I53" s="13">
        <f t="shared" si="1"/>
        <v>0.47989144285486707</v>
      </c>
      <c r="J53" s="13">
        <f t="shared" si="2"/>
        <v>0.55410855714513296</v>
      </c>
    </row>
    <row r="54" spans="1:10" ht="15.75" thickBot="1" x14ac:dyDescent="0.3">
      <c r="A54" s="43">
        <v>83</v>
      </c>
      <c r="B54" s="43">
        <v>0.64300000000000002</v>
      </c>
      <c r="C54" s="10">
        <f t="shared" si="5"/>
        <v>1.3882390036590796E-4</v>
      </c>
      <c r="D54" s="11">
        <f t="shared" si="5"/>
        <v>0.60795421625845814</v>
      </c>
      <c r="E54" s="11">
        <f t="shared" si="5"/>
        <v>2.0702980277777921E-2</v>
      </c>
      <c r="F54" s="12">
        <f t="shared" si="4"/>
        <v>3.2063324149687064E-4</v>
      </c>
      <c r="G54" s="12">
        <f t="shared" ref="G54:H56" si="6">D$15*D54</f>
        <v>0.35509977829179712</v>
      </c>
      <c r="H54" s="12">
        <f t="shared" si="6"/>
        <v>0.20339271860812011</v>
      </c>
      <c r="I54" s="13">
        <f t="shared" si="1"/>
        <v>0.55881313014141409</v>
      </c>
      <c r="J54" s="13">
        <f t="shared" si="2"/>
        <v>8.4186869858585922E-2</v>
      </c>
    </row>
    <row r="55" spans="1:10" ht="15.75" thickBot="1" x14ac:dyDescent="0.3">
      <c r="A55" s="43">
        <v>93.3</v>
      </c>
      <c r="B55" s="43">
        <v>0.59699999999999998</v>
      </c>
      <c r="C55" s="10">
        <f t="shared" ref="C55:E86" si="7">EXP(-1*(($A55-C$8)/(0.6006*C$9))^2)</f>
        <v>1.8129606206925188E-6</v>
      </c>
      <c r="D55" s="11">
        <f t="shared" si="7"/>
        <v>0.72004136835617727</v>
      </c>
      <c r="E55" s="11">
        <f t="shared" si="7"/>
        <v>2.4362095528219614E-2</v>
      </c>
      <c r="F55" s="12">
        <f t="shared" si="4"/>
        <v>4.1872864757916995E-6</v>
      </c>
      <c r="G55" s="12">
        <f t="shared" si="6"/>
        <v>0.42056872610864726</v>
      </c>
      <c r="H55" s="12">
        <f t="shared" si="6"/>
        <v>0.2393410404681672</v>
      </c>
      <c r="I55" s="13">
        <f t="shared" si="1"/>
        <v>0.65991395386329021</v>
      </c>
      <c r="J55" s="13">
        <f t="shared" si="2"/>
        <v>-6.291395386329024E-2</v>
      </c>
    </row>
    <row r="56" spans="1:10" ht="15.75" thickBot="1" x14ac:dyDescent="0.3">
      <c r="A56" s="43">
        <v>104.8</v>
      </c>
      <c r="B56" s="43">
        <v>0.70399999999999996</v>
      </c>
      <c r="C56" s="10">
        <f t="shared" si="7"/>
        <v>5.1711270200367128E-9</v>
      </c>
      <c r="D56" s="11">
        <f t="shared" si="7"/>
        <v>0.83450752892905544</v>
      </c>
      <c r="E56" s="11">
        <f t="shared" si="7"/>
        <v>2.9096498843404015E-2</v>
      </c>
      <c r="F56" s="12">
        <f t="shared" si="4"/>
        <v>1.1943442118080703E-8</v>
      </c>
      <c r="G56" s="12">
        <f t="shared" si="6"/>
        <v>0.48742722820358492</v>
      </c>
      <c r="H56" s="12">
        <f t="shared" si="6"/>
        <v>0.28585333716857281</v>
      </c>
      <c r="I56" s="13">
        <f t="shared" si="1"/>
        <v>0.77328057731559985</v>
      </c>
      <c r="J56" s="13">
        <f t="shared" si="2"/>
        <v>-6.9280577315599889E-2</v>
      </c>
    </row>
    <row r="57" spans="1:10" ht="15.75" thickBot="1" x14ac:dyDescent="0.3">
      <c r="A57" s="43">
        <v>117.7</v>
      </c>
      <c r="B57" s="43">
        <v>0.80300000000000005</v>
      </c>
      <c r="C57" s="10">
        <f>EXP(-1*(($A57-C$8)/(0.6006*C$9))^2)</f>
        <v>2.0184278390187087E-12</v>
      </c>
      <c r="D57" s="11">
        <f t="shared" si="7"/>
        <v>0.93483464898924118</v>
      </c>
      <c r="E57" s="11">
        <f t="shared" si="7"/>
        <v>3.532711190287656E-2</v>
      </c>
      <c r="F57" s="12">
        <f t="shared" ref="F57:H111" si="8">C$15*C57</f>
        <v>4.6618417941455849E-12</v>
      </c>
      <c r="G57" s="12">
        <f t="shared" si="8"/>
        <v>0.5460272627740842</v>
      </c>
      <c r="H57" s="12">
        <f t="shared" si="8"/>
        <v>0.34706487829734567</v>
      </c>
      <c r="I57" s="13">
        <f t="shared" si="1"/>
        <v>0.89309214107609169</v>
      </c>
      <c r="J57" s="13">
        <f t="shared" si="2"/>
        <v>-9.0092141076091647E-2</v>
      </c>
    </row>
    <row r="58" spans="1:10" ht="15.75" thickBot="1" x14ac:dyDescent="0.3">
      <c r="A58" s="43">
        <v>125</v>
      </c>
      <c r="B58" s="43">
        <v>0.44600000000000001</v>
      </c>
      <c r="C58" s="10">
        <f t="shared" si="7"/>
        <v>1.307997525557265E-14</v>
      </c>
      <c r="D58" s="11">
        <f t="shared" si="7"/>
        <v>0.97288805321759919</v>
      </c>
      <c r="E58" s="11">
        <f t="shared" si="7"/>
        <v>3.9331563098834142E-2</v>
      </c>
      <c r="F58" s="12">
        <f t="shared" si="8"/>
        <v>3.0210034827137293E-14</v>
      </c>
      <c r="G58" s="12">
        <f t="shared" si="8"/>
        <v>0.56825386313866399</v>
      </c>
      <c r="H58" s="12">
        <f t="shared" si="8"/>
        <v>0.38640589125061553</v>
      </c>
      <c r="I58" s="13">
        <f t="shared" si="1"/>
        <v>0.95465975438930972</v>
      </c>
      <c r="J58" s="13">
        <f t="shared" si="2"/>
        <v>-0.50865975438930966</v>
      </c>
    </row>
    <row r="59" spans="1:10" ht="15.75" thickBot="1" x14ac:dyDescent="0.3">
      <c r="A59" s="43">
        <v>148.5</v>
      </c>
      <c r="B59" s="43">
        <v>1.4259999999999999</v>
      </c>
      <c r="C59" s="10">
        <f t="shared" si="7"/>
        <v>6.2787675007418983E-23</v>
      </c>
      <c r="D59" s="11">
        <f t="shared" si="7"/>
        <v>0.98163089377562129</v>
      </c>
      <c r="E59" s="11">
        <f t="shared" si="7"/>
        <v>5.4915144465268823E-2</v>
      </c>
      <c r="F59" s="12">
        <f t="shared" si="8"/>
        <v>1.450169294380719E-22</v>
      </c>
      <c r="G59" s="12">
        <f t="shared" si="8"/>
        <v>0.57336046600573642</v>
      </c>
      <c r="H59" s="12">
        <f t="shared" si="8"/>
        <v>0.53950399293659113</v>
      </c>
      <c r="I59" s="13">
        <f t="shared" ref="I59:I80" si="9">SUM(F59:H59)</f>
        <v>1.1128644589423276</v>
      </c>
      <c r="J59" s="13">
        <f t="shared" si="2"/>
        <v>0.31313554105767238</v>
      </c>
    </row>
    <row r="60" spans="1:10" ht="15.75" thickBot="1" x14ac:dyDescent="0.3">
      <c r="A60" s="43">
        <v>166.8</v>
      </c>
      <c r="B60" s="43">
        <v>1.133</v>
      </c>
      <c r="C60" s="10">
        <f t="shared" si="7"/>
        <v>9.4105457825311934E-31</v>
      </c>
      <c r="D60" s="11">
        <f t="shared" si="7"/>
        <v>0.87121887908681395</v>
      </c>
      <c r="E60" s="11">
        <f t="shared" si="7"/>
        <v>7.0324354332280459E-2</v>
      </c>
      <c r="F60" s="12">
        <f t="shared" si="8"/>
        <v>2.173497352080356E-30</v>
      </c>
      <c r="G60" s="12">
        <f t="shared" si="8"/>
        <v>0.5088699486473075</v>
      </c>
      <c r="H60" s="12">
        <f t="shared" si="8"/>
        <v>0.6908890130836014</v>
      </c>
      <c r="I60" s="13">
        <f t="shared" si="9"/>
        <v>1.1997589617309088</v>
      </c>
      <c r="J60" s="13">
        <f t="shared" si="2"/>
        <v>-6.6758961730908783E-2</v>
      </c>
    </row>
    <row r="61" spans="1:10" ht="15.75" thickBot="1" x14ac:dyDescent="0.3">
      <c r="A61" s="43">
        <v>187.4</v>
      </c>
      <c r="B61" s="43">
        <v>1.304</v>
      </c>
      <c r="C61" s="10">
        <f t="shared" si="7"/>
        <v>5.6970195985413113E-41</v>
      </c>
      <c r="D61" s="11">
        <f t="shared" si="7"/>
        <v>0.66732420148493776</v>
      </c>
      <c r="E61" s="11">
        <f t="shared" si="7"/>
        <v>9.1684608217505736E-2</v>
      </c>
      <c r="F61" s="12">
        <f t="shared" si="8"/>
        <v>1.3158064684372507E-40</v>
      </c>
      <c r="G61" s="12">
        <f t="shared" si="8"/>
        <v>0.38977717344312468</v>
      </c>
      <c r="H61" s="12">
        <f t="shared" si="8"/>
        <v>0.90073899842793037</v>
      </c>
      <c r="I61" s="13">
        <f t="shared" si="9"/>
        <v>1.2905161718710549</v>
      </c>
      <c r="J61" s="13">
        <f t="shared" si="2"/>
        <v>1.3483828128945108E-2</v>
      </c>
    </row>
    <row r="62" spans="1:10" ht="15.75" thickBot="1" x14ac:dyDescent="0.3">
      <c r="A62" s="43">
        <v>210.5</v>
      </c>
      <c r="B62" s="43">
        <v>1.542</v>
      </c>
      <c r="C62" s="10">
        <f t="shared" si="7"/>
        <v>3.3189740681108705E-54</v>
      </c>
      <c r="D62" s="11">
        <f t="shared" si="7"/>
        <v>0.41890425779327639</v>
      </c>
      <c r="E62" s="11">
        <f t="shared" si="7"/>
        <v>0.12141074522538017</v>
      </c>
      <c r="F62" s="12">
        <f t="shared" si="8"/>
        <v>7.6656354640485309E-54</v>
      </c>
      <c r="G62" s="12">
        <f t="shared" si="8"/>
        <v>0.24467765020753363</v>
      </c>
      <c r="H62" s="12">
        <f t="shared" si="8"/>
        <v>1.1927781028770008</v>
      </c>
      <c r="I62" s="13">
        <f t="shared" si="9"/>
        <v>1.4374557530845344</v>
      </c>
      <c r="J62" s="13">
        <f t="shared" si="2"/>
        <v>0.1045442469154656</v>
      </c>
    </row>
    <row r="63" spans="1:10" ht="15.75" thickBot="1" x14ac:dyDescent="0.3">
      <c r="A63" s="43">
        <v>236.4</v>
      </c>
      <c r="B63" s="43">
        <v>1.794</v>
      </c>
      <c r="C63" s="10">
        <f t="shared" si="7"/>
        <v>2.8092393632575829E-71</v>
      </c>
      <c r="D63" s="11">
        <f t="shared" si="7"/>
        <v>0.20155141336619845</v>
      </c>
      <c r="E63" s="11">
        <f t="shared" si="7"/>
        <v>0.16290606846884967</v>
      </c>
      <c r="F63" s="12">
        <f t="shared" si="8"/>
        <v>6.4883317700176364E-71</v>
      </c>
      <c r="G63" s="12">
        <f t="shared" si="8"/>
        <v>0.11772409876718196</v>
      </c>
      <c r="H63" s="12">
        <f t="shared" si="8"/>
        <v>1.6004414678018615</v>
      </c>
      <c r="I63" s="13">
        <f t="shared" si="9"/>
        <v>1.7181655665690434</v>
      </c>
      <c r="J63" s="13">
        <f t="shared" si="2"/>
        <v>7.5834433430956638E-2</v>
      </c>
    </row>
    <row r="64" spans="1:10" ht="15.75" thickBot="1" x14ac:dyDescent="0.3">
      <c r="A64" s="43">
        <v>265.60000000000002</v>
      </c>
      <c r="B64" s="43">
        <v>2.1970000000000001</v>
      </c>
      <c r="C64" s="10">
        <f t="shared" si="7"/>
        <v>2.3403478097689161E-93</v>
      </c>
      <c r="D64" s="11">
        <f t="shared" si="7"/>
        <v>6.7735100296557396E-2</v>
      </c>
      <c r="E64" s="11">
        <f t="shared" si="7"/>
        <v>0.22100135152179082</v>
      </c>
      <c r="F64" s="12">
        <f t="shared" si="8"/>
        <v>5.4053610545334375E-93</v>
      </c>
      <c r="G64" s="12">
        <f t="shared" si="8"/>
        <v>3.9563372462334725E-2</v>
      </c>
      <c r="H64" s="12">
        <f t="shared" si="8"/>
        <v>2.1711881622345044</v>
      </c>
      <c r="I64" s="13">
        <f t="shared" si="9"/>
        <v>2.2107515346968389</v>
      </c>
      <c r="J64" s="13">
        <f t="shared" si="2"/>
        <v>-1.3751534696838874E-2</v>
      </c>
    </row>
    <row r="65" spans="1:10" ht="15.75" thickBot="1" x14ac:dyDescent="0.3">
      <c r="A65" s="43">
        <v>298.39999999999998</v>
      </c>
      <c r="B65" s="43">
        <v>2.7749999999999999</v>
      </c>
      <c r="C65" s="10">
        <f t="shared" si="7"/>
        <v>9.7454086394710901E-122</v>
      </c>
      <c r="D65" s="11">
        <f t="shared" si="7"/>
        <v>1.4224796163811868E-2</v>
      </c>
      <c r="E65" s="11">
        <f t="shared" si="7"/>
        <v>0.30106440699810694</v>
      </c>
      <c r="F65" s="12">
        <f t="shared" si="8"/>
        <v>2.250838618962027E-121</v>
      </c>
      <c r="G65" s="12">
        <f t="shared" si="8"/>
        <v>8.3085565145059985E-3</v>
      </c>
      <c r="H65" s="12">
        <f t="shared" si="8"/>
        <v>2.9577532989882589</v>
      </c>
      <c r="I65" s="13">
        <f t="shared" si="9"/>
        <v>2.9660618555027649</v>
      </c>
      <c r="J65" s="13">
        <f t="shared" si="2"/>
        <v>-0.191061855502765</v>
      </c>
    </row>
    <row r="66" spans="1:10" ht="15.75" thickBot="1" x14ac:dyDescent="0.3">
      <c r="A66" s="43">
        <v>335.2</v>
      </c>
      <c r="B66" s="43">
        <v>3.7589999999999999</v>
      </c>
      <c r="C66" s="10">
        <f t="shared" si="7"/>
        <v>4.3603515561687959E-158</v>
      </c>
      <c r="D66" s="11">
        <f t="shared" si="7"/>
        <v>1.6180009267738064E-3</v>
      </c>
      <c r="E66" s="11">
        <f t="shared" si="7"/>
        <v>0.40832450955709232</v>
      </c>
      <c r="F66" s="12">
        <f t="shared" si="8"/>
        <v>1.0070842627496588E-157</v>
      </c>
      <c r="G66" s="12">
        <f t="shared" si="8"/>
        <v>9.4505762935451557E-4</v>
      </c>
      <c r="H66" s="12">
        <f t="shared" si="8"/>
        <v>4.0115109495751406</v>
      </c>
      <c r="I66" s="13">
        <f t="shared" si="9"/>
        <v>4.012456007204495</v>
      </c>
      <c r="J66" s="13">
        <f t="shared" si="2"/>
        <v>-0.25345600720449513</v>
      </c>
    </row>
    <row r="67" spans="1:10" ht="15.75" thickBot="1" x14ac:dyDescent="0.3">
      <c r="A67" s="43">
        <v>376.5</v>
      </c>
      <c r="B67" s="43">
        <v>5.2530000000000001</v>
      </c>
      <c r="C67" s="10">
        <f t="shared" si="7"/>
        <v>1.4741353827579642E-204</v>
      </c>
      <c r="D67" s="11">
        <f t="shared" si="7"/>
        <v>8.2831681822981436E-5</v>
      </c>
      <c r="E67" s="11">
        <f t="shared" si="7"/>
        <v>0.54512862591248268</v>
      </c>
      <c r="F67" s="12">
        <f t="shared" si="8"/>
        <v>3.4047221330988486E-204</v>
      </c>
      <c r="G67" s="12">
        <f t="shared" si="8"/>
        <v>4.8381129802664111E-5</v>
      </c>
      <c r="H67" s="12">
        <f t="shared" si="8"/>
        <v>5.3555184677666681</v>
      </c>
      <c r="I67" s="13">
        <f t="shared" si="9"/>
        <v>5.3555668488964709</v>
      </c>
      <c r="J67" s="13">
        <f t="shared" si="2"/>
        <v>-0.10256684889647083</v>
      </c>
    </row>
    <row r="68" spans="1:10" ht="15.75" thickBot="1" x14ac:dyDescent="0.3">
      <c r="A68" s="43">
        <v>422.9</v>
      </c>
      <c r="B68" s="43">
        <v>6.8869999999999996</v>
      </c>
      <c r="C68" s="10">
        <f t="shared" si="7"/>
        <v>6.2692245431317816E-264</v>
      </c>
      <c r="D68" s="11">
        <f t="shared" si="7"/>
        <v>1.5005501515614655E-6</v>
      </c>
      <c r="E68" s="11">
        <f t="shared" si="7"/>
        <v>0.70538674589740369</v>
      </c>
      <c r="F68" s="12">
        <f t="shared" si="8"/>
        <v>1.4479652146625047E-263</v>
      </c>
      <c r="G68" s="12">
        <f t="shared" si="8"/>
        <v>8.7645584467609292E-7</v>
      </c>
      <c r="H68" s="12">
        <f t="shared" si="8"/>
        <v>6.9299456403485031</v>
      </c>
      <c r="I68" s="13">
        <f t="shared" si="9"/>
        <v>6.9299465168043479</v>
      </c>
      <c r="J68" s="13">
        <f t="shared" si="2"/>
        <v>-4.2946516804348356E-2</v>
      </c>
    </row>
    <row r="69" spans="1:10" ht="15.75" thickBot="1" x14ac:dyDescent="0.3">
      <c r="A69" s="43">
        <v>475.1</v>
      </c>
      <c r="B69" s="43">
        <v>9.07</v>
      </c>
      <c r="C69" s="10">
        <f t="shared" si="7"/>
        <v>0</v>
      </c>
      <c r="D69" s="11">
        <f t="shared" si="7"/>
        <v>7.0392236630102626E-9</v>
      </c>
      <c r="E69" s="11">
        <f t="shared" si="7"/>
        <v>0.86614046636191455</v>
      </c>
      <c r="F69" s="12">
        <f t="shared" si="8"/>
        <v>0</v>
      </c>
      <c r="G69" s="12">
        <f t="shared" si="8"/>
        <v>4.111537834978442E-9</v>
      </c>
      <c r="H69" s="12">
        <f t="shared" si="8"/>
        <v>8.5092417510027687</v>
      </c>
      <c r="I69" s="13">
        <f t="shared" si="9"/>
        <v>8.5092417551143065</v>
      </c>
      <c r="J69" s="13">
        <f t="shared" si="2"/>
        <v>0.56075824488569381</v>
      </c>
    </row>
    <row r="70" spans="1:10" ht="15.75" thickBot="1" x14ac:dyDescent="0.3">
      <c r="A70" s="43">
        <v>533.70000000000005</v>
      </c>
      <c r="B70" s="43">
        <v>10.231999999999999</v>
      </c>
      <c r="C70" s="10">
        <f t="shared" si="7"/>
        <v>0</v>
      </c>
      <c r="D70" s="11">
        <f t="shared" si="7"/>
        <v>5.857904024334613E-12</v>
      </c>
      <c r="E70" s="11">
        <f t="shared" si="7"/>
        <v>0.98018959337981004</v>
      </c>
      <c r="F70" s="12">
        <f t="shared" si="8"/>
        <v>0</v>
      </c>
      <c r="G70" s="12">
        <f t="shared" si="8"/>
        <v>3.4215412356175226E-12</v>
      </c>
      <c r="H70" s="12">
        <f t="shared" si="8"/>
        <v>9.6296969554136727</v>
      </c>
      <c r="I70" s="13">
        <f t="shared" si="9"/>
        <v>9.6296969554170939</v>
      </c>
      <c r="J70" s="13">
        <f t="shared" si="2"/>
        <v>0.6023030445829054</v>
      </c>
    </row>
    <row r="71" spans="1:10" ht="15.75" thickBot="1" x14ac:dyDescent="0.3">
      <c r="A71" s="43">
        <v>599.5</v>
      </c>
      <c r="B71" s="43">
        <v>9.1379999999999999</v>
      </c>
      <c r="C71" s="10">
        <f t="shared" si="7"/>
        <v>0</v>
      </c>
      <c r="D71" s="11">
        <f t="shared" si="7"/>
        <v>5.2802059672906294E-16</v>
      </c>
      <c r="E71" s="11">
        <f t="shared" si="7"/>
        <v>0.98440330813701149</v>
      </c>
      <c r="F71" s="12">
        <f t="shared" si="8"/>
        <v>0</v>
      </c>
      <c r="G71" s="12">
        <f t="shared" si="8"/>
        <v>3.0841137674137166E-16</v>
      </c>
      <c r="H71" s="12">
        <f t="shared" si="8"/>
        <v>9.6710938407126594</v>
      </c>
      <c r="I71" s="13">
        <f t="shared" si="9"/>
        <v>9.6710938407126594</v>
      </c>
      <c r="J71" s="13">
        <f t="shared" si="2"/>
        <v>-0.53309384071265953</v>
      </c>
    </row>
    <row r="72" spans="1:10" ht="15.75" thickBot="1" x14ac:dyDescent="0.3">
      <c r="A72" s="43">
        <v>673.4</v>
      </c>
      <c r="B72" s="43">
        <v>7.8289999999999997</v>
      </c>
      <c r="C72" s="10">
        <f t="shared" si="7"/>
        <v>0</v>
      </c>
      <c r="D72" s="11">
        <f t="shared" si="7"/>
        <v>2.7503256421783915E-21</v>
      </c>
      <c r="E72" s="11">
        <f t="shared" si="7"/>
        <v>0.83470798988061656</v>
      </c>
      <c r="F72" s="12">
        <f t="shared" si="8"/>
        <v>0</v>
      </c>
      <c r="G72" s="12">
        <f t="shared" si="8"/>
        <v>1.606436800090543E-21</v>
      </c>
      <c r="H72" s="12">
        <f t="shared" si="8"/>
        <v>8.2004390202684299</v>
      </c>
      <c r="I72" s="13">
        <f t="shared" si="9"/>
        <v>8.2004390202684299</v>
      </c>
      <c r="J72" s="13">
        <f t="shared" si="2"/>
        <v>-0.37143902026843012</v>
      </c>
    </row>
    <row r="73" spans="1:10" ht="15.75" thickBot="1" x14ac:dyDescent="0.3">
      <c r="A73" s="43">
        <v>756.5</v>
      </c>
      <c r="B73" s="43">
        <v>5.032</v>
      </c>
      <c r="C73" s="10">
        <f t="shared" si="7"/>
        <v>0</v>
      </c>
      <c r="D73" s="11">
        <f t="shared" si="7"/>
        <v>3.6554055672637871E-28</v>
      </c>
      <c r="E73" s="11">
        <f t="shared" si="7"/>
        <v>0.55950065660507742</v>
      </c>
      <c r="F73" s="12">
        <f t="shared" si="8"/>
        <v>0</v>
      </c>
      <c r="G73" s="12">
        <f t="shared" si="8"/>
        <v>2.1350846359623599E-28</v>
      </c>
      <c r="H73" s="12">
        <f t="shared" si="8"/>
        <v>5.4967139070350832</v>
      </c>
      <c r="I73" s="13">
        <f t="shared" si="9"/>
        <v>5.4967139070350832</v>
      </c>
      <c r="J73" s="13">
        <f t="shared" si="2"/>
        <v>-0.4647139070350832</v>
      </c>
    </row>
    <row r="74" spans="1:10" ht="15.75" thickBot="1" x14ac:dyDescent="0.3">
      <c r="A74" s="43">
        <v>849.8</v>
      </c>
      <c r="B74" s="43">
        <v>3.2120000000000002</v>
      </c>
      <c r="C74" s="10">
        <f t="shared" si="7"/>
        <v>0</v>
      </c>
      <c r="D74" s="11">
        <f t="shared" si="7"/>
        <v>4.5961225546767413E-37</v>
      </c>
      <c r="E74" s="11">
        <f t="shared" si="7"/>
        <v>0.27239627365572183</v>
      </c>
      <c r="F74" s="12">
        <f t="shared" si="8"/>
        <v>0</v>
      </c>
      <c r="G74" s="12">
        <f t="shared" si="8"/>
        <v>2.6845477118523609E-37</v>
      </c>
      <c r="H74" s="12">
        <f t="shared" si="8"/>
        <v>2.6761083618974126</v>
      </c>
      <c r="I74" s="13">
        <f t="shared" si="9"/>
        <v>2.6761083618974126</v>
      </c>
      <c r="J74" s="13">
        <f t="shared" si="2"/>
        <v>0.53589163810258755</v>
      </c>
    </row>
    <row r="75" spans="1:10" ht="15.75" thickBot="1" x14ac:dyDescent="0.3">
      <c r="A75" s="43">
        <v>954.5</v>
      </c>
      <c r="B75" s="43">
        <v>1.9550000000000001</v>
      </c>
      <c r="C75" s="10">
        <f t="shared" si="7"/>
        <v>0</v>
      </c>
      <c r="D75" s="11">
        <f t="shared" si="7"/>
        <v>1.5414440560857793E-48</v>
      </c>
      <c r="E75" s="11">
        <f t="shared" si="7"/>
        <v>8.6367896879208775E-2</v>
      </c>
      <c r="F75" s="12">
        <f t="shared" si="8"/>
        <v>0</v>
      </c>
      <c r="G75" s="12">
        <f t="shared" si="8"/>
        <v>9.0034155192464052E-49</v>
      </c>
      <c r="H75" s="12">
        <f t="shared" si="8"/>
        <v>0.84850592093659138</v>
      </c>
      <c r="I75" s="13">
        <f t="shared" si="9"/>
        <v>0.84850592093659138</v>
      </c>
      <c r="J75" s="13">
        <f t="shared" si="2"/>
        <v>1.1064940790634088</v>
      </c>
    </row>
    <row r="76" spans="1:10" ht="15.75" thickBot="1" x14ac:dyDescent="0.3">
      <c r="A76" s="43">
        <v>1072.3</v>
      </c>
      <c r="B76" s="43">
        <v>0.74099999999999999</v>
      </c>
      <c r="C76" s="10">
        <f t="shared" si="7"/>
        <v>0</v>
      </c>
      <c r="D76" s="11">
        <f t="shared" si="7"/>
        <v>2.5031166046418423E-63</v>
      </c>
      <c r="E76" s="11">
        <f t="shared" si="7"/>
        <v>1.5413367306742837E-2</v>
      </c>
      <c r="F76" s="12">
        <f t="shared" si="8"/>
        <v>0</v>
      </c>
      <c r="G76" s="12">
        <f t="shared" si="8"/>
        <v>1.4620445546329707E-63</v>
      </c>
      <c r="H76" s="12">
        <f t="shared" si="8"/>
        <v>0.15142586416840387</v>
      </c>
      <c r="I76" s="13">
        <f t="shared" si="9"/>
        <v>0.15142586416840387</v>
      </c>
      <c r="J76" s="13">
        <f t="shared" si="2"/>
        <v>0.58957413583159612</v>
      </c>
    </row>
    <row r="77" spans="1:10" ht="15.75" thickBot="1" x14ac:dyDescent="0.3">
      <c r="A77" s="43">
        <v>1204.5</v>
      </c>
      <c r="B77" s="43">
        <v>0.36299999999999999</v>
      </c>
      <c r="C77" s="10">
        <f t="shared" si="7"/>
        <v>0</v>
      </c>
      <c r="D77" s="11">
        <f t="shared" si="7"/>
        <v>2.7005741208535146E-82</v>
      </c>
      <c r="E77" s="11">
        <f t="shared" si="7"/>
        <v>1.2939397401096479E-3</v>
      </c>
      <c r="F77" s="12">
        <f t="shared" si="8"/>
        <v>0</v>
      </c>
      <c r="G77" s="12">
        <f t="shared" si="8"/>
        <v>1.5773774503571532E-82</v>
      </c>
      <c r="H77" s="12">
        <f t="shared" si="8"/>
        <v>1.2712079030402907E-2</v>
      </c>
      <c r="I77" s="13">
        <f t="shared" si="9"/>
        <v>1.2712079030402907E-2</v>
      </c>
      <c r="J77" s="13">
        <f t="shared" si="2"/>
        <v>0.3502879209695971</v>
      </c>
    </row>
    <row r="78" spans="1:10" ht="15.75" thickBot="1" x14ac:dyDescent="0.3">
      <c r="A78" s="43">
        <v>1353</v>
      </c>
      <c r="B78" s="43">
        <v>7.9000000000000001E-2</v>
      </c>
      <c r="C78" s="10">
        <f t="shared" si="7"/>
        <v>0</v>
      </c>
      <c r="D78" s="11">
        <f t="shared" si="7"/>
        <v>1.3711210008728497E-106</v>
      </c>
      <c r="E78" s="11">
        <f t="shared" si="7"/>
        <v>4.0324147174875926E-5</v>
      </c>
      <c r="F78" s="12">
        <f t="shared" si="8"/>
        <v>0</v>
      </c>
      <c r="G78" s="12">
        <f t="shared" si="8"/>
        <v>8.0085761460397174E-107</v>
      </c>
      <c r="H78" s="12">
        <f t="shared" si="8"/>
        <v>3.9615735557915787E-4</v>
      </c>
      <c r="I78" s="13">
        <f t="shared" si="9"/>
        <v>3.9615735557915787E-4</v>
      </c>
      <c r="J78" s="13">
        <f t="shared" si="2"/>
        <v>7.8603842644420843E-2</v>
      </c>
    </row>
    <row r="79" spans="1:10" ht="15.75" thickBot="1" x14ac:dyDescent="0.3">
      <c r="A79" s="43">
        <v>1519.9</v>
      </c>
      <c r="B79" s="43">
        <v>0</v>
      </c>
      <c r="C79" s="10">
        <f t="shared" si="7"/>
        <v>0</v>
      </c>
      <c r="D79" s="11">
        <f t="shared" si="7"/>
        <v>1.1432777088263518E-137</v>
      </c>
      <c r="E79" s="11">
        <f t="shared" si="7"/>
        <v>3.4405232226611644E-7</v>
      </c>
      <c r="F79" s="12">
        <f t="shared" si="8"/>
        <v>0</v>
      </c>
      <c r="G79" s="12">
        <f t="shared" si="8"/>
        <v>6.6777670106263233E-138</v>
      </c>
      <c r="H79" s="12">
        <f t="shared" si="8"/>
        <v>3.3800803667023188E-6</v>
      </c>
      <c r="I79" s="13">
        <f t="shared" si="9"/>
        <v>3.3800803667023188E-6</v>
      </c>
      <c r="J79" s="13">
        <f t="shared" si="2"/>
        <v>-3.3800803667023188E-6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2.391923980412397E-177</v>
      </c>
      <c r="E80" s="11">
        <f t="shared" si="7"/>
        <v>5.4669756785549943E-10</v>
      </c>
      <c r="F80" s="12">
        <f t="shared" si="8"/>
        <v>0</v>
      </c>
      <c r="G80" s="12">
        <f t="shared" si="8"/>
        <v>1.3970980913045986E-177</v>
      </c>
      <c r="H80" s="12">
        <f t="shared" si="8"/>
        <v>5.3709322566437704E-9</v>
      </c>
      <c r="I80" s="13">
        <f t="shared" si="9"/>
        <v>5.3709322566437704E-9</v>
      </c>
      <c r="J80" s="13">
        <f t="shared" si="2"/>
        <v>-5.3709322566437704E-9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6.6835893388336527E-228</v>
      </c>
      <c r="E81" s="11">
        <f t="shared" si="7"/>
        <v>9.935903475921506E-14</v>
      </c>
      <c r="F81" s="12">
        <f t="shared" si="8"/>
        <v>0</v>
      </c>
      <c r="G81" s="12">
        <f t="shared" si="8"/>
        <v>3.9038154994952386E-228</v>
      </c>
      <c r="H81" s="12">
        <f t="shared" si="8"/>
        <v>9.7613502630088497E-13</v>
      </c>
      <c r="I81" s="13">
        <f t="shared" si="1"/>
        <v>9.7613502630088497E-13</v>
      </c>
      <c r="J81" s="13">
        <f t="shared" si="2"/>
        <v>-9.7613502630088497E-13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2.800624368154052E-292</v>
      </c>
      <c r="E82" s="11">
        <f t="shared" si="7"/>
        <v>1.0956035864659275E-18</v>
      </c>
      <c r="F82" s="12">
        <f t="shared" si="8"/>
        <v>0</v>
      </c>
      <c r="G82" s="12">
        <f t="shared" si="8"/>
        <v>1.6358157664084994E-292</v>
      </c>
      <c r="H82" s="12">
        <f t="shared" si="8"/>
        <v>1.0763561041851559E-17</v>
      </c>
      <c r="I82" s="13">
        <f t="shared" si="1"/>
        <v>1.0763561041851559E-17</v>
      </c>
      <c r="J82" s="13">
        <f t="shared" si="2"/>
        <v>-1.0763561041851559E-17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0</v>
      </c>
      <c r="E83" s="11">
        <f t="shared" si="7"/>
        <v>3.2888215314569223E-25</v>
      </c>
      <c r="F83" s="12">
        <f t="shared" si="8"/>
        <v>0</v>
      </c>
      <c r="G83" s="12">
        <f t="shared" si="8"/>
        <v>0</v>
      </c>
      <c r="H83" s="12">
        <f t="shared" si="8"/>
        <v>3.231043759520698E-24</v>
      </c>
      <c r="I83" s="13">
        <f t="shared" si="1"/>
        <v>3.231043759520698E-24</v>
      </c>
      <c r="J83" s="13">
        <f t="shared" si="2"/>
        <v>-3.231043759520698E-24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0</v>
      </c>
      <c r="E84" s="11">
        <f t="shared" si="7"/>
        <v>9.692788028204715E-34</v>
      </c>
      <c r="F84" s="12">
        <f t="shared" si="8"/>
        <v>0</v>
      </c>
      <c r="G84" s="12">
        <f t="shared" si="8"/>
        <v>0</v>
      </c>
      <c r="H84" s="12">
        <f t="shared" si="8"/>
        <v>9.5225058493867941E-33</v>
      </c>
      <c r="I84" s="13">
        <f t="shared" si="1"/>
        <v>9.5225058493867941E-33</v>
      </c>
      <c r="J84" s="13">
        <f t="shared" si="2"/>
        <v>-9.5225058493867941E-33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0</v>
      </c>
      <c r="E85" s="11">
        <f t="shared" si="7"/>
        <v>7.6993065644669064E-45</v>
      </c>
      <c r="F85" s="12">
        <f t="shared" si="8"/>
        <v>0</v>
      </c>
      <c r="G85" s="12">
        <f t="shared" si="8"/>
        <v>0</v>
      </c>
      <c r="H85" s="12">
        <f t="shared" si="8"/>
        <v>7.5640457196646111E-44</v>
      </c>
      <c r="I85" s="13">
        <f t="shared" si="1"/>
        <v>7.5640457196646111E-44</v>
      </c>
      <c r="J85" s="13">
        <f t="shared" si="2"/>
        <v>-7.5640457196646111E-44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0</v>
      </c>
      <c r="E86" s="11">
        <f t="shared" si="7"/>
        <v>3.195228765924024E-59</v>
      </c>
      <c r="F86" s="12">
        <f t="shared" si="8"/>
        <v>0</v>
      </c>
      <c r="G86" s="12">
        <f t="shared" si="8"/>
        <v>0</v>
      </c>
      <c r="H86" s="12">
        <f t="shared" si="8"/>
        <v>3.139095224728239E-58</v>
      </c>
      <c r="I86" s="13">
        <f t="shared" ref="I86:I116" si="10">SUM(F86:H86)</f>
        <v>3.139095224728239E-58</v>
      </c>
      <c r="J86" s="13">
        <f t="shared" ref="J86:J116" si="11">B86-I86</f>
        <v>-3.139095224728239E-58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8.6100750155841426E-78</v>
      </c>
      <c r="F87" s="12">
        <f t="shared" si="8"/>
        <v>0</v>
      </c>
      <c r="G87" s="12">
        <f t="shared" si="8"/>
        <v>0</v>
      </c>
      <c r="H87" s="12">
        <f t="shared" si="8"/>
        <v>8.4588138584048936E-77</v>
      </c>
      <c r="I87" s="13">
        <f t="shared" si="10"/>
        <v>8.4588138584048936E-77</v>
      </c>
      <c r="J87" s="13">
        <f t="shared" si="11"/>
        <v>-8.4588138584048936E-77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1.047820795908947E-101</v>
      </c>
      <c r="F88" s="12">
        <f t="shared" si="8"/>
        <v>0</v>
      </c>
      <c r="G88" s="12">
        <f t="shared" si="8"/>
        <v>0</v>
      </c>
      <c r="H88" s="12">
        <f t="shared" si="8"/>
        <v>1.0294127581370582E-100</v>
      </c>
      <c r="I88" s="13">
        <f t="shared" si="10"/>
        <v>1.0294127581370582E-100</v>
      </c>
      <c r="J88" s="13">
        <f t="shared" si="11"/>
        <v>-1.0294127581370582E-100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2.0660980143587778E-132</v>
      </c>
      <c r="F89" s="12">
        <f t="shared" si="8"/>
        <v>0</v>
      </c>
      <c r="G89" s="12">
        <f t="shared" si="8"/>
        <v>0</v>
      </c>
      <c r="H89" s="12">
        <f t="shared" si="8"/>
        <v>2.0298009581853997E-131</v>
      </c>
      <c r="I89" s="13">
        <f t="shared" si="10"/>
        <v>2.0298009581853997E-131</v>
      </c>
      <c r="J89" s="13">
        <f t="shared" si="11"/>
        <v>-2.0298009581853997E-131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9.2175127733003063E-172</v>
      </c>
      <c r="F90" s="12">
        <f t="shared" si="8"/>
        <v>0</v>
      </c>
      <c r="G90" s="12">
        <f t="shared" si="8"/>
        <v>0</v>
      </c>
      <c r="H90" s="12">
        <f t="shared" si="8"/>
        <v>9.0555801947942746E-171</v>
      </c>
      <c r="I90" s="13">
        <f t="shared" si="10"/>
        <v>9.0555801947942746E-171</v>
      </c>
      <c r="J90" s="13">
        <f t="shared" si="11"/>
        <v>-9.0555801947942746E-171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4.3599951274312212E-222</v>
      </c>
      <c r="F91" s="12">
        <f t="shared" si="8"/>
        <v>0</v>
      </c>
      <c r="G91" s="12">
        <f t="shared" si="8"/>
        <v>0</v>
      </c>
      <c r="H91" s="12">
        <f t="shared" si="8"/>
        <v>4.2833990574692933E-221</v>
      </c>
      <c r="I91" s="13">
        <f t="shared" si="10"/>
        <v>4.2833990574692933E-221</v>
      </c>
      <c r="J91" s="13">
        <f t="shared" si="11"/>
        <v>-4.2833990574692933E-221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2.3782847462349603E-286</v>
      </c>
      <c r="F92" s="12">
        <f t="shared" si="8"/>
        <v>0</v>
      </c>
      <c r="G92" s="12">
        <f t="shared" si="8"/>
        <v>0</v>
      </c>
      <c r="H92" s="12">
        <f t="shared" si="8"/>
        <v>2.3365032167864796E-285</v>
      </c>
      <c r="I92" s="13">
        <f t="shared" si="10"/>
        <v>2.3365032167864796E-285</v>
      </c>
      <c r="J92" s="13">
        <f t="shared" si="11"/>
        <v>-2.3365032167864796E-285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CA6A7-6BF9-4FE9-A141-59B7EB569E6A}">
  <dimension ref="A1:R116"/>
  <sheetViews>
    <sheetView topLeftCell="A6" zoomScale="76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36.318911196095343</v>
      </c>
      <c r="D8" s="41">
        <v>151.5718126296575</v>
      </c>
      <c r="E8" s="41">
        <v>684.08996220863298</v>
      </c>
    </row>
    <row r="9" spans="2:8" ht="15" x14ac:dyDescent="0.25">
      <c r="B9" s="25" t="s">
        <v>5</v>
      </c>
      <c r="C9" s="41">
        <v>25.471215433948654</v>
      </c>
      <c r="D9" s="41">
        <v>142.25277057038849</v>
      </c>
      <c r="E9" s="41">
        <v>492.68089447967913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0.60199561102475763</v>
      </c>
    </row>
    <row r="12" spans="2:8" ht="15" customHeight="1" x14ac:dyDescent="0.25">
      <c r="B12" s="31" t="s">
        <v>24</v>
      </c>
      <c r="C12" s="39">
        <f>STDEV(J22:J143)/MAX(I22:I143)</f>
        <v>2.254584604373815E-2</v>
      </c>
      <c r="D12" s="35" t="s">
        <v>21</v>
      </c>
      <c r="E12" s="38">
        <f>M24</f>
        <v>0.99074408397731994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1.4614894146091733</v>
      </c>
      <c r="D15" s="40">
        <f>N22</f>
        <v>0.60079486516660296</v>
      </c>
      <c r="E15" s="40">
        <f>M22</f>
        <v>10.674838704742227</v>
      </c>
    </row>
    <row r="16" spans="2:8" ht="15" x14ac:dyDescent="0.25">
      <c r="B16" s="5" t="s">
        <v>9</v>
      </c>
      <c r="C16" s="23">
        <f>O28</f>
        <v>8.1079057183276029E-2</v>
      </c>
      <c r="D16" s="24">
        <f>N28</f>
        <v>0.1671615113080317</v>
      </c>
      <c r="E16" s="24">
        <f>M28</f>
        <v>1.0765069741859578E-2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10.660915853244168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6.5214845089243958E-3</v>
      </c>
      <c r="D22" s="11">
        <f>EXP(-1*(($A22-D$8)/(0.6006*D$9))^2)</f>
        <v>4.6661444218911746E-2</v>
      </c>
      <c r="E22" s="11">
        <f>EXP(-1*(($A22-E$8)/(0.6006*E$9))^2)</f>
        <v>4.9246280515192267E-3</v>
      </c>
      <c r="F22" s="12">
        <f t="shared" ref="F22:H53" si="0">C$15*C22</f>
        <v>9.5310805773307066E-3</v>
      </c>
      <c r="G22" s="12">
        <f t="shared" si="0"/>
        <v>2.8033956087980049E-2</v>
      </c>
      <c r="H22" s="12">
        <f t="shared" si="0"/>
        <v>5.2569610130816735E-2</v>
      </c>
      <c r="I22" s="13">
        <f t="shared" ref="I22:I85" si="1">SUM(F22:H22)</f>
        <v>9.0134646796127482E-2</v>
      </c>
      <c r="J22" s="13">
        <f t="shared" ref="J22:J85" si="2">B22-I22</f>
        <v>-8.9134646796127481E-2</v>
      </c>
      <c r="M22" s="15">
        <f t="array" ref="M22:Q26">LINEST(B22:B108,C22:E108,FALSE,TRUE)</f>
        <v>10.674838704742227</v>
      </c>
      <c r="N22" s="16">
        <v>0.60079486516660296</v>
      </c>
      <c r="O22" s="16">
        <v>1.4614894146091733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7.1185475418196979E-3</v>
      </c>
      <c r="D23" s="11">
        <f t="shared" si="3"/>
        <v>4.7238079301386869E-2</v>
      </c>
      <c r="E23" s="11">
        <f t="shared" si="3"/>
        <v>4.9476946656725161E-3</v>
      </c>
      <c r="F23" s="12">
        <f t="shared" ref="F23:F56" si="4">C$15*C23</f>
        <v>1.040368187976164E-2</v>
      </c>
      <c r="G23" s="12">
        <f t="shared" si="0"/>
        <v>2.8380395484606021E-2</v>
      </c>
      <c r="H23" s="12">
        <f t="shared" si="0"/>
        <v>5.2815842516367624E-2</v>
      </c>
      <c r="I23" s="13">
        <f t="shared" si="1"/>
        <v>9.1599919880735292E-2</v>
      </c>
      <c r="J23" s="13">
        <f t="shared" si="2"/>
        <v>-9.1599919880735292E-2</v>
      </c>
      <c r="M23" s="18">
        <v>0.11491538313965202</v>
      </c>
      <c r="N23">
        <v>0.10042977764735449</v>
      </c>
      <c r="O23">
        <v>0.11849618381984978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7.5434340704448747E-3</v>
      </c>
      <c r="D24" s="11">
        <f t="shared" si="3"/>
        <v>4.7625803688973768E-2</v>
      </c>
      <c r="E24" s="11">
        <f t="shared" si="3"/>
        <v>4.9631267325043436E-3</v>
      </c>
      <c r="F24" s="12">
        <f t="shared" si="4"/>
        <v>1.1024649043757374E-2</v>
      </c>
      <c r="G24" s="12">
        <f t="shared" si="0"/>
        <v>2.8613338305768097E-2</v>
      </c>
      <c r="H24" s="12">
        <f t="shared" si="0"/>
        <v>5.2980577340678188E-2</v>
      </c>
      <c r="I24" s="13">
        <f t="shared" si="1"/>
        <v>9.2618564690203659E-2</v>
      </c>
      <c r="J24" s="13">
        <f t="shared" si="2"/>
        <v>-9.2618564690203659E-2</v>
      </c>
      <c r="M24" s="18">
        <v>0.99074408397731994</v>
      </c>
      <c r="N24">
        <v>0.25442737855107095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8.2235114874455815E-3</v>
      </c>
      <c r="D25" s="11">
        <f t="shared" si="3"/>
        <v>4.8212374668758308E-2</v>
      </c>
      <c r="E25" s="11">
        <f t="shared" si="3"/>
        <v>4.9863565872551602E-3</v>
      </c>
      <c r="F25" s="12">
        <f t="shared" si="4"/>
        <v>1.2018574989818655E-2</v>
      </c>
      <c r="G25" s="12">
        <f t="shared" si="0"/>
        <v>2.8965747138478392E-2</v>
      </c>
      <c r="H25" s="12">
        <f t="shared" si="0"/>
        <v>5.3228552293277748E-2</v>
      </c>
      <c r="I25" s="13">
        <f t="shared" si="1"/>
        <v>9.4212874421574791E-2</v>
      </c>
      <c r="J25" s="13">
        <f t="shared" si="2"/>
        <v>-9.4212874421574791E-2</v>
      </c>
      <c r="M25" s="18">
        <v>2997.0922687058332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9.2155651174866612E-3</v>
      </c>
      <c r="D26" s="11">
        <f t="shared" si="3"/>
        <v>4.9003842766280503E-2</v>
      </c>
      <c r="E26" s="11">
        <f t="shared" si="3"/>
        <v>5.0174829006819641E-3</v>
      </c>
      <c r="F26" s="12">
        <f t="shared" si="4"/>
        <v>1.3468450868848297E-2</v>
      </c>
      <c r="G26" s="12">
        <f t="shared" si="0"/>
        <v>2.9441257107412907E-2</v>
      </c>
      <c r="H26" s="12">
        <f t="shared" si="0"/>
        <v>5.3560820668582129E-2</v>
      </c>
      <c r="I26" s="13">
        <f t="shared" si="1"/>
        <v>9.6470528644843331E-2</v>
      </c>
      <c r="J26" s="13">
        <f t="shared" si="2"/>
        <v>-9.6470528644843331E-2</v>
      </c>
      <c r="M26" s="20">
        <v>582.03493755966497</v>
      </c>
      <c r="N26" s="21">
        <v>5.4375964403350769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1.031318499405463E-2</v>
      </c>
      <c r="D27" s="11">
        <f t="shared" si="3"/>
        <v>4.9806120345522155E-2</v>
      </c>
      <c r="E27" s="11">
        <f t="shared" si="3"/>
        <v>5.0487850621035776E-3</v>
      </c>
      <c r="F27" s="12">
        <f t="shared" si="4"/>
        <v>1.507261069971701E-2</v>
      </c>
      <c r="G27" s="12">
        <f t="shared" si="0"/>
        <v>2.9923261357459582E-2</v>
      </c>
      <c r="H27" s="12">
        <f t="shared" si="0"/>
        <v>5.3894966192867655E-2</v>
      </c>
      <c r="I27" s="13">
        <f t="shared" si="1"/>
        <v>9.8890838250044244E-2</v>
      </c>
      <c r="J27" s="13">
        <f t="shared" si="2"/>
        <v>-9.8890838250044244E-2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1.1525766338632761E-2</v>
      </c>
      <c r="D28" s="11">
        <f t="shared" si="3"/>
        <v>5.0619313460481145E-2</v>
      </c>
      <c r="E28" s="11">
        <f t="shared" si="3"/>
        <v>5.0802639390572944E-3</v>
      </c>
      <c r="F28" s="12">
        <f t="shared" si="4"/>
        <v>1.6844785499170508E-2</v>
      </c>
      <c r="G28" s="12">
        <f t="shared" si="0"/>
        <v>3.0411823605315781E-2</v>
      </c>
      <c r="H28" s="12">
        <f t="shared" si="0"/>
        <v>5.4230998126955011E-2</v>
      </c>
      <c r="I28" s="13">
        <f t="shared" si="1"/>
        <v>0.10148760723144129</v>
      </c>
      <c r="J28" s="13">
        <f t="shared" si="2"/>
        <v>-0.10148760723144129</v>
      </c>
      <c r="M28" s="14">
        <f>M23/M22</f>
        <v>1.0765069741859578E-2</v>
      </c>
      <c r="N28" s="14">
        <f>N23/N22</f>
        <v>0.1671615113080317</v>
      </c>
      <c r="O28" s="14">
        <f>O23/O22</f>
        <v>8.1079057183276029E-2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2E-3</v>
      </c>
      <c r="C29" s="10">
        <f t="shared" si="3"/>
        <v>1.3218463826742254E-2</v>
      </c>
      <c r="D29" s="11">
        <f t="shared" si="3"/>
        <v>5.1651316855798518E-2</v>
      </c>
      <c r="E29" s="11">
        <f t="shared" si="3"/>
        <v>5.1198623687180372E-3</v>
      </c>
      <c r="F29" s="12">
        <f t="shared" si="4"/>
        <v>1.9318644960178068E-2</v>
      </c>
      <c r="G29" s="12">
        <f t="shared" si="0"/>
        <v>3.1031845946056957E-2</v>
      </c>
      <c r="H29" s="12">
        <f t="shared" si="0"/>
        <v>5.4653704976544523E-2</v>
      </c>
      <c r="I29" s="13">
        <f t="shared" si="1"/>
        <v>0.10500419588277955</v>
      </c>
      <c r="J29" s="13">
        <f t="shared" si="2"/>
        <v>-0.10300419588277955</v>
      </c>
    </row>
    <row r="30" spans="1:18" ht="15.75" thickBot="1" x14ac:dyDescent="0.3">
      <c r="A30" s="43">
        <v>5.0999999999999996</v>
      </c>
      <c r="B30" s="43">
        <v>3.0000000000000001E-3</v>
      </c>
      <c r="C30" s="10">
        <f t="shared" si="3"/>
        <v>1.5537087716827722E-2</v>
      </c>
      <c r="D30" s="11">
        <f t="shared" si="3"/>
        <v>5.2912746895296181E-2</v>
      </c>
      <c r="E30" s="11">
        <f t="shared" si="3"/>
        <v>5.167749163496627E-3</v>
      </c>
      <c r="F30" s="12">
        <f t="shared" si="4"/>
        <v>2.2707289231997923E-2</v>
      </c>
      <c r="G30" s="12">
        <f t="shared" si="0"/>
        <v>3.178970663655406E-2</v>
      </c>
      <c r="H30" s="12">
        <f t="shared" si="0"/>
        <v>5.516488878689306E-2</v>
      </c>
      <c r="I30" s="13">
        <f t="shared" si="1"/>
        <v>0.10966188465544505</v>
      </c>
      <c r="J30" s="13">
        <f t="shared" si="2"/>
        <v>-0.10666188465544504</v>
      </c>
    </row>
    <row r="31" spans="1:18" ht="15.75" thickBot="1" x14ac:dyDescent="0.3">
      <c r="A31" s="43">
        <v>5.7</v>
      </c>
      <c r="B31" s="43">
        <v>3.0000000000000001E-3</v>
      </c>
      <c r="C31" s="10">
        <f t="shared" si="3"/>
        <v>1.8206318005701695E-2</v>
      </c>
      <c r="D31" s="11">
        <f t="shared" si="3"/>
        <v>5.4199637258113387E-2</v>
      </c>
      <c r="E31" s="11">
        <f t="shared" si="3"/>
        <v>5.2160409585283495E-3</v>
      </c>
      <c r="F31" s="12">
        <f t="shared" si="4"/>
        <v>2.660834104434142E-2</v>
      </c>
      <c r="G31" s="12">
        <f t="shared" si="0"/>
        <v>3.2562863758567019E-2</v>
      </c>
      <c r="H31" s="12">
        <f t="shared" si="0"/>
        <v>5.5680395909619165E-2</v>
      </c>
      <c r="I31" s="13">
        <f t="shared" si="1"/>
        <v>0.1148516007125276</v>
      </c>
      <c r="J31" s="13">
        <f t="shared" si="2"/>
        <v>-0.1118516007125276</v>
      </c>
      <c r="M31" s="28" t="e">
        <f>#REF!-M22</f>
        <v>#REF!</v>
      </c>
      <c r="N31" s="28" t="e">
        <f>#REF!-N22</f>
        <v>#REF!</v>
      </c>
      <c r="O31" s="28">
        <f>E15-O22</f>
        <v>9.2133492901330527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3.0000000000000001E-3</v>
      </c>
      <c r="C32" s="10">
        <f t="shared" si="3"/>
        <v>2.1820331089896262E-2</v>
      </c>
      <c r="D32" s="11">
        <f t="shared" si="3"/>
        <v>5.5733671741234343E-2</v>
      </c>
      <c r="E32" s="11">
        <f t="shared" si="3"/>
        <v>5.2728972470091487E-3</v>
      </c>
      <c r="F32" s="12">
        <f t="shared" si="4"/>
        <v>3.1890182911150831E-2</v>
      </c>
      <c r="G32" s="12">
        <f t="shared" si="0"/>
        <v>3.3484503799014596E-2</v>
      </c>
      <c r="H32" s="12">
        <f t="shared" si="0"/>
        <v>5.6287327618501991E-2</v>
      </c>
      <c r="I32" s="13">
        <f t="shared" si="1"/>
        <v>0.12166201432866741</v>
      </c>
      <c r="J32" s="13">
        <f t="shared" si="2"/>
        <v>-0.11866201432866741</v>
      </c>
    </row>
    <row r="33" spans="1:10" ht="15.75" thickBot="1" x14ac:dyDescent="0.3">
      <c r="A33" s="43">
        <v>7.2</v>
      </c>
      <c r="B33" s="43">
        <v>3.0000000000000001E-3</v>
      </c>
      <c r="C33" s="10">
        <f t="shared" si="3"/>
        <v>2.6699790117146627E-2</v>
      </c>
      <c r="D33" s="11">
        <f t="shared" si="3"/>
        <v>5.7530632089644464E-2</v>
      </c>
      <c r="E33" s="11">
        <f t="shared" si="3"/>
        <v>5.338561966539793E-3</v>
      </c>
      <c r="F33" s="12">
        <f t="shared" si="4"/>
        <v>3.9021460628496416E-2</v>
      </c>
      <c r="G33" s="12">
        <f t="shared" si="0"/>
        <v>3.4564108349247384E-2</v>
      </c>
      <c r="H33" s="12">
        <f t="shared" si="0"/>
        <v>5.698828790808376E-2</v>
      </c>
      <c r="I33" s="13">
        <f t="shared" si="1"/>
        <v>0.13057385688582757</v>
      </c>
      <c r="J33" s="13">
        <f t="shared" si="2"/>
        <v>-0.12757385688582756</v>
      </c>
    </row>
    <row r="34" spans="1:10" ht="15.75" thickBot="1" x14ac:dyDescent="0.3">
      <c r="A34" s="43">
        <v>8.1</v>
      </c>
      <c r="B34" s="43">
        <v>8.9999999999999993E-3</v>
      </c>
      <c r="C34" s="10">
        <f t="shared" si="3"/>
        <v>3.3286712804941596E-2</v>
      </c>
      <c r="D34" s="11">
        <f t="shared" si="3"/>
        <v>5.9609062620275259E-2</v>
      </c>
      <c r="E34" s="11">
        <f t="shared" si="3"/>
        <v>5.4133181433555361E-3</v>
      </c>
      <c r="F34" s="12">
        <f t="shared" si="4"/>
        <v>4.8648178411557767E-2</v>
      </c>
      <c r="G34" s="12">
        <f t="shared" si="0"/>
        <v>3.5812818739655868E-2</v>
      </c>
      <c r="H34" s="12">
        <f t="shared" si="0"/>
        <v>5.7786298037775005E-2</v>
      </c>
      <c r="I34" s="13">
        <f t="shared" si="1"/>
        <v>0.14224729518898865</v>
      </c>
      <c r="J34" s="13">
        <f t="shared" si="2"/>
        <v>-0.13324729518898865</v>
      </c>
    </row>
    <row r="35" spans="1:10" ht="15.75" thickBot="1" x14ac:dyDescent="0.3">
      <c r="A35" s="43">
        <v>9.1</v>
      </c>
      <c r="B35" s="43">
        <v>3.7999999999999999E-2</v>
      </c>
      <c r="C35" s="10">
        <f t="shared" si="3"/>
        <v>4.2184064996383407E-2</v>
      </c>
      <c r="D35" s="11">
        <f t="shared" si="3"/>
        <v>6.1990475476488491E-2</v>
      </c>
      <c r="E35" s="11">
        <f t="shared" si="3"/>
        <v>5.4974896480756768E-3</v>
      </c>
      <c r="F35" s="12">
        <f t="shared" si="4"/>
        <v>6.16515644573997E-2</v>
      </c>
      <c r="G35" s="12">
        <f t="shared" si="0"/>
        <v>3.7243559355510512E-2</v>
      </c>
      <c r="H35" s="12">
        <f t="shared" si="0"/>
        <v>5.8684815274197957E-2</v>
      </c>
      <c r="I35" s="13">
        <f t="shared" si="1"/>
        <v>0.15757993908710816</v>
      </c>
      <c r="J35" s="13">
        <f t="shared" si="2"/>
        <v>-0.11957993908710815</v>
      </c>
    </row>
    <row r="36" spans="1:10" ht="15.75" thickBot="1" x14ac:dyDescent="0.3">
      <c r="A36" s="43">
        <v>10.199999999999999</v>
      </c>
      <c r="B36" s="43">
        <v>4.2000000000000003E-2</v>
      </c>
      <c r="C36" s="10">
        <f t="shared" si="3"/>
        <v>5.4203454533159806E-2</v>
      </c>
      <c r="D36" s="11">
        <f t="shared" si="3"/>
        <v>6.46995817052122E-2</v>
      </c>
      <c r="E36" s="11">
        <f t="shared" si="3"/>
        <v>5.5914432087216925E-3</v>
      </c>
      <c r="F36" s="12">
        <f t="shared" si="4"/>
        <v>7.9217775035462665E-2</v>
      </c>
      <c r="G36" s="12">
        <f t="shared" si="0"/>
        <v>3.8871176466918574E-2</v>
      </c>
      <c r="H36" s="12">
        <f t="shared" si="0"/>
        <v>5.9687754379830392E-2</v>
      </c>
      <c r="I36" s="13">
        <f t="shared" si="1"/>
        <v>0.17777670588221164</v>
      </c>
      <c r="J36" s="13">
        <f t="shared" si="2"/>
        <v>-0.13577670588221163</v>
      </c>
    </row>
    <row r="37" spans="1:10" ht="15.75" thickBot="1" x14ac:dyDescent="0.3">
      <c r="A37" s="43">
        <v>11.5</v>
      </c>
      <c r="B37" s="43">
        <v>0.05</v>
      </c>
      <c r="C37" s="10">
        <f t="shared" si="3"/>
        <v>7.1930276796960513E-2</v>
      </c>
      <c r="D37" s="11">
        <f t="shared" si="3"/>
        <v>6.8025210652593607E-2</v>
      </c>
      <c r="E37" s="11">
        <f t="shared" si="3"/>
        <v>5.7043482525031223E-3</v>
      </c>
      <c r="F37" s="12">
        <f t="shared" si="4"/>
        <v>0.10512533812866562</v>
      </c>
      <c r="G37" s="12">
        <f t="shared" si="0"/>
        <v>4.0869197261954739E-2</v>
      </c>
      <c r="H37" s="12">
        <f t="shared" si="0"/>
        <v>6.0892997511149016E-2</v>
      </c>
      <c r="I37" s="13">
        <f t="shared" si="1"/>
        <v>0.20688753290176937</v>
      </c>
      <c r="J37" s="13">
        <f t="shared" si="2"/>
        <v>-0.15688753290176938</v>
      </c>
    </row>
    <row r="38" spans="1:10" ht="15.75" thickBot="1" x14ac:dyDescent="0.3">
      <c r="A38" s="43">
        <v>12.9</v>
      </c>
      <c r="B38" s="43">
        <v>0.112</v>
      </c>
      <c r="C38" s="10">
        <f t="shared" si="3"/>
        <v>9.5991884845533032E-2</v>
      </c>
      <c r="D38" s="11">
        <f t="shared" si="3"/>
        <v>7.1760906245294603E-2</v>
      </c>
      <c r="E38" s="11">
        <f t="shared" si="3"/>
        <v>5.8282376329073056E-3</v>
      </c>
      <c r="F38" s="12">
        <f t="shared" si="4"/>
        <v>0.14029112359012924</v>
      </c>
      <c r="G38" s="12">
        <f t="shared" si="0"/>
        <v>4.311358399187501E-2</v>
      </c>
      <c r="H38" s="12">
        <f t="shared" si="0"/>
        <v>6.2215496664194125E-2</v>
      </c>
      <c r="I38" s="13">
        <f t="shared" si="1"/>
        <v>0.24562020424619838</v>
      </c>
      <c r="J38" s="13">
        <f t="shared" si="2"/>
        <v>-0.13362020424619836</v>
      </c>
    </row>
    <row r="39" spans="1:10" ht="15.75" thickBot="1" x14ac:dyDescent="0.3">
      <c r="A39" s="43">
        <v>14.5</v>
      </c>
      <c r="B39" s="43">
        <v>0.17299999999999999</v>
      </c>
      <c r="C39" s="10">
        <f t="shared" ref="C39:E54" si="5">EXP(-1*(($A39-C$8)/(0.6006*C$9))^2)</f>
        <v>0.13078353388774841</v>
      </c>
      <c r="D39" s="11">
        <f t="shared" si="5"/>
        <v>7.6231981779722749E-2</v>
      </c>
      <c r="E39" s="11">
        <f t="shared" si="5"/>
        <v>5.9727961609857463E-3</v>
      </c>
      <c r="F39" s="12">
        <f t="shared" si="4"/>
        <v>0.19113875038212438</v>
      </c>
      <c r="G39" s="12">
        <f t="shared" si="0"/>
        <v>4.5799783214731465E-2</v>
      </c>
      <c r="H39" s="12">
        <f t="shared" si="0"/>
        <v>6.3758635634826422E-2</v>
      </c>
      <c r="I39" s="13">
        <f t="shared" si="1"/>
        <v>0.30069716923168227</v>
      </c>
      <c r="J39" s="13">
        <f t="shared" si="2"/>
        <v>-0.12769716923168228</v>
      </c>
    </row>
    <row r="40" spans="1:10" ht="15.75" thickBot="1" x14ac:dyDescent="0.3">
      <c r="A40" s="43">
        <v>16.3</v>
      </c>
      <c r="B40" s="43">
        <v>0.28699999999999998</v>
      </c>
      <c r="C40" s="10">
        <f t="shared" si="5"/>
        <v>0.18042818500804572</v>
      </c>
      <c r="D40" s="11">
        <f t="shared" si="5"/>
        <v>8.1527391730130586E-2</v>
      </c>
      <c r="E40" s="11">
        <f t="shared" si="5"/>
        <v>6.1392855844227146E-3</v>
      </c>
      <c r="F40" s="12">
        <f t="shared" si="4"/>
        <v>0.26369388248640435</v>
      </c>
      <c r="G40" s="12">
        <f t="shared" si="0"/>
        <v>4.898123832188863E-2</v>
      </c>
      <c r="H40" s="12">
        <f t="shared" si="0"/>
        <v>6.5535883376061602E-2</v>
      </c>
      <c r="I40" s="13">
        <f t="shared" si="1"/>
        <v>0.37821100418435455</v>
      </c>
      <c r="J40" s="13">
        <f t="shared" si="2"/>
        <v>-9.1211004184354572E-2</v>
      </c>
    </row>
    <row r="41" spans="1:10" ht="15.75" thickBot="1" x14ac:dyDescent="0.3">
      <c r="A41" s="43">
        <v>18.3</v>
      </c>
      <c r="B41" s="43">
        <v>0.48399999999999999</v>
      </c>
      <c r="C41" s="10">
        <f t="shared" si="5"/>
        <v>0.24973538593663008</v>
      </c>
      <c r="D41" s="11">
        <f t="shared" si="5"/>
        <v>8.7752281493363726E-2</v>
      </c>
      <c r="E41" s="11">
        <f t="shared" si="5"/>
        <v>6.3291729799379555E-3</v>
      </c>
      <c r="F41" s="12">
        <f t="shared" si="4"/>
        <v>0.36498562299972148</v>
      </c>
      <c r="G41" s="12">
        <f t="shared" si="0"/>
        <v>5.2721120127867248E-2</v>
      </c>
      <c r="H41" s="12">
        <f t="shared" si="0"/>
        <v>6.756290069525038E-2</v>
      </c>
      <c r="I41" s="13">
        <f t="shared" si="1"/>
        <v>0.4852696438228391</v>
      </c>
      <c r="J41" s="13">
        <f t="shared" si="2"/>
        <v>-1.2696438228391171E-3</v>
      </c>
    </row>
    <row r="42" spans="1:10" ht="15.75" thickBot="1" x14ac:dyDescent="0.3">
      <c r="A42" s="43">
        <v>20.6</v>
      </c>
      <c r="B42" s="43">
        <v>0.76500000000000001</v>
      </c>
      <c r="C42" s="10">
        <f t="shared" si="5"/>
        <v>0.34791967765597204</v>
      </c>
      <c r="D42" s="11">
        <f t="shared" si="5"/>
        <v>9.5371385901393782E-2</v>
      </c>
      <c r="E42" s="11">
        <f t="shared" si="5"/>
        <v>6.5540750399848673E-3</v>
      </c>
      <c r="F42" s="12">
        <f t="shared" si="4"/>
        <v>0.50848092602843886</v>
      </c>
      <c r="G42" s="12">
        <f t="shared" si="0"/>
        <v>5.7298638933379935E-2</v>
      </c>
      <c r="H42" s="12">
        <f t="shared" si="0"/>
        <v>6.9963693910615424E-2</v>
      </c>
      <c r="I42" s="13">
        <f t="shared" si="1"/>
        <v>0.63574325887243421</v>
      </c>
      <c r="J42" s="13">
        <f t="shared" si="2"/>
        <v>0.1292567411275658</v>
      </c>
    </row>
    <row r="43" spans="1:10" ht="15.75" thickBot="1" x14ac:dyDescent="0.3">
      <c r="A43" s="43">
        <v>23.1</v>
      </c>
      <c r="B43" s="43">
        <v>0.97199999999999998</v>
      </c>
      <c r="C43" s="10">
        <f t="shared" si="5"/>
        <v>0.47394812498665079</v>
      </c>
      <c r="D43" s="11">
        <f t="shared" si="5"/>
        <v>0.1042336944741999</v>
      </c>
      <c r="E43" s="11">
        <f t="shared" si="5"/>
        <v>6.8066744685758504E-3</v>
      </c>
      <c r="F43" s="12">
        <f t="shared" si="4"/>
        <v>0.69267016774185552</v>
      </c>
      <c r="G43" s="12">
        <f t="shared" si="0"/>
        <v>6.262306841744382E-2</v>
      </c>
      <c r="H43" s="12">
        <f t="shared" si="0"/>
        <v>7.2660152067734213E-2</v>
      </c>
      <c r="I43" s="13">
        <f t="shared" si="1"/>
        <v>0.82795338822703357</v>
      </c>
      <c r="J43" s="13">
        <f t="shared" si="2"/>
        <v>0.1440466117729664</v>
      </c>
    </row>
    <row r="44" spans="1:10" ht="15.75" thickBot="1" x14ac:dyDescent="0.3">
      <c r="A44" s="43">
        <v>26</v>
      </c>
      <c r="B44" s="43">
        <v>1.208</v>
      </c>
      <c r="C44" s="10">
        <f t="shared" si="5"/>
        <v>0.63445703476273285</v>
      </c>
      <c r="D44" s="11">
        <f t="shared" si="5"/>
        <v>0.11530306660243544</v>
      </c>
      <c r="E44" s="11">
        <f t="shared" si="5"/>
        <v>7.1106393176002813E-3</v>
      </c>
      <c r="F44" s="12">
        <f t="shared" si="4"/>
        <v>0.92725224033005837</v>
      </c>
      <c r="G44" s="12">
        <f t="shared" si="0"/>
        <v>6.9273490352706038E-2</v>
      </c>
      <c r="H44" s="12">
        <f t="shared" si="0"/>
        <v>7.5904927802981331E-2</v>
      </c>
      <c r="I44" s="13">
        <f t="shared" si="1"/>
        <v>1.0724306584857457</v>
      </c>
      <c r="J44" s="13">
        <f t="shared" si="2"/>
        <v>0.13556934151425426</v>
      </c>
    </row>
    <row r="45" spans="1:10" ht="15.75" thickBot="1" x14ac:dyDescent="0.3">
      <c r="A45" s="43">
        <v>29.2</v>
      </c>
      <c r="B45" s="43">
        <v>1.4510000000000001</v>
      </c>
      <c r="C45" s="10">
        <f t="shared" si="5"/>
        <v>0.8052926833447227</v>
      </c>
      <c r="D45" s="11">
        <f t="shared" si="5"/>
        <v>0.12854246707588862</v>
      </c>
      <c r="E45" s="11">
        <f t="shared" si="5"/>
        <v>7.4601625940641193E-3</v>
      </c>
      <c r="F45" s="12">
        <f t="shared" si="4"/>
        <v>1.176926732370529</v>
      </c>
      <c r="G45" s="12">
        <f t="shared" si="0"/>
        <v>7.7227654175041002E-2</v>
      </c>
      <c r="H45" s="12">
        <f t="shared" si="0"/>
        <v>7.9636032402785828E-2</v>
      </c>
      <c r="I45" s="13">
        <f t="shared" si="1"/>
        <v>1.3337904189483558</v>
      </c>
      <c r="J45" s="13">
        <f t="shared" si="2"/>
        <v>0.11720958105164425</v>
      </c>
    </row>
    <row r="46" spans="1:10" ht="15.75" thickBot="1" x14ac:dyDescent="0.3">
      <c r="A46" s="43">
        <v>32.700000000000003</v>
      </c>
      <c r="B46" s="43">
        <v>1.526</v>
      </c>
      <c r="C46" s="10">
        <f t="shared" si="5"/>
        <v>0.9455759648936467</v>
      </c>
      <c r="D46" s="11">
        <f t="shared" si="5"/>
        <v>0.14430545541056336</v>
      </c>
      <c r="E46" s="11">
        <f t="shared" si="5"/>
        <v>7.8600505755955542E-3</v>
      </c>
      <c r="F46" s="12">
        <f t="shared" si="4"/>
        <v>1.3819492634009198</v>
      </c>
      <c r="G46" s="12">
        <f t="shared" si="0"/>
        <v>8.6697976626194648E-2</v>
      </c>
      <c r="H46" s="12">
        <f t="shared" si="0"/>
        <v>8.3904772105598838E-2</v>
      </c>
      <c r="I46" s="13">
        <f t="shared" si="1"/>
        <v>1.5525520121327132</v>
      </c>
      <c r="J46" s="13">
        <f t="shared" si="2"/>
        <v>-2.6552012132713187E-2</v>
      </c>
    </row>
    <row r="47" spans="1:10" ht="15.75" thickBot="1" x14ac:dyDescent="0.3">
      <c r="A47" s="43">
        <v>36.799999999999997</v>
      </c>
      <c r="B47" s="43">
        <v>1.5509999999999999</v>
      </c>
      <c r="C47" s="10">
        <f t="shared" si="5"/>
        <v>0.99901152481106403</v>
      </c>
      <c r="D47" s="11">
        <f t="shared" si="5"/>
        <v>0.16454203355189082</v>
      </c>
      <c r="E47" s="11">
        <f t="shared" si="5"/>
        <v>8.3528624180253443E-3</v>
      </c>
      <c r="F47" s="12">
        <f t="shared" si="4"/>
        <v>1.4600447685839395</v>
      </c>
      <c r="G47" s="12">
        <f t="shared" si="0"/>
        <v>9.8856008862046901E-2</v>
      </c>
      <c r="H47" s="12">
        <f t="shared" si="0"/>
        <v>8.9165459035323691E-2</v>
      </c>
      <c r="I47" s="13">
        <f t="shared" si="1"/>
        <v>1.6480662364813101</v>
      </c>
      <c r="J47" s="13">
        <f t="shared" si="2"/>
        <v>-9.7066236481310186E-2</v>
      </c>
    </row>
    <row r="48" spans="1:10" ht="15.75" thickBot="1" x14ac:dyDescent="0.3">
      <c r="A48" s="43">
        <v>41.3</v>
      </c>
      <c r="B48" s="43">
        <v>1.351</v>
      </c>
      <c r="C48" s="10">
        <f t="shared" si="5"/>
        <v>0.8994086851744818</v>
      </c>
      <c r="D48" s="11">
        <f t="shared" si="5"/>
        <v>0.18902918133129817</v>
      </c>
      <c r="E48" s="11">
        <f t="shared" si="5"/>
        <v>8.9254464272442869E-3</v>
      </c>
      <c r="F48" s="12">
        <f t="shared" si="4"/>
        <v>1.3144762727900596</v>
      </c>
      <c r="G48" s="12">
        <f t="shared" si="0"/>
        <v>0.11356776151049063</v>
      </c>
      <c r="H48" s="12">
        <f t="shared" si="0"/>
        <v>9.5277700978650542E-2</v>
      </c>
      <c r="I48" s="13">
        <f t="shared" si="1"/>
        <v>1.5233217352792008</v>
      </c>
      <c r="J48" s="13">
        <f t="shared" si="2"/>
        <v>-0.17232173527920081</v>
      </c>
    </row>
    <row r="49" spans="1:10" ht="15.75" thickBot="1" x14ac:dyDescent="0.3">
      <c r="A49" s="43">
        <v>46.4</v>
      </c>
      <c r="B49" s="43">
        <v>1.1819999999999999</v>
      </c>
      <c r="C49" s="10">
        <f t="shared" si="5"/>
        <v>0.6477470204751864</v>
      </c>
      <c r="D49" s="11">
        <f t="shared" si="5"/>
        <v>0.21973614029076138</v>
      </c>
      <c r="E49" s="11">
        <f t="shared" si="5"/>
        <v>9.6165879481350143E-3</v>
      </c>
      <c r="F49" s="12">
        <f t="shared" si="4"/>
        <v>0.94667541376911635</v>
      </c>
      <c r="G49" s="12">
        <f t="shared" si="0"/>
        <v>0.13201634477821775</v>
      </c>
      <c r="H49" s="12">
        <f t="shared" si="0"/>
        <v>0.10265552523630929</v>
      </c>
      <c r="I49" s="13">
        <f t="shared" si="1"/>
        <v>1.1813472837836434</v>
      </c>
      <c r="J49" s="13">
        <f t="shared" si="2"/>
        <v>6.5271621635654142E-4</v>
      </c>
    </row>
    <row r="50" spans="1:10" ht="15.75" thickBot="1" x14ac:dyDescent="0.3">
      <c r="A50" s="43">
        <v>52.1</v>
      </c>
      <c r="B50" s="43">
        <v>0.873</v>
      </c>
      <c r="C50" s="10">
        <f t="shared" si="5"/>
        <v>0.34502008147330099</v>
      </c>
      <c r="D50" s="11">
        <f t="shared" si="5"/>
        <v>0.25781157836496743</v>
      </c>
      <c r="E50" s="11">
        <f t="shared" si="5"/>
        <v>1.0445216424101091E-2</v>
      </c>
      <c r="F50" s="12">
        <f t="shared" si="4"/>
        <v>0.50424319690082398</v>
      </c>
      <c r="G50" s="12">
        <f t="shared" si="0"/>
        <v>0.15489187246216971</v>
      </c>
      <c r="H50" s="12">
        <f t="shared" si="0"/>
        <v>0.11150100056340352</v>
      </c>
      <c r="I50" s="13">
        <f t="shared" si="1"/>
        <v>0.77063606992639722</v>
      </c>
      <c r="J50" s="13">
        <f t="shared" si="2"/>
        <v>0.10236393007360278</v>
      </c>
    </row>
    <row r="51" spans="1:10" ht="15.75" thickBot="1" x14ac:dyDescent="0.3">
      <c r="A51" s="43">
        <v>58.6</v>
      </c>
      <c r="B51" s="43">
        <v>0.78500000000000003</v>
      </c>
      <c r="C51" s="10">
        <f t="shared" si="5"/>
        <v>0.11987525943290343</v>
      </c>
      <c r="D51" s="11">
        <f t="shared" si="5"/>
        <v>0.30600304184451083</v>
      </c>
      <c r="E51" s="11">
        <f t="shared" si="5"/>
        <v>1.1467233234757179E-2</v>
      </c>
      <c r="F51" s="12">
        <f t="shared" si="4"/>
        <v>0.17519642273471681</v>
      </c>
      <c r="G51" s="12">
        <f t="shared" si="0"/>
        <v>0.18384505626554323</v>
      </c>
      <c r="H51" s="12">
        <f t="shared" si="0"/>
        <v>0.12241086517069234</v>
      </c>
      <c r="I51" s="13">
        <f t="shared" si="1"/>
        <v>0.4814523441709524</v>
      </c>
      <c r="J51" s="13">
        <f t="shared" si="2"/>
        <v>0.30354765582904764</v>
      </c>
    </row>
    <row r="52" spans="1:10" ht="15.75" thickBot="1" x14ac:dyDescent="0.3">
      <c r="A52" s="43">
        <v>63</v>
      </c>
      <c r="B52" s="43">
        <v>0.441</v>
      </c>
      <c r="C52" s="10">
        <f t="shared" si="5"/>
        <v>4.7746708020711896E-2</v>
      </c>
      <c r="D52" s="11">
        <f t="shared" si="5"/>
        <v>0.34139028111856518</v>
      </c>
      <c r="E52" s="11">
        <f t="shared" si="5"/>
        <v>1.2208548693169728E-2</v>
      </c>
      <c r="F52" s="12">
        <f t="shared" si="4"/>
        <v>6.9781308354705349E-2</v>
      </c>
      <c r="G52" s="12">
        <f t="shared" si="0"/>
        <v>0.20510552791381706</v>
      </c>
      <c r="H52" s="12">
        <f t="shared" si="0"/>
        <v>0.13032428811857835</v>
      </c>
      <c r="I52" s="13">
        <f t="shared" si="1"/>
        <v>0.40521112438710072</v>
      </c>
      <c r="J52" s="13">
        <f t="shared" si="2"/>
        <v>3.5788875612899285E-2</v>
      </c>
    </row>
    <row r="53" spans="1:10" ht="15.75" thickBot="1" x14ac:dyDescent="0.3">
      <c r="A53" s="43">
        <v>73.900000000000006</v>
      </c>
      <c r="B53" s="43">
        <v>0.76900000000000002</v>
      </c>
      <c r="C53" s="10">
        <f t="shared" si="5"/>
        <v>2.3937809697314049E-3</v>
      </c>
      <c r="D53" s="11">
        <f t="shared" si="5"/>
        <v>0.43758487806282337</v>
      </c>
      <c r="E53" s="11">
        <f t="shared" si="5"/>
        <v>1.4230889281517226E-2</v>
      </c>
      <c r="F53" s="12">
        <f t="shared" si="4"/>
        <v>3.4984855481553301E-3</v>
      </c>
      <c r="G53" s="12">
        <f t="shared" si="0"/>
        <v>0.26289874781469835</v>
      </c>
      <c r="H53" s="12">
        <f t="shared" si="0"/>
        <v>0.15191244770524137</v>
      </c>
      <c r="I53" s="13">
        <f t="shared" si="1"/>
        <v>0.41830968106809507</v>
      </c>
      <c r="J53" s="13">
        <f t="shared" si="2"/>
        <v>0.35069031893190494</v>
      </c>
    </row>
    <row r="54" spans="1:10" ht="15.75" thickBot="1" x14ac:dyDescent="0.3">
      <c r="A54" s="43">
        <v>83</v>
      </c>
      <c r="B54" s="43">
        <v>0.56799999999999995</v>
      </c>
      <c r="C54" s="10">
        <f t="shared" si="5"/>
        <v>9.039377246396359E-5</v>
      </c>
      <c r="D54" s="11">
        <f t="shared" si="5"/>
        <v>0.52509925097093257</v>
      </c>
      <c r="E54" s="11">
        <f t="shared" si="5"/>
        <v>1.6140033730769904E-2</v>
      </c>
      <c r="F54" s="12">
        <f t="shared" si="4"/>
        <v>1.3210954160267294E-4</v>
      </c>
      <c r="G54" s="12">
        <f t="shared" ref="G54:H56" si="6">D$15*D54</f>
        <v>0.31547693368616564</v>
      </c>
      <c r="H54" s="12">
        <f t="shared" si="6"/>
        <v>0.17229225676506765</v>
      </c>
      <c r="I54" s="13">
        <f t="shared" si="1"/>
        <v>0.48790129999283599</v>
      </c>
      <c r="J54" s="13">
        <f t="shared" si="2"/>
        <v>8.0098700007163959E-2</v>
      </c>
    </row>
    <row r="55" spans="1:10" ht="15.75" thickBot="1" x14ac:dyDescent="0.3">
      <c r="A55" s="43">
        <v>93.3</v>
      </c>
      <c r="B55" s="43">
        <v>0.71599999999999997</v>
      </c>
      <c r="C55" s="10">
        <f t="shared" ref="C55:E86" si="7">EXP(-1*(($A55-C$8)/(0.6006*C$9))^2)</f>
        <v>9.4349549162141693E-7</v>
      </c>
      <c r="D55" s="11">
        <f t="shared" si="7"/>
        <v>0.62801942893373897</v>
      </c>
      <c r="E55" s="11">
        <f t="shared" si="7"/>
        <v>1.8569288977892166E-2</v>
      </c>
      <c r="F55" s="12">
        <f t="shared" si="4"/>
        <v>1.3789086737361788E-6</v>
      </c>
      <c r="G55" s="12">
        <f t="shared" si="6"/>
        <v>0.37731084812825272</v>
      </c>
      <c r="H55" s="12">
        <f t="shared" si="6"/>
        <v>0.19822416470074652</v>
      </c>
      <c r="I55" s="13">
        <f t="shared" si="1"/>
        <v>0.57553639173767301</v>
      </c>
      <c r="J55" s="13">
        <f t="shared" si="2"/>
        <v>0.14046360826232696</v>
      </c>
    </row>
    <row r="56" spans="1:10" ht="15.75" thickBot="1" x14ac:dyDescent="0.3">
      <c r="A56" s="43">
        <v>104.8</v>
      </c>
      <c r="B56" s="43">
        <v>0.69299999999999995</v>
      </c>
      <c r="C56" s="10">
        <f t="shared" si="7"/>
        <v>1.9827482536585568E-9</v>
      </c>
      <c r="D56" s="11">
        <f t="shared" si="7"/>
        <v>0.74104585029319991</v>
      </c>
      <c r="E56" s="11">
        <f t="shared" si="7"/>
        <v>2.1653929385190694E-2</v>
      </c>
      <c r="F56" s="12">
        <f t="shared" si="4"/>
        <v>2.897765584556805E-9</v>
      </c>
      <c r="G56" s="12">
        <f t="shared" si="6"/>
        <v>0.44521654170917369</v>
      </c>
      <c r="H56" s="12">
        <f t="shared" si="6"/>
        <v>0.23115220351078866</v>
      </c>
      <c r="I56" s="13">
        <f t="shared" si="1"/>
        <v>0.67636874811772796</v>
      </c>
      <c r="J56" s="13">
        <f t="shared" si="2"/>
        <v>1.6631251882271991E-2</v>
      </c>
    </row>
    <row r="57" spans="1:10" ht="15.75" thickBot="1" x14ac:dyDescent="0.3">
      <c r="A57" s="43">
        <v>117.7</v>
      </c>
      <c r="B57" s="43">
        <v>0.69799999999999995</v>
      </c>
      <c r="C57" s="10">
        <f>EXP(-1*(($A57-C$8)/(0.6006*C$9))^2)</f>
        <v>5.1254645959634922E-13</v>
      </c>
      <c r="D57" s="11">
        <f t="shared" si="7"/>
        <v>0.85455410142795518</v>
      </c>
      <c r="E57" s="11">
        <f t="shared" si="7"/>
        <v>2.5635511724067875E-2</v>
      </c>
      <c r="F57" s="12">
        <f t="shared" ref="F57:H111" si="8">C$15*C57</f>
        <v>7.4908122519547269E-13</v>
      </c>
      <c r="G57" s="12">
        <f t="shared" si="8"/>
        <v>0.51341171614497594</v>
      </c>
      <c r="H57" s="12">
        <f t="shared" si="8"/>
        <v>0.27365495276795287</v>
      </c>
      <c r="I57" s="13">
        <f t="shared" si="1"/>
        <v>0.78706666891367782</v>
      </c>
      <c r="J57" s="13">
        <f t="shared" si="2"/>
        <v>-8.9066668913677871E-2</v>
      </c>
    </row>
    <row r="58" spans="1:10" ht="15.75" thickBot="1" x14ac:dyDescent="0.3">
      <c r="A58" s="43">
        <v>125</v>
      </c>
      <c r="B58" s="43">
        <v>0.39100000000000001</v>
      </c>
      <c r="C58" s="10">
        <f t="shared" si="7"/>
        <v>2.5464344354256171E-15</v>
      </c>
      <c r="D58" s="11">
        <f t="shared" si="7"/>
        <v>0.90780329293836381</v>
      </c>
      <c r="E58" s="11">
        <f t="shared" si="7"/>
        <v>2.8157456282882316E-2</v>
      </c>
      <c r="F58" s="12">
        <f t="shared" si="8"/>
        <v>3.7215869723708256E-15</v>
      </c>
      <c r="G58" s="12">
        <f t="shared" si="8"/>
        <v>0.54540355697870246</v>
      </c>
      <c r="H58" s="12">
        <f t="shared" si="8"/>
        <v>0.30057630415559933</v>
      </c>
      <c r="I58" s="13">
        <f t="shared" si="1"/>
        <v>0.84597986113430557</v>
      </c>
      <c r="J58" s="13">
        <f t="shared" si="2"/>
        <v>-0.45497986113430555</v>
      </c>
    </row>
    <row r="59" spans="1:10" ht="15.75" thickBot="1" x14ac:dyDescent="0.3">
      <c r="A59" s="43">
        <v>148.5</v>
      </c>
      <c r="B59" s="43">
        <v>1.2430000000000001</v>
      </c>
      <c r="C59" s="10">
        <f t="shared" si="7"/>
        <v>4.4300817071168474E-24</v>
      </c>
      <c r="D59" s="11">
        <f t="shared" si="7"/>
        <v>0.99870813645056256</v>
      </c>
      <c r="E59" s="11">
        <f t="shared" si="7"/>
        <v>3.7773694897738019E-2</v>
      </c>
      <c r="F59" s="12">
        <f t="shared" si="8"/>
        <v>6.4745175208050078E-24</v>
      </c>
      <c r="G59" s="12">
        <f t="shared" si="8"/>
        <v>0.600018720179605</v>
      </c>
      <c r="H59" s="12">
        <f t="shared" si="8"/>
        <v>0.40322810031549777</v>
      </c>
      <c r="I59" s="13">
        <f t="shared" ref="I59:I80" si="9">SUM(F59:H59)</f>
        <v>1.0032468204951028</v>
      </c>
      <c r="J59" s="13">
        <f t="shared" si="2"/>
        <v>0.23975317950489727</v>
      </c>
    </row>
    <row r="60" spans="1:10" ht="15.75" thickBot="1" x14ac:dyDescent="0.3">
      <c r="A60" s="43">
        <v>166.8</v>
      </c>
      <c r="B60" s="43">
        <v>0.96099999999999997</v>
      </c>
      <c r="C60" s="10">
        <f t="shared" si="7"/>
        <v>2.5447630070967361E-32</v>
      </c>
      <c r="D60" s="11">
        <f t="shared" si="7"/>
        <v>0.96873027937151579</v>
      </c>
      <c r="E60" s="11">
        <f t="shared" si="7"/>
        <v>4.7071429904902026E-2</v>
      </c>
      <c r="F60" s="12">
        <f t="shared" si="8"/>
        <v>3.7191441975608885E-32</v>
      </c>
      <c r="G60" s="12">
        <f t="shared" si="8"/>
        <v>0.58200817757781542</v>
      </c>
      <c r="H60" s="12">
        <f t="shared" si="8"/>
        <v>0.50247992183640888</v>
      </c>
      <c r="I60" s="13">
        <f t="shared" si="9"/>
        <v>1.0844880994142243</v>
      </c>
      <c r="J60" s="13">
        <f t="shared" si="2"/>
        <v>-0.12348809941422434</v>
      </c>
    </row>
    <row r="61" spans="1:10" ht="15.75" thickBot="1" x14ac:dyDescent="0.3">
      <c r="A61" s="43">
        <v>187.4</v>
      </c>
      <c r="B61" s="43">
        <v>1.1080000000000001</v>
      </c>
      <c r="C61" s="10">
        <f t="shared" si="7"/>
        <v>4.3862097744435151E-43</v>
      </c>
      <c r="D61" s="11">
        <f t="shared" si="7"/>
        <v>0.83873863074887356</v>
      </c>
      <c r="E61" s="11">
        <f t="shared" si="7"/>
        <v>5.9753305076368231E-2</v>
      </c>
      <c r="F61" s="12">
        <f t="shared" si="8"/>
        <v>6.4103991556044865E-43</v>
      </c>
      <c r="G61" s="12">
        <f t="shared" si="8"/>
        <v>0.50390986257079073</v>
      </c>
      <c r="H61" s="12">
        <f t="shared" si="8"/>
        <v>0.63785689376548571</v>
      </c>
      <c r="I61" s="13">
        <f t="shared" si="9"/>
        <v>1.1417667563362763</v>
      </c>
      <c r="J61" s="13">
        <f t="shared" si="2"/>
        <v>-3.3766756336276238E-2</v>
      </c>
    </row>
    <row r="62" spans="1:10" ht="15.75" thickBot="1" x14ac:dyDescent="0.3">
      <c r="A62" s="43">
        <v>210.5</v>
      </c>
      <c r="B62" s="43">
        <v>1.2549999999999999</v>
      </c>
      <c r="C62" s="10">
        <f t="shared" si="7"/>
        <v>5.0000309377739834E-57</v>
      </c>
      <c r="D62" s="11">
        <f t="shared" si="7"/>
        <v>0.62143566900105185</v>
      </c>
      <c r="E62" s="11">
        <f t="shared" si="7"/>
        <v>7.7184991732903746E-2</v>
      </c>
      <c r="F62" s="12">
        <f t="shared" si="8"/>
        <v>7.307492288275055E-57</v>
      </c>
      <c r="G62" s="12">
        <f t="shared" si="8"/>
        <v>0.37335535896720468</v>
      </c>
      <c r="H62" s="12">
        <f t="shared" si="8"/>
        <v>0.82393733717560969</v>
      </c>
      <c r="I62" s="13">
        <f t="shared" si="9"/>
        <v>1.1972926961428143</v>
      </c>
      <c r="J62" s="13">
        <f t="shared" si="2"/>
        <v>5.7707303857185588E-2</v>
      </c>
    </row>
    <row r="63" spans="1:10" ht="15.75" thickBot="1" x14ac:dyDescent="0.3">
      <c r="A63" s="43">
        <v>236.4</v>
      </c>
      <c r="B63" s="43">
        <v>1.4279999999999999</v>
      </c>
      <c r="C63" s="10">
        <f t="shared" si="7"/>
        <v>5.1366129828170322E-75</v>
      </c>
      <c r="D63" s="11">
        <f t="shared" si="7"/>
        <v>0.3731410717444158</v>
      </c>
      <c r="E63" s="11">
        <f t="shared" si="7"/>
        <v>0.10136413355010709</v>
      </c>
      <c r="F63" s="12">
        <f t="shared" si="8"/>
        <v>7.5071055013311437E-75</v>
      </c>
      <c r="G63" s="12">
        <f t="shared" si="8"/>
        <v>0.22418123988680802</v>
      </c>
      <c r="H63" s="12">
        <f t="shared" si="8"/>
        <v>1.0820457760933433</v>
      </c>
      <c r="I63" s="13">
        <f t="shared" si="9"/>
        <v>1.3062270159801512</v>
      </c>
      <c r="J63" s="13">
        <f t="shared" si="2"/>
        <v>0.12177298401984871</v>
      </c>
    </row>
    <row r="64" spans="1:10" ht="15.75" thickBot="1" x14ac:dyDescent="0.3">
      <c r="A64" s="43">
        <v>265.60000000000002</v>
      </c>
      <c r="B64" s="43">
        <v>1.647</v>
      </c>
      <c r="C64" s="10">
        <f t="shared" si="7"/>
        <v>2.7843132653786872E-98</v>
      </c>
      <c r="D64" s="11">
        <f t="shared" si="7"/>
        <v>0.16842234103897913</v>
      </c>
      <c r="E64" s="11">
        <f t="shared" si="7"/>
        <v>0.13531160275270732</v>
      </c>
      <c r="F64" s="12">
        <f t="shared" si="8"/>
        <v>4.0692443643068531E-98</v>
      </c>
      <c r="G64" s="12">
        <f t="shared" si="8"/>
        <v>0.10118727767555709</v>
      </c>
      <c r="H64" s="12">
        <f t="shared" si="8"/>
        <v>1.4444295342653048</v>
      </c>
      <c r="I64" s="13">
        <f t="shared" si="9"/>
        <v>1.545616811940862</v>
      </c>
      <c r="J64" s="13">
        <f t="shared" si="2"/>
        <v>0.10138318805913804</v>
      </c>
    </row>
    <row r="65" spans="1:10" ht="15.75" thickBot="1" x14ac:dyDescent="0.3">
      <c r="A65" s="43">
        <v>298.39999999999998</v>
      </c>
      <c r="B65" s="43">
        <v>1.86</v>
      </c>
      <c r="C65" s="10">
        <f t="shared" si="7"/>
        <v>3.4398938578210598E-128</v>
      </c>
      <c r="D65" s="11">
        <f t="shared" si="7"/>
        <v>5.2160463562518924E-2</v>
      </c>
      <c r="E65" s="11">
        <f t="shared" si="7"/>
        <v>0.18287975172097218</v>
      </c>
      <c r="F65" s="12">
        <f t="shared" si="8"/>
        <v>5.0273684605845908E-128</v>
      </c>
      <c r="G65" s="12">
        <f t="shared" si="8"/>
        <v>3.1337738673071061E-2</v>
      </c>
      <c r="H65" s="12">
        <f t="shared" si="8"/>
        <v>1.9522118519846827</v>
      </c>
      <c r="I65" s="13">
        <f t="shared" si="9"/>
        <v>1.9835495906577538</v>
      </c>
      <c r="J65" s="13">
        <f t="shared" si="2"/>
        <v>-0.12354959065775373</v>
      </c>
    </row>
    <row r="66" spans="1:10" ht="15.75" thickBot="1" x14ac:dyDescent="0.3">
      <c r="A66" s="43">
        <v>335.2</v>
      </c>
      <c r="B66" s="43">
        <v>2.423</v>
      </c>
      <c r="C66" s="10">
        <f t="shared" si="7"/>
        <v>1.6904208229750299E-166</v>
      </c>
      <c r="D66" s="11">
        <f t="shared" si="7"/>
        <v>9.8586044978423142E-3</v>
      </c>
      <c r="E66" s="11">
        <f t="shared" si="7"/>
        <v>0.24902743398422245</v>
      </c>
      <c r="F66" s="12">
        <f t="shared" si="8"/>
        <v>2.4705321390129334E-166</v>
      </c>
      <c r="G66" s="12">
        <f t="shared" si="8"/>
        <v>5.9229989600120391E-3</v>
      </c>
      <c r="H66" s="12">
        <f t="shared" si="8"/>
        <v>2.6583276908374174</v>
      </c>
      <c r="I66" s="13">
        <f t="shared" si="9"/>
        <v>2.6642506897974294</v>
      </c>
      <c r="J66" s="13">
        <f t="shared" si="2"/>
        <v>-0.24125068979742936</v>
      </c>
    </row>
    <row r="67" spans="1:10" ht="15.75" thickBot="1" x14ac:dyDescent="0.3">
      <c r="A67" s="43">
        <v>376.5</v>
      </c>
      <c r="B67" s="43">
        <v>3.2639999999999998</v>
      </c>
      <c r="C67" s="10">
        <f t="shared" si="7"/>
        <v>1.7752882532001904E-215</v>
      </c>
      <c r="D67" s="11">
        <f t="shared" si="7"/>
        <v>9.7702733279626591E-4</v>
      </c>
      <c r="E67" s="11">
        <f t="shared" si="7"/>
        <v>0.33941103594525401</v>
      </c>
      <c r="F67" s="12">
        <f t="shared" si="8"/>
        <v>2.5945649899320882E-215</v>
      </c>
      <c r="G67" s="12">
        <f t="shared" si="8"/>
        <v>5.8699300467141826E-4</v>
      </c>
      <c r="H67" s="12">
        <f t="shared" si="8"/>
        <v>3.6231580633250529</v>
      </c>
      <c r="I67" s="13">
        <f t="shared" si="9"/>
        <v>3.6237450563297244</v>
      </c>
      <c r="J67" s="13">
        <f t="shared" si="2"/>
        <v>-0.35974505632972464</v>
      </c>
    </row>
    <row r="68" spans="1:10" ht="15.75" thickBot="1" x14ac:dyDescent="0.3">
      <c r="A68" s="43">
        <v>422.9</v>
      </c>
      <c r="B68" s="43">
        <v>4.5190000000000001</v>
      </c>
      <c r="C68" s="10">
        <f t="shared" si="7"/>
        <v>4.6864690051989398E-278</v>
      </c>
      <c r="D68" s="11">
        <f t="shared" si="7"/>
        <v>4.1679286618671382E-5</v>
      </c>
      <c r="E68" s="11">
        <f t="shared" si="7"/>
        <v>0.45880422438324514</v>
      </c>
      <c r="F68" s="12">
        <f t="shared" si="8"/>
        <v>6.8492248429922325E-278</v>
      </c>
      <c r="G68" s="12">
        <f t="shared" si="8"/>
        <v>2.5040701384304871E-5</v>
      </c>
      <c r="H68" s="12">
        <f t="shared" si="8"/>
        <v>4.8976610923455022</v>
      </c>
      <c r="I68" s="13">
        <f t="shared" si="9"/>
        <v>4.8976861330468866</v>
      </c>
      <c r="J68" s="13">
        <f t="shared" si="2"/>
        <v>-0.37868613304688648</v>
      </c>
    </row>
    <row r="69" spans="1:10" ht="15.75" thickBot="1" x14ac:dyDescent="0.3">
      <c r="A69" s="43">
        <v>475.1</v>
      </c>
      <c r="B69" s="43">
        <v>6.4329999999999998</v>
      </c>
      <c r="C69" s="10">
        <f t="shared" si="7"/>
        <v>0</v>
      </c>
      <c r="D69" s="11">
        <f t="shared" si="7"/>
        <v>5.9219026966297066E-7</v>
      </c>
      <c r="E69" s="11">
        <f t="shared" si="7"/>
        <v>0.60724337164707842</v>
      </c>
      <c r="F69" s="12">
        <f t="shared" si="8"/>
        <v>0</v>
      </c>
      <c r="G69" s="12">
        <f t="shared" si="8"/>
        <v>3.5578487321513871E-7</v>
      </c>
      <c r="H69" s="12">
        <f t="shared" si="8"/>
        <v>6.4822250468564011</v>
      </c>
      <c r="I69" s="13">
        <f t="shared" si="9"/>
        <v>6.4822254026412747</v>
      </c>
      <c r="J69" s="13">
        <f t="shared" si="2"/>
        <v>-4.922540264127484E-2</v>
      </c>
    </row>
    <row r="70" spans="1:10" ht="15.75" thickBot="1" x14ac:dyDescent="0.3">
      <c r="A70" s="43">
        <v>533.70000000000005</v>
      </c>
      <c r="B70" s="43">
        <v>8.8569999999999993</v>
      </c>
      <c r="C70" s="10">
        <f t="shared" si="7"/>
        <v>0</v>
      </c>
      <c r="D70" s="11">
        <f t="shared" si="7"/>
        <v>2.0520576290572681E-9</v>
      </c>
      <c r="E70" s="11">
        <f t="shared" si="7"/>
        <v>0.77235834513616819</v>
      </c>
      <c r="F70" s="12">
        <f t="shared" si="8"/>
        <v>0</v>
      </c>
      <c r="G70" s="12">
        <f t="shared" si="8"/>
        <v>1.2328656865635604E-9</v>
      </c>
      <c r="H70" s="12">
        <f t="shared" si="8"/>
        <v>8.244800756590223</v>
      </c>
      <c r="I70" s="13">
        <f t="shared" si="9"/>
        <v>8.2448007578230893</v>
      </c>
      <c r="J70" s="13">
        <f t="shared" si="2"/>
        <v>0.61219924217691002</v>
      </c>
    </row>
    <row r="71" spans="1:10" ht="15.75" thickBot="1" x14ac:dyDescent="0.3">
      <c r="A71" s="43">
        <v>599.5</v>
      </c>
      <c r="B71" s="43">
        <v>10.571999999999999</v>
      </c>
      <c r="C71" s="10">
        <f t="shared" si="7"/>
        <v>0</v>
      </c>
      <c r="D71" s="11">
        <f t="shared" si="7"/>
        <v>1.1551044062460504E-12</v>
      </c>
      <c r="E71" s="11">
        <f t="shared" si="7"/>
        <v>0.92152870146742272</v>
      </c>
      <c r="F71" s="12">
        <f t="shared" si="8"/>
        <v>0</v>
      </c>
      <c r="G71" s="12">
        <f t="shared" si="8"/>
        <v>6.9398079600394488E-13</v>
      </c>
      <c r="H71" s="12">
        <f t="shared" si="8"/>
        <v>9.8371702499552889</v>
      </c>
      <c r="I71" s="13">
        <f t="shared" si="9"/>
        <v>9.8371702499559834</v>
      </c>
      <c r="J71" s="13">
        <f t="shared" si="2"/>
        <v>0.73482975004401574</v>
      </c>
    </row>
    <row r="72" spans="1:10" ht="15.75" thickBot="1" x14ac:dyDescent="0.3">
      <c r="A72" s="43">
        <v>673.4</v>
      </c>
      <c r="B72" s="43">
        <v>10.814</v>
      </c>
      <c r="C72" s="10">
        <f t="shared" si="7"/>
        <v>0</v>
      </c>
      <c r="D72" s="11">
        <f t="shared" si="7"/>
        <v>6.2921235281440112E-17</v>
      </c>
      <c r="E72" s="11">
        <f t="shared" si="7"/>
        <v>0.99869573190910377</v>
      </c>
      <c r="F72" s="12">
        <f t="shared" si="8"/>
        <v>0</v>
      </c>
      <c r="G72" s="12">
        <f t="shared" si="8"/>
        <v>3.7802755067028916E-17</v>
      </c>
      <c r="H72" s="12">
        <f t="shared" si="8"/>
        <v>10.660915853244168</v>
      </c>
      <c r="I72" s="13">
        <f t="shared" si="9"/>
        <v>10.660915853244168</v>
      </c>
      <c r="J72" s="13">
        <f t="shared" si="2"/>
        <v>0.15308414675583215</v>
      </c>
    </row>
    <row r="73" spans="1:10" ht="15.75" thickBot="1" x14ac:dyDescent="0.3">
      <c r="A73" s="43">
        <v>756.5</v>
      </c>
      <c r="B73" s="43">
        <v>9.0009999999999994</v>
      </c>
      <c r="C73" s="10">
        <f t="shared" si="7"/>
        <v>0</v>
      </c>
      <c r="D73" s="11">
        <f t="shared" si="7"/>
        <v>1.6901471692875077E-22</v>
      </c>
      <c r="E73" s="11">
        <f t="shared" si="7"/>
        <v>0.94187577833205316</v>
      </c>
      <c r="F73" s="12">
        <f t="shared" si="8"/>
        <v>0</v>
      </c>
      <c r="G73" s="12">
        <f t="shared" si="8"/>
        <v>1.0154317406838039E-22</v>
      </c>
      <c r="H73" s="12">
        <f t="shared" si="8"/>
        <v>10.054372013598211</v>
      </c>
      <c r="I73" s="13">
        <f t="shared" si="9"/>
        <v>10.054372013598211</v>
      </c>
      <c r="J73" s="13">
        <f t="shared" si="2"/>
        <v>-1.0533720135982119</v>
      </c>
    </row>
    <row r="74" spans="1:10" ht="15.75" thickBot="1" x14ac:dyDescent="0.3">
      <c r="A74" s="43">
        <v>849.8</v>
      </c>
      <c r="B74" s="43">
        <v>7.319</v>
      </c>
      <c r="C74" s="10">
        <f t="shared" si="7"/>
        <v>0</v>
      </c>
      <c r="D74" s="11">
        <f t="shared" si="7"/>
        <v>9.8641598328873843E-30</v>
      </c>
      <c r="E74" s="11">
        <f t="shared" si="7"/>
        <v>0.73080101395848762</v>
      </c>
      <c r="F74" s="12">
        <f t="shared" si="8"/>
        <v>0</v>
      </c>
      <c r="G74" s="12">
        <f t="shared" si="8"/>
        <v>5.9263365767813966E-30</v>
      </c>
      <c r="H74" s="12">
        <f t="shared" si="8"/>
        <v>7.8011829492689282</v>
      </c>
      <c r="I74" s="13">
        <f t="shared" si="9"/>
        <v>7.8011829492689282</v>
      </c>
      <c r="J74" s="13">
        <f t="shared" si="2"/>
        <v>-0.48218294926892824</v>
      </c>
    </row>
    <row r="75" spans="1:10" ht="15.75" thickBot="1" x14ac:dyDescent="0.3">
      <c r="A75" s="43">
        <v>954.5</v>
      </c>
      <c r="B75" s="43">
        <v>5.3380000000000001</v>
      </c>
      <c r="C75" s="10">
        <f t="shared" si="7"/>
        <v>0</v>
      </c>
      <c r="D75" s="11">
        <f t="shared" si="7"/>
        <v>4.3945540348214205E-39</v>
      </c>
      <c r="E75" s="11">
        <f t="shared" si="7"/>
        <v>0.43382689520862511</v>
      </c>
      <c r="F75" s="12">
        <f t="shared" si="8"/>
        <v>0</v>
      </c>
      <c r="G75" s="12">
        <f t="shared" si="8"/>
        <v>2.6402254988178864E-39</v>
      </c>
      <c r="H75" s="12">
        <f t="shared" si="8"/>
        <v>4.6310321321311809</v>
      </c>
      <c r="I75" s="13">
        <f t="shared" si="9"/>
        <v>4.6310321321311809</v>
      </c>
      <c r="J75" s="13">
        <f t="shared" si="2"/>
        <v>0.70696786786881916</v>
      </c>
    </row>
    <row r="76" spans="1:10" ht="15.75" thickBot="1" x14ac:dyDescent="0.3">
      <c r="A76" s="43">
        <v>1072.3</v>
      </c>
      <c r="B76" s="43">
        <v>2.3879999999999999</v>
      </c>
      <c r="C76" s="10">
        <f t="shared" si="7"/>
        <v>0</v>
      </c>
      <c r="D76" s="11">
        <f t="shared" si="7"/>
        <v>3.6502629963324907E-51</v>
      </c>
      <c r="E76" s="11">
        <f t="shared" si="7"/>
        <v>0.17885133676596796</v>
      </c>
      <c r="F76" s="12">
        <f t="shared" si="8"/>
        <v>0</v>
      </c>
      <c r="G76" s="12">
        <f t="shared" si="8"/>
        <v>2.1930592647042188E-51</v>
      </c>
      <c r="H76" s="12">
        <f t="shared" si="8"/>
        <v>1.9092091721042412</v>
      </c>
      <c r="I76" s="13">
        <f t="shared" si="9"/>
        <v>1.9092091721042412</v>
      </c>
      <c r="J76" s="13">
        <f t="shared" si="2"/>
        <v>0.47879082789575866</v>
      </c>
    </row>
    <row r="77" spans="1:10" ht="15.75" thickBot="1" x14ac:dyDescent="0.3">
      <c r="A77" s="43">
        <v>1204.5</v>
      </c>
      <c r="B77" s="43">
        <v>1.278</v>
      </c>
      <c r="C77" s="10">
        <f t="shared" si="7"/>
        <v>0</v>
      </c>
      <c r="D77" s="11">
        <f t="shared" si="7"/>
        <v>1.0930151038325072E-66</v>
      </c>
      <c r="E77" s="11">
        <f t="shared" si="7"/>
        <v>4.5362644780153477E-2</v>
      </c>
      <c r="F77" s="12">
        <f t="shared" si="8"/>
        <v>0</v>
      </c>
      <c r="G77" s="12">
        <f t="shared" si="8"/>
        <v>6.5667786193211166E-67</v>
      </c>
      <c r="H77" s="12">
        <f t="shared" si="8"/>
        <v>0.48423891624865528</v>
      </c>
      <c r="I77" s="13">
        <f t="shared" si="9"/>
        <v>0.48423891624865528</v>
      </c>
      <c r="J77" s="13">
        <f t="shared" si="2"/>
        <v>0.79376108375134469</v>
      </c>
    </row>
    <row r="78" spans="1:10" ht="15.75" thickBot="1" x14ac:dyDescent="0.3">
      <c r="A78" s="43">
        <v>1353</v>
      </c>
      <c r="B78" s="43">
        <v>0.215</v>
      </c>
      <c r="C78" s="10">
        <f t="shared" si="7"/>
        <v>0</v>
      </c>
      <c r="D78" s="11">
        <f t="shared" si="7"/>
        <v>1.3207882914312575E-86</v>
      </c>
      <c r="E78" s="11">
        <f t="shared" si="7"/>
        <v>6.0352003238623381E-3</v>
      </c>
      <c r="F78" s="12">
        <f t="shared" si="8"/>
        <v>0</v>
      </c>
      <c r="G78" s="12">
        <f t="shared" si="8"/>
        <v>7.9352282346407022E-87</v>
      </c>
      <c r="H78" s="12">
        <f t="shared" si="8"/>
        <v>6.442479000803851E-2</v>
      </c>
      <c r="I78" s="13">
        <f t="shared" si="9"/>
        <v>6.442479000803851E-2</v>
      </c>
      <c r="J78" s="13">
        <f t="shared" si="2"/>
        <v>0.1505752099919615</v>
      </c>
    </row>
    <row r="79" spans="1:10" ht="15.75" thickBot="1" x14ac:dyDescent="0.3">
      <c r="A79" s="43">
        <v>1519.9</v>
      </c>
      <c r="B79" s="43">
        <v>0.65900000000000003</v>
      </c>
      <c r="C79" s="10">
        <f t="shared" si="7"/>
        <v>0</v>
      </c>
      <c r="D79" s="11">
        <f t="shared" si="7"/>
        <v>4.0104667548873683E-112</v>
      </c>
      <c r="E79" s="11">
        <f t="shared" si="7"/>
        <v>3.4280469319016856E-4</v>
      </c>
      <c r="F79" s="12">
        <f t="shared" si="8"/>
        <v>0</v>
      </c>
      <c r="G79" s="12">
        <f t="shared" si="8"/>
        <v>2.4094678332577E-112</v>
      </c>
      <c r="H79" s="12">
        <f t="shared" si="8"/>
        <v>3.6593848070336954E-3</v>
      </c>
      <c r="I79" s="13">
        <f t="shared" si="9"/>
        <v>3.6593848070336954E-3</v>
      </c>
      <c r="J79" s="13">
        <f t="shared" si="2"/>
        <v>0.65534061519296638</v>
      </c>
    </row>
    <row r="80" spans="1:10" ht="15.75" thickBot="1" x14ac:dyDescent="0.3">
      <c r="A80" s="43">
        <v>1707.4</v>
      </c>
      <c r="B80" s="43">
        <v>0.26800000000000002</v>
      </c>
      <c r="C80" s="10">
        <f t="shared" si="7"/>
        <v>0</v>
      </c>
      <c r="D80" s="11">
        <f t="shared" si="7"/>
        <v>9.6036539367829707E-145</v>
      </c>
      <c r="E80" s="11">
        <f t="shared" si="7"/>
        <v>6.3982757379921261E-6</v>
      </c>
      <c r="F80" s="12">
        <f t="shared" si="8"/>
        <v>0</v>
      </c>
      <c r="G80" s="12">
        <f t="shared" si="8"/>
        <v>5.7698259720562404E-145</v>
      </c>
      <c r="H80" s="12">
        <f t="shared" si="8"/>
        <v>6.8300561491531486E-5</v>
      </c>
      <c r="I80" s="13">
        <f t="shared" si="9"/>
        <v>6.8300561491531486E-5</v>
      </c>
      <c r="J80" s="13">
        <f t="shared" si="2"/>
        <v>0.26793169943850847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2.3748286110774527E-186</v>
      </c>
      <c r="E81" s="11">
        <f t="shared" si="7"/>
        <v>2.8147907291584036E-8</v>
      </c>
      <c r="F81" s="12">
        <f t="shared" si="8"/>
        <v>0</v>
      </c>
      <c r="G81" s="12">
        <f t="shared" si="8"/>
        <v>1.4267848351860691E-186</v>
      </c>
      <c r="H81" s="12">
        <f t="shared" si="8"/>
        <v>3.0047437021369721E-7</v>
      </c>
      <c r="I81" s="13">
        <f t="shared" si="1"/>
        <v>3.0047437021369721E-7</v>
      </c>
      <c r="J81" s="13">
        <f t="shared" si="2"/>
        <v>-3.0047437021369721E-7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2.1879225133086181E-239</v>
      </c>
      <c r="E82" s="11">
        <f t="shared" si="7"/>
        <v>1.8940924765798904E-11</v>
      </c>
      <c r="F82" s="12">
        <f t="shared" si="8"/>
        <v>0</v>
      </c>
      <c r="G82" s="12">
        <f t="shared" si="8"/>
        <v>1.3144926113782263E-239</v>
      </c>
      <c r="H82" s="12">
        <f t="shared" si="8"/>
        <v>2.0219131679356075E-10</v>
      </c>
      <c r="I82" s="13">
        <f t="shared" si="1"/>
        <v>2.0219131679356075E-10</v>
      </c>
      <c r="J82" s="13">
        <f t="shared" si="2"/>
        <v>-2.0219131679356075E-10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6.5670561202048604E-307</v>
      </c>
      <c r="E83" s="11">
        <f t="shared" si="7"/>
        <v>1.1268769802195246E-15</v>
      </c>
      <c r="F83" s="12">
        <f t="shared" si="8"/>
        <v>0</v>
      </c>
      <c r="G83" s="12">
        <f t="shared" si="8"/>
        <v>3.9454535962799943E-307</v>
      </c>
      <c r="H83" s="12">
        <f t="shared" si="8"/>
        <v>1.2029230003930422E-14</v>
      </c>
      <c r="I83" s="13">
        <f t="shared" si="1"/>
        <v>1.2029230003930422E-14</v>
      </c>
      <c r="J83" s="13">
        <f t="shared" si="2"/>
        <v>-1.2029230003930422E-14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0</v>
      </c>
      <c r="E84" s="11">
        <f t="shared" si="7"/>
        <v>2.947056121330956E-21</v>
      </c>
      <c r="F84" s="12">
        <f t="shared" si="8"/>
        <v>0</v>
      </c>
      <c r="G84" s="12">
        <f t="shared" si="8"/>
        <v>0</v>
      </c>
      <c r="H84" s="12">
        <f t="shared" si="8"/>
        <v>3.1459348749031192E-20</v>
      </c>
      <c r="I84" s="13">
        <f t="shared" si="1"/>
        <v>3.1459348749031192E-20</v>
      </c>
      <c r="J84" s="13">
        <f t="shared" si="2"/>
        <v>-3.1459348749031192E-20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0</v>
      </c>
      <c r="E85" s="11">
        <f t="shared" si="7"/>
        <v>1.3951069098518575E-28</v>
      </c>
      <c r="F85" s="12">
        <f t="shared" si="8"/>
        <v>0</v>
      </c>
      <c r="G85" s="12">
        <f t="shared" si="8"/>
        <v>0</v>
      </c>
      <c r="H85" s="12">
        <f t="shared" si="8"/>
        <v>1.4892541238539932E-27</v>
      </c>
      <c r="I85" s="13">
        <f t="shared" si="1"/>
        <v>1.4892541238539932E-27</v>
      </c>
      <c r="J85" s="13">
        <f t="shared" si="2"/>
        <v>-1.4892541238539932E-27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0</v>
      </c>
      <c r="E86" s="11">
        <f t="shared" si="7"/>
        <v>3.871007547225376E-38</v>
      </c>
      <c r="F86" s="12">
        <f t="shared" si="8"/>
        <v>0</v>
      </c>
      <c r="G86" s="12">
        <f t="shared" si="8"/>
        <v>0</v>
      </c>
      <c r="H86" s="12">
        <f t="shared" si="8"/>
        <v>4.1322381191470714E-37</v>
      </c>
      <c r="I86" s="13">
        <f t="shared" ref="I86:I116" si="10">SUM(F86:H86)</f>
        <v>4.1322381191470714E-37</v>
      </c>
      <c r="J86" s="13">
        <f t="shared" ref="J86:J116" si="11">B86-I86</f>
        <v>-4.1322381191470714E-37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1.4994945701502591E-50</v>
      </c>
      <c r="F87" s="12">
        <f t="shared" si="8"/>
        <v>0</v>
      </c>
      <c r="G87" s="12">
        <f t="shared" si="8"/>
        <v>0</v>
      </c>
      <c r="H87" s="12">
        <f t="shared" si="8"/>
        <v>1.6006862674990794E-49</v>
      </c>
      <c r="I87" s="13">
        <f t="shared" si="10"/>
        <v>1.6006862674990794E-49</v>
      </c>
      <c r="J87" s="13">
        <f t="shared" si="11"/>
        <v>-1.6006862674990794E-49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1.2933579572724487E-66</v>
      </c>
      <c r="F88" s="12">
        <f t="shared" si="8"/>
        <v>0</v>
      </c>
      <c r="G88" s="12">
        <f t="shared" si="8"/>
        <v>0</v>
      </c>
      <c r="H88" s="12">
        <f t="shared" si="8"/>
        <v>1.3806387581378278E-65</v>
      </c>
      <c r="I88" s="13">
        <f t="shared" si="10"/>
        <v>1.3806387581378278E-65</v>
      </c>
      <c r="J88" s="13">
        <f t="shared" si="11"/>
        <v>-1.3806387581378278E-65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2.503572422497384E-87</v>
      </c>
      <c r="F89" s="12">
        <f t="shared" si="8"/>
        <v>0</v>
      </c>
      <c r="G89" s="12">
        <f t="shared" si="8"/>
        <v>0</v>
      </c>
      <c r="H89" s="12">
        <f t="shared" si="8"/>
        <v>2.6725231795800333E-86</v>
      </c>
      <c r="I89" s="13">
        <f t="shared" si="10"/>
        <v>2.6725231795800333E-86</v>
      </c>
      <c r="J89" s="13">
        <f t="shared" si="11"/>
        <v>-2.6725231795800333E-86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5.7102601471062192E-114</v>
      </c>
      <c r="F90" s="12">
        <f t="shared" si="8"/>
        <v>0</v>
      </c>
      <c r="G90" s="12">
        <f t="shared" si="8"/>
        <v>0</v>
      </c>
      <c r="H90" s="12">
        <f t="shared" si="8"/>
        <v>6.0956106032476506E-113</v>
      </c>
      <c r="I90" s="13">
        <f t="shared" si="10"/>
        <v>6.0956106032476506E-113</v>
      </c>
      <c r="J90" s="13">
        <f t="shared" si="11"/>
        <v>-6.0956106032476506E-113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3.7804518242450389E-148</v>
      </c>
      <c r="F91" s="12">
        <f t="shared" si="8"/>
        <v>0</v>
      </c>
      <c r="G91" s="12">
        <f t="shared" si="8"/>
        <v>0</v>
      </c>
      <c r="H91" s="12">
        <f t="shared" si="8"/>
        <v>4.03557134548643E-147</v>
      </c>
      <c r="I91" s="13">
        <f t="shared" si="10"/>
        <v>4.03557134548643E-147</v>
      </c>
      <c r="J91" s="13">
        <f t="shared" si="11"/>
        <v>-4.03557134548643E-147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6.5103328697633924E-192</v>
      </c>
      <c r="F92" s="12">
        <f t="shared" si="8"/>
        <v>0</v>
      </c>
      <c r="G92" s="12">
        <f t="shared" si="8"/>
        <v>0</v>
      </c>
      <c r="H92" s="12">
        <f t="shared" si="8"/>
        <v>6.9496753298905791E-191</v>
      </c>
      <c r="I92" s="13">
        <f t="shared" si="10"/>
        <v>6.9496753298905791E-191</v>
      </c>
      <c r="J92" s="13">
        <f t="shared" si="11"/>
        <v>-6.9496753298905791E-191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7.5818893590260032E-248</v>
      </c>
      <c r="F93" s="12">
        <f t="shared" si="8"/>
        <v>0</v>
      </c>
      <c r="G93" s="12">
        <f t="shared" si="8"/>
        <v>0</v>
      </c>
      <c r="H93" s="12">
        <f t="shared" si="8"/>
        <v>8.0935445984804008E-247</v>
      </c>
      <c r="I93" s="13">
        <f t="shared" si="10"/>
        <v>8.0935445984804008E-247</v>
      </c>
      <c r="J93" s="13">
        <f t="shared" si="11"/>
        <v>-8.0935445984804008E-247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5C32-EA71-4AE3-8E46-642D255EE347}">
  <dimension ref="A1:R116"/>
  <sheetViews>
    <sheetView topLeftCell="A6" zoomScale="93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35.597770776164275</v>
      </c>
      <c r="D8" s="41">
        <v>198.48286021465057</v>
      </c>
      <c r="E8" s="41">
        <v>805.46026982218268</v>
      </c>
    </row>
    <row r="9" spans="2:8" ht="15" x14ac:dyDescent="0.25">
      <c r="B9" s="25" t="s">
        <v>5</v>
      </c>
      <c r="C9" s="41">
        <v>23.675241011995016</v>
      </c>
      <c r="D9" s="41">
        <v>206.08713596221983</v>
      </c>
      <c r="E9" s="41">
        <v>547.90320916931933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0.69645315784061301</v>
      </c>
    </row>
    <row r="12" spans="2:8" ht="15" customHeight="1" x14ac:dyDescent="0.25">
      <c r="B12" s="31" t="s">
        <v>24</v>
      </c>
      <c r="C12" s="39">
        <f>STDEV(J22:J143)/MAX(I22:I143)</f>
        <v>1.927951720514701E-2</v>
      </c>
      <c r="D12" s="35" t="s">
        <v>21</v>
      </c>
      <c r="E12" s="38">
        <f>M24</f>
        <v>0.9929407711125724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1.094451027025396</v>
      </c>
      <c r="D15" s="40">
        <f>N22</f>
        <v>0.66696421527509142</v>
      </c>
      <c r="E15" s="40">
        <f>M22</f>
        <v>11.801095336779499</v>
      </c>
    </row>
    <row r="16" spans="2:8" ht="15" x14ac:dyDescent="0.25">
      <c r="B16" s="5" t="s">
        <v>9</v>
      </c>
      <c r="C16" s="23">
        <f>O28</f>
        <v>0.10359407503708007</v>
      </c>
      <c r="D16" s="24">
        <f>N28</f>
        <v>0.13006027822733168</v>
      </c>
      <c r="E16" s="24">
        <f>M28</f>
        <v>9.339579923812423E-3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11.588774010251454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3.7615633973100983E-3</v>
      </c>
      <c r="D22" s="11">
        <f>EXP(-1*(($A22-D$8)/(0.6006*D$9))^2)</f>
        <v>8.0470635085225492E-2</v>
      </c>
      <c r="E22" s="11">
        <f>EXP(-1*(($A22-E$8)/(0.6006*E$9))^2)</f>
        <v>2.5762246385408168E-3</v>
      </c>
      <c r="F22" s="12">
        <f t="shared" ref="F22:H53" si="0">C$15*C22</f>
        <v>4.1168469234071749E-3</v>
      </c>
      <c r="G22" s="12">
        <f t="shared" si="0"/>
        <v>5.367103398230566E-2</v>
      </c>
      <c r="H22" s="12">
        <f t="shared" si="0"/>
        <v>3.0402272568380483E-2</v>
      </c>
      <c r="I22" s="13">
        <f t="shared" ref="I22:I85" si="1">SUM(F22:H22)</f>
        <v>8.8190153474093314E-2</v>
      </c>
      <c r="J22" s="13">
        <f t="shared" ref="J22:J85" si="2">B22-I22</f>
        <v>-8.7190153474093313E-2</v>
      </c>
      <c r="M22" s="15">
        <f t="array" ref="M22:Q26">LINEST(B22:B108,C22:E108,FALSE,TRUE)</f>
        <v>11.801095336779499</v>
      </c>
      <c r="N22" s="16">
        <v>0.66696421527509142</v>
      </c>
      <c r="O22" s="16">
        <v>1.094451027025396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4.1540807641667352E-3</v>
      </c>
      <c r="D23" s="11">
        <f t="shared" si="3"/>
        <v>8.1091761461329737E-2</v>
      </c>
      <c r="E23" s="11">
        <f t="shared" si="3"/>
        <v>2.5877169353188062E-3</v>
      </c>
      <c r="F23" s="12">
        <f t="shared" ref="F23:F56" si="4">C$15*C23</f>
        <v>4.5464379586887252E-3</v>
      </c>
      <c r="G23" s="12">
        <f t="shared" si="0"/>
        <v>5.4085303048330688E-2</v>
      </c>
      <c r="H23" s="12">
        <f t="shared" si="0"/>
        <v>3.0537894258296099E-2</v>
      </c>
      <c r="I23" s="13">
        <f t="shared" si="1"/>
        <v>8.9169635265315517E-2</v>
      </c>
      <c r="J23" s="13">
        <f t="shared" si="2"/>
        <v>-8.9169635265315517E-2</v>
      </c>
      <c r="M23" s="18">
        <v>0.11021727308638221</v>
      </c>
      <c r="N23">
        <v>8.6745551406352331E-2</v>
      </c>
      <c r="O23">
        <v>0.11337864181807822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4.4360643823869129E-3</v>
      </c>
      <c r="D24" s="11">
        <f t="shared" si="3"/>
        <v>8.1507974895738911E-2</v>
      </c>
      <c r="E24" s="11">
        <f t="shared" si="3"/>
        <v>2.5954045367792417E-3</v>
      </c>
      <c r="F24" s="12">
        <f t="shared" si="4"/>
        <v>4.8550552192541362E-3</v>
      </c>
      <c r="G24" s="12">
        <f t="shared" si="0"/>
        <v>5.4362902514998354E-2</v>
      </c>
      <c r="H24" s="12">
        <f t="shared" si="0"/>
        <v>3.0628616376041862E-2</v>
      </c>
      <c r="I24" s="13">
        <f t="shared" si="1"/>
        <v>8.9846574110294355E-2</v>
      </c>
      <c r="J24" s="13">
        <f t="shared" si="2"/>
        <v>-8.9846574110294355E-2</v>
      </c>
      <c r="M24" s="18">
        <v>0.9929407711125724</v>
      </c>
      <c r="N24">
        <v>0.23637027587751611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4.8917021411388519E-3</v>
      </c>
      <c r="D25" s="11">
        <f t="shared" si="3"/>
        <v>8.2135499794115621E-2</v>
      </c>
      <c r="E25" s="11">
        <f t="shared" si="3"/>
        <v>2.6069751709053477E-3</v>
      </c>
      <c r="F25" s="12">
        <f t="shared" si="4"/>
        <v>5.3537284322717447E-3</v>
      </c>
      <c r="G25" s="12">
        <f t="shared" si="0"/>
        <v>5.4781439166409755E-2</v>
      </c>
      <c r="H25" s="12">
        <f t="shared" si="0"/>
        <v>3.0765162532471035E-2</v>
      </c>
      <c r="I25" s="13">
        <f t="shared" si="1"/>
        <v>9.0900330131152535E-2</v>
      </c>
      <c r="J25" s="13">
        <f t="shared" si="2"/>
        <v>-9.0900330131152535E-2</v>
      </c>
      <c r="M25" s="18">
        <v>3938.4388910618659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5.5651233720093365E-3</v>
      </c>
      <c r="D26" s="11">
        <f t="shared" si="3"/>
        <v>8.2978204857924009E-2</v>
      </c>
      <c r="E26" s="11">
        <f t="shared" si="3"/>
        <v>2.6224761825361393E-3</v>
      </c>
      <c r="F26" s="12">
        <f t="shared" si="4"/>
        <v>6.0907549900186533E-3</v>
      </c>
      <c r="G26" s="12">
        <f t="shared" si="0"/>
        <v>5.5343493288001068E-2</v>
      </c>
      <c r="H26" s="12">
        <f t="shared" si="0"/>
        <v>3.0948091448542533E-2</v>
      </c>
      <c r="I26" s="13">
        <f t="shared" si="1"/>
        <v>9.2382339726562263E-2</v>
      </c>
      <c r="J26" s="13">
        <f t="shared" si="2"/>
        <v>-9.2382339726562263E-2</v>
      </c>
      <c r="M26" s="20">
        <v>660.13246278525321</v>
      </c>
      <c r="N26" s="21">
        <v>4.6931562147466979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6.3212394723892087E-3</v>
      </c>
      <c r="D27" s="11">
        <f t="shared" si="3"/>
        <v>8.3827805087053203E-2</v>
      </c>
      <c r="E27" s="11">
        <f t="shared" si="3"/>
        <v>2.638061567071638E-3</v>
      </c>
      <c r="F27" s="12">
        <f t="shared" si="4"/>
        <v>6.9182870326298419E-3</v>
      </c>
      <c r="G27" s="12">
        <f t="shared" si="0"/>
        <v>5.5910146238119754E-2</v>
      </c>
      <c r="H27" s="12">
        <f t="shared" si="0"/>
        <v>3.1132016057306325E-2</v>
      </c>
      <c r="I27" s="13">
        <f t="shared" si="1"/>
        <v>9.3960449328055917E-2</v>
      </c>
      <c r="J27" s="13">
        <f t="shared" si="2"/>
        <v>-9.3960449328055917E-2</v>
      </c>
      <c r="M27" t="s">
        <v>10</v>
      </c>
    </row>
    <row r="28" spans="1:18" ht="15.75" thickBot="1" x14ac:dyDescent="0.3">
      <c r="A28" s="43">
        <v>4</v>
      </c>
      <c r="B28" s="43">
        <v>1E-3</v>
      </c>
      <c r="C28" s="10">
        <f t="shared" si="3"/>
        <v>7.1687320051361508E-3</v>
      </c>
      <c r="D28" s="11">
        <f t="shared" si="3"/>
        <v>8.4684335407325839E-2</v>
      </c>
      <c r="E28" s="11">
        <f t="shared" si="3"/>
        <v>2.6537317335541036E-3</v>
      </c>
      <c r="F28" s="12">
        <f t="shared" si="4"/>
        <v>7.8458261054910865E-3</v>
      </c>
      <c r="G28" s="12">
        <f t="shared" si="0"/>
        <v>5.6481421311039719E-2</v>
      </c>
      <c r="H28" s="12">
        <f t="shared" si="0"/>
        <v>3.1316941185909108E-2</v>
      </c>
      <c r="I28" s="13">
        <f t="shared" si="1"/>
        <v>9.5644188602439908E-2</v>
      </c>
      <c r="J28" s="13">
        <f t="shared" si="2"/>
        <v>-9.4644188602439908E-2</v>
      </c>
      <c r="M28" s="14">
        <f>M23/M22</f>
        <v>9.339579923812423E-3</v>
      </c>
      <c r="N28" s="14">
        <f>N23/N22</f>
        <v>0.13006027822733168</v>
      </c>
      <c r="O28" s="14">
        <f>O23/O22</f>
        <v>0.10359407503708007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3"/>
        <v>8.3709720770668832E-3</v>
      </c>
      <c r="D29" s="11">
        <f t="shared" si="3"/>
        <v>8.5764796827097117E-2</v>
      </c>
      <c r="E29" s="11">
        <f t="shared" si="3"/>
        <v>2.6734392921344417E-3</v>
      </c>
      <c r="F29" s="12">
        <f t="shared" si="4"/>
        <v>9.161618986946762E-3</v>
      </c>
      <c r="G29" s="12">
        <f t="shared" si="0"/>
        <v>5.7202050414012481E-2</v>
      </c>
      <c r="H29" s="12">
        <f t="shared" si="0"/>
        <v>3.1549511963570843E-2</v>
      </c>
      <c r="I29" s="13">
        <f t="shared" si="1"/>
        <v>9.7913181364530089E-2</v>
      </c>
      <c r="J29" s="13">
        <f t="shared" si="2"/>
        <v>-9.6913181364530088E-2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1.004982505864617E-2</v>
      </c>
      <c r="D30" s="11">
        <f t="shared" si="3"/>
        <v>8.7075811261941305E-2</v>
      </c>
      <c r="E30" s="11">
        <f t="shared" si="3"/>
        <v>2.6972652074372066E-3</v>
      </c>
      <c r="F30" s="12">
        <f t="shared" si="4"/>
        <v>1.0999041356860861E-2</v>
      </c>
      <c r="G30" s="12">
        <f t="shared" si="0"/>
        <v>5.8076450127762649E-2</v>
      </c>
      <c r="H30" s="12">
        <f t="shared" si="0"/>
        <v>3.1830683861544806E-2</v>
      </c>
      <c r="I30" s="13">
        <f t="shared" si="1"/>
        <v>0.10090617534616832</v>
      </c>
      <c r="J30" s="13">
        <f t="shared" si="2"/>
        <v>-9.9906175346168316E-2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1.2022494418374368E-2</v>
      </c>
      <c r="D31" s="11">
        <f t="shared" si="3"/>
        <v>8.8402711410042453E-2</v>
      </c>
      <c r="E31" s="11">
        <f t="shared" si="3"/>
        <v>2.7212853675006939E-3</v>
      </c>
      <c r="F31" s="12">
        <f t="shared" si="4"/>
        <v>1.3158031363596917E-2</v>
      </c>
      <c r="G31" s="12">
        <f t="shared" si="0"/>
        <v>5.8961445043789334E-2</v>
      </c>
      <c r="H31" s="12">
        <f t="shared" si="0"/>
        <v>3.2114148060458723E-2</v>
      </c>
      <c r="I31" s="13">
        <f t="shared" si="1"/>
        <v>0.10423362446784498</v>
      </c>
      <c r="J31" s="13">
        <f t="shared" si="2"/>
        <v>-0.10323362446784498</v>
      </c>
      <c r="M31" s="28" t="e">
        <f>#REF!-M22</f>
        <v>#REF!</v>
      </c>
      <c r="N31" s="28" t="e">
        <f>#REF!-N22</f>
        <v>#REF!</v>
      </c>
      <c r="O31" s="28">
        <f>E15-O22</f>
        <v>10.706644309754102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1E-3</v>
      </c>
      <c r="C32" s="10">
        <f t="shared" si="3"/>
        <v>1.4751925457945606E-2</v>
      </c>
      <c r="D32" s="11">
        <f t="shared" si="3"/>
        <v>8.9970994632876472E-2</v>
      </c>
      <c r="E32" s="11">
        <f t="shared" si="3"/>
        <v>2.7495562715795577E-3</v>
      </c>
      <c r="F32" s="12">
        <f t="shared" si="4"/>
        <v>1.6145259968050652E-2</v>
      </c>
      <c r="G32" s="12">
        <f t="shared" si="0"/>
        <v>6.0007433832835917E-2</v>
      </c>
      <c r="H32" s="12">
        <f t="shared" si="0"/>
        <v>3.2447775694750346E-2</v>
      </c>
      <c r="I32" s="13">
        <f t="shared" si="1"/>
        <v>0.10860046949563693</v>
      </c>
      <c r="J32" s="13">
        <f t="shared" si="2"/>
        <v>-0.10760046949563692</v>
      </c>
    </row>
    <row r="33" spans="1:10" ht="15.75" thickBot="1" x14ac:dyDescent="0.3">
      <c r="A33" s="43">
        <v>7.2</v>
      </c>
      <c r="B33" s="43">
        <v>2E-3</v>
      </c>
      <c r="C33" s="10">
        <f t="shared" si="3"/>
        <v>1.8527581688685592E-2</v>
      </c>
      <c r="D33" s="11">
        <f t="shared" si="3"/>
        <v>9.1790224463994055E-2</v>
      </c>
      <c r="E33" s="11">
        <f t="shared" si="3"/>
        <v>2.7821948561674108E-3</v>
      </c>
      <c r="F33" s="12">
        <f t="shared" si="4"/>
        <v>2.0277530807478867E-2</v>
      </c>
      <c r="G33" s="12">
        <f t="shared" si="0"/>
        <v>6.1220795029552293E-2</v>
      </c>
      <c r="H33" s="12">
        <f t="shared" si="0"/>
        <v>3.2832946743129136E-2</v>
      </c>
      <c r="I33" s="13">
        <f t="shared" si="1"/>
        <v>0.11433127258016029</v>
      </c>
      <c r="J33" s="13">
        <f t="shared" si="2"/>
        <v>-0.11233127258016029</v>
      </c>
    </row>
    <row r="34" spans="1:10" ht="15.75" thickBot="1" x14ac:dyDescent="0.3">
      <c r="A34" s="43">
        <v>8.1</v>
      </c>
      <c r="B34" s="43">
        <v>1.4E-2</v>
      </c>
      <c r="C34" s="10">
        <f t="shared" si="3"/>
        <v>2.3761488847346503E-2</v>
      </c>
      <c r="D34" s="11">
        <f t="shared" si="3"/>
        <v>9.3871489596920654E-2</v>
      </c>
      <c r="E34" s="11">
        <f t="shared" si="3"/>
        <v>2.8193367645942304E-3</v>
      </c>
      <c r="F34" s="12">
        <f t="shared" si="4"/>
        <v>2.6005785872630874E-2</v>
      </c>
      <c r="G34" s="12">
        <f t="shared" si="0"/>
        <v>6.2608924395714097E-2</v>
      </c>
      <c r="H34" s="12">
        <f t="shared" si="0"/>
        <v>3.3271261945463974E-2</v>
      </c>
      <c r="I34" s="13">
        <f t="shared" si="1"/>
        <v>0.12188597221380895</v>
      </c>
      <c r="J34" s="13">
        <f t="shared" si="2"/>
        <v>-0.10788597221380895</v>
      </c>
    </row>
    <row r="35" spans="1:10" ht="15.75" thickBot="1" x14ac:dyDescent="0.3">
      <c r="A35" s="43">
        <v>9.1</v>
      </c>
      <c r="B35" s="43">
        <v>2.1000000000000001E-2</v>
      </c>
      <c r="C35" s="10">
        <f t="shared" si="3"/>
        <v>3.1035128770240592E-2</v>
      </c>
      <c r="D35" s="11">
        <f t="shared" si="3"/>
        <v>9.6227465446277125E-2</v>
      </c>
      <c r="E35" s="11">
        <f t="shared" si="3"/>
        <v>2.8611371766410799E-3</v>
      </c>
      <c r="F35" s="12">
        <f t="shared" si="4"/>
        <v>3.3966428556455229E-2</v>
      </c>
      <c r="G35" s="12">
        <f t="shared" si="0"/>
        <v>6.4180275979287202E-2</v>
      </c>
      <c r="H35" s="12">
        <f t="shared" si="0"/>
        <v>3.3764552593145508E-2</v>
      </c>
      <c r="I35" s="13">
        <f t="shared" si="1"/>
        <v>0.13191125712888793</v>
      </c>
      <c r="J35" s="13">
        <f t="shared" si="2"/>
        <v>-0.11091125712888793</v>
      </c>
    </row>
    <row r="36" spans="1:10" ht="15.75" thickBot="1" x14ac:dyDescent="0.3">
      <c r="A36" s="43">
        <v>10.199999999999999</v>
      </c>
      <c r="B36" s="43">
        <v>2.3E-2</v>
      </c>
      <c r="C36" s="10">
        <f t="shared" si="3"/>
        <v>4.1159460376636842E-2</v>
      </c>
      <c r="D36" s="11">
        <f t="shared" si="3"/>
        <v>9.8872481885822178E-2</v>
      </c>
      <c r="E36" s="11">
        <f t="shared" si="3"/>
        <v>2.9077717602887599E-3</v>
      </c>
      <c r="F36" s="12">
        <f t="shared" si="4"/>
        <v>4.5047013681021285E-2</v>
      </c>
      <c r="G36" s="12">
        <f t="shared" si="0"/>
        <v>6.5944407293278079E-2</v>
      </c>
      <c r="H36" s="12">
        <f t="shared" si="0"/>
        <v>3.43148917607628E-2</v>
      </c>
      <c r="I36" s="13">
        <f t="shared" si="1"/>
        <v>0.14530631273506217</v>
      </c>
      <c r="J36" s="13">
        <f t="shared" si="2"/>
        <v>-0.12230631273506218</v>
      </c>
    </row>
    <row r="37" spans="1:10" ht="15.75" thickBot="1" x14ac:dyDescent="0.3">
      <c r="A37" s="43">
        <v>11.5</v>
      </c>
      <c r="B37" s="43">
        <v>3.7999999999999999E-2</v>
      </c>
      <c r="C37" s="10">
        <f t="shared" si="3"/>
        <v>5.6581964077494787E-2</v>
      </c>
      <c r="D37" s="11">
        <f t="shared" si="3"/>
        <v>0.1020715107665341</v>
      </c>
      <c r="E37" s="11">
        <f t="shared" si="3"/>
        <v>2.9637809087195649E-3</v>
      </c>
      <c r="F37" s="12">
        <f t="shared" si="4"/>
        <v>6.1926188695728232E-2</v>
      </c>
      <c r="G37" s="12">
        <f t="shared" si="0"/>
        <v>6.8078045080344471E-2</v>
      </c>
      <c r="H37" s="12">
        <f t="shared" si="0"/>
        <v>3.4975861061126566E-2</v>
      </c>
      <c r="I37" s="13">
        <f t="shared" si="1"/>
        <v>0.16498009483719928</v>
      </c>
      <c r="J37" s="13">
        <f t="shared" si="2"/>
        <v>-0.12698009483719927</v>
      </c>
    </row>
    <row r="38" spans="1:10" ht="15.75" thickBot="1" x14ac:dyDescent="0.3">
      <c r="A38" s="43">
        <v>12.9</v>
      </c>
      <c r="B38" s="43">
        <v>0.08</v>
      </c>
      <c r="C38" s="10">
        <f t="shared" si="3"/>
        <v>7.8234536283676145E-2</v>
      </c>
      <c r="D38" s="11">
        <f t="shared" si="3"/>
        <v>0.10560640878042643</v>
      </c>
      <c r="E38" s="11">
        <f t="shared" si="3"/>
        <v>3.0251999587175564E-3</v>
      </c>
      <c r="F38" s="12">
        <f t="shared" si="4"/>
        <v>8.5623868584524962E-2</v>
      </c>
      <c r="G38" s="12">
        <f t="shared" si="0"/>
        <v>7.0435695560257638E-2</v>
      </c>
      <c r="H38" s="12">
        <f t="shared" si="0"/>
        <v>3.5700673125647286E-2</v>
      </c>
      <c r="I38" s="13">
        <f t="shared" si="1"/>
        <v>0.1917602372704299</v>
      </c>
      <c r="J38" s="13">
        <f t="shared" si="2"/>
        <v>-0.1117602372704299</v>
      </c>
    </row>
    <row r="39" spans="1:10" ht="15.75" thickBot="1" x14ac:dyDescent="0.3">
      <c r="A39" s="43">
        <v>14.5</v>
      </c>
      <c r="B39" s="43">
        <v>0.14799999999999999</v>
      </c>
      <c r="C39" s="10">
        <f t="shared" ref="C39:E54" si="5">EXP(-1*(($A39-C$8)/(0.6006*C$9))^2)</f>
        <v>0.11063989593842935</v>
      </c>
      <c r="D39" s="11">
        <f t="shared" si="5"/>
        <v>0.10976204407248816</v>
      </c>
      <c r="E39" s="11">
        <f t="shared" si="5"/>
        <v>3.0968159463929954E-3</v>
      </c>
      <c r="F39" s="12">
        <f t="shared" si="4"/>
        <v>0.12108994773979694</v>
      </c>
      <c r="G39" s="12">
        <f t="shared" si="0"/>
        <v>7.3207355591797058E-2</v>
      </c>
      <c r="H39" s="12">
        <f t="shared" si="0"/>
        <v>3.654582022384277E-2</v>
      </c>
      <c r="I39" s="13">
        <f t="shared" si="1"/>
        <v>0.23084312355543679</v>
      </c>
      <c r="J39" s="13">
        <f t="shared" si="2"/>
        <v>-8.2843123555436798E-2</v>
      </c>
    </row>
    <row r="40" spans="1:10" ht="15.75" thickBot="1" x14ac:dyDescent="0.3">
      <c r="A40" s="43">
        <v>16.3</v>
      </c>
      <c r="B40" s="43">
        <v>0.224</v>
      </c>
      <c r="C40" s="10">
        <f t="shared" si="5"/>
        <v>0.15852351223760069</v>
      </c>
      <c r="D40" s="11">
        <f t="shared" si="5"/>
        <v>0.11458713248300149</v>
      </c>
      <c r="E40" s="11">
        <f t="shared" si="5"/>
        <v>3.1792327413367786E-3</v>
      </c>
      <c r="F40" s="12">
        <f t="shared" si="4"/>
        <v>0.17349622077611501</v>
      </c>
      <c r="G40" s="12">
        <f t="shared" si="0"/>
        <v>7.6425516897148035E-2</v>
      </c>
      <c r="H40" s="12">
        <f t="shared" si="0"/>
        <v>3.7518428678326159E-2</v>
      </c>
      <c r="I40" s="13">
        <f t="shared" si="1"/>
        <v>0.2874401663515892</v>
      </c>
      <c r="J40" s="13">
        <f t="shared" si="2"/>
        <v>-6.3440166351589194E-2</v>
      </c>
    </row>
    <row r="41" spans="1:10" ht="15.75" thickBot="1" x14ac:dyDescent="0.3">
      <c r="A41" s="43">
        <v>18.3</v>
      </c>
      <c r="B41" s="43">
        <v>0.35099999999999998</v>
      </c>
      <c r="C41" s="10">
        <f t="shared" si="5"/>
        <v>0.22766942756956179</v>
      </c>
      <c r="D41" s="11">
        <f t="shared" si="5"/>
        <v>0.12013790101374297</v>
      </c>
      <c r="E41" s="11">
        <f t="shared" si="5"/>
        <v>3.2731522448587441E-3</v>
      </c>
      <c r="F41" s="12">
        <f t="shared" si="4"/>
        <v>0.24917303882579092</v>
      </c>
      <c r="G41" s="12">
        <f t="shared" si="0"/>
        <v>8.012768087442769E-2</v>
      </c>
      <c r="H41" s="12">
        <f t="shared" si="0"/>
        <v>3.8626781693371873E-2</v>
      </c>
      <c r="I41" s="13">
        <f t="shared" si="1"/>
        <v>0.36792750139359048</v>
      </c>
      <c r="J41" s="13">
        <f t="shared" si="2"/>
        <v>-1.6927501393590505E-2</v>
      </c>
    </row>
    <row r="42" spans="1:10" ht="15.75" thickBot="1" x14ac:dyDescent="0.3">
      <c r="A42" s="43">
        <v>20.6</v>
      </c>
      <c r="B42" s="43">
        <v>0.50700000000000001</v>
      </c>
      <c r="C42" s="10">
        <f t="shared" si="5"/>
        <v>0.32874120397937667</v>
      </c>
      <c r="D42" s="11">
        <f t="shared" si="5"/>
        <v>0.12677263044571629</v>
      </c>
      <c r="E42" s="11">
        <f t="shared" si="5"/>
        <v>3.3842856160868498E-3</v>
      </c>
      <c r="F42" s="12">
        <f t="shared" si="4"/>
        <v>0.35979114832079401</v>
      </c>
      <c r="G42" s="12">
        <f t="shared" si="0"/>
        <v>8.4552807983586331E-2</v>
      </c>
      <c r="H42" s="12">
        <f t="shared" si="0"/>
        <v>3.9938277202332458E-2</v>
      </c>
      <c r="I42" s="13">
        <f t="shared" si="1"/>
        <v>0.48428223350671279</v>
      </c>
      <c r="J42" s="13">
        <f t="shared" si="2"/>
        <v>2.2717766493287217E-2</v>
      </c>
    </row>
    <row r="43" spans="1:10" ht="15.75" thickBot="1" x14ac:dyDescent="0.3">
      <c r="A43" s="43">
        <v>23.1</v>
      </c>
      <c r="B43" s="43">
        <v>0.70399999999999996</v>
      </c>
      <c r="C43" s="10">
        <f t="shared" si="5"/>
        <v>0.46185110867133067</v>
      </c>
      <c r="D43" s="11">
        <f t="shared" si="5"/>
        <v>0.13429530688295677</v>
      </c>
      <c r="E43" s="11">
        <f t="shared" si="5"/>
        <v>3.5089778150766901E-3</v>
      </c>
      <c r="F43" s="12">
        <f t="shared" si="4"/>
        <v>0.50547342021815567</v>
      </c>
      <c r="G43" s="12">
        <f t="shared" si="0"/>
        <v>8.9570163970318847E-2</v>
      </c>
      <c r="H43" s="12">
        <f t="shared" si="0"/>
        <v>4.1409781730364241E-2</v>
      </c>
      <c r="I43" s="13">
        <f t="shared" si="1"/>
        <v>0.63645336591883872</v>
      </c>
      <c r="J43" s="13">
        <f t="shared" si="2"/>
        <v>6.7546634081161239E-2</v>
      </c>
    </row>
    <row r="44" spans="1:10" ht="15.75" thickBot="1" x14ac:dyDescent="0.3">
      <c r="A44" s="43">
        <v>26</v>
      </c>
      <c r="B44" s="43">
        <v>0.98499999999999999</v>
      </c>
      <c r="C44" s="10">
        <f t="shared" si="5"/>
        <v>0.63406903755447797</v>
      </c>
      <c r="D44" s="11">
        <f t="shared" si="5"/>
        <v>0.14343591387185425</v>
      </c>
      <c r="E44" s="11">
        <f t="shared" si="5"/>
        <v>3.6588584612305478E-3</v>
      </c>
      <c r="F44" s="12">
        <f t="shared" si="4"/>
        <v>0.6939575093565028</v>
      </c>
      <c r="G44" s="12">
        <f t="shared" si="0"/>
        <v>9.5666621737806878E-2</v>
      </c>
      <c r="H44" s="12">
        <f t="shared" si="0"/>
        <v>4.3178537524764027E-2</v>
      </c>
      <c r="I44" s="13">
        <f t="shared" si="1"/>
        <v>0.8328026686190737</v>
      </c>
      <c r="J44" s="13">
        <f t="shared" si="2"/>
        <v>0.15219733138092628</v>
      </c>
    </row>
    <row r="45" spans="1:10" ht="15.75" thickBot="1" x14ac:dyDescent="0.3">
      <c r="A45" s="43">
        <v>29.2</v>
      </c>
      <c r="B45" s="43">
        <v>1.1339999999999999</v>
      </c>
      <c r="C45" s="10">
        <f t="shared" si="5"/>
        <v>0.81673489526557685</v>
      </c>
      <c r="D45" s="11">
        <f t="shared" si="5"/>
        <v>0.15404937884506814</v>
      </c>
      <c r="E45" s="11">
        <f t="shared" si="5"/>
        <v>3.8309937819005105E-3</v>
      </c>
      <c r="F45" s="12">
        <f t="shared" si="4"/>
        <v>0.89387634493088985</v>
      </c>
      <c r="G45" s="12">
        <f t="shared" si="0"/>
        <v>0.10274542307501615</v>
      </c>
      <c r="H45" s="12">
        <f t="shared" si="0"/>
        <v>4.5209922854817369E-2</v>
      </c>
      <c r="I45" s="13">
        <f t="shared" si="1"/>
        <v>1.0418316908607232</v>
      </c>
      <c r="J45" s="13">
        <f t="shared" si="2"/>
        <v>9.216830913927665E-2</v>
      </c>
    </row>
    <row r="46" spans="1:10" ht="15.75" thickBot="1" x14ac:dyDescent="0.3">
      <c r="A46" s="43">
        <v>32.700000000000003</v>
      </c>
      <c r="B46" s="43">
        <v>1.206</v>
      </c>
      <c r="C46" s="10">
        <f t="shared" si="5"/>
        <v>0.95931994504407669</v>
      </c>
      <c r="D46" s="11">
        <f t="shared" si="5"/>
        <v>0.16630438311978282</v>
      </c>
      <c r="E46" s="11">
        <f t="shared" si="5"/>
        <v>4.0276807001000982E-3</v>
      </c>
      <c r="F46" s="12">
        <f t="shared" si="4"/>
        <v>1.0499286990994361</v>
      </c>
      <c r="G46" s="12">
        <f t="shared" si="0"/>
        <v>0.1109190723842941</v>
      </c>
      <c r="H46" s="12">
        <f t="shared" si="0"/>
        <v>4.7531043927988056E-2</v>
      </c>
      <c r="I46" s="13">
        <f t="shared" si="1"/>
        <v>1.2083788154117183</v>
      </c>
      <c r="J46" s="13">
        <f t="shared" si="2"/>
        <v>-2.3788154117183602E-3</v>
      </c>
    </row>
    <row r="47" spans="1:10" ht="15.75" thickBot="1" x14ac:dyDescent="0.3">
      <c r="A47" s="43">
        <v>36.799999999999997</v>
      </c>
      <c r="B47" s="43">
        <v>1.133</v>
      </c>
      <c r="C47" s="10">
        <f t="shared" si="5"/>
        <v>0.99287698703237404</v>
      </c>
      <c r="D47" s="11">
        <f t="shared" si="5"/>
        <v>0.18153612674143882</v>
      </c>
      <c r="E47" s="11">
        <f t="shared" si="5"/>
        <v>4.2697369865556728E-3</v>
      </c>
      <c r="F47" s="12">
        <f t="shared" si="4"/>
        <v>1.0866552381674626</v>
      </c>
      <c r="G47" s="12">
        <f t="shared" si="0"/>
        <v>0.12107810031618328</v>
      </c>
      <c r="H47" s="12">
        <f t="shared" si="0"/>
        <v>5.0387573241317096E-2</v>
      </c>
      <c r="I47" s="13">
        <f t="shared" si="1"/>
        <v>1.258120911724963</v>
      </c>
      <c r="J47" s="13">
        <f t="shared" si="2"/>
        <v>-0.12512091172496298</v>
      </c>
    </row>
    <row r="48" spans="1:10" ht="15.75" thickBot="1" x14ac:dyDescent="0.3">
      <c r="A48" s="43">
        <v>41.3</v>
      </c>
      <c r="B48" s="43">
        <v>1.0209999999999999</v>
      </c>
      <c r="C48" s="10">
        <f t="shared" si="5"/>
        <v>0.85144852963822315</v>
      </c>
      <c r="D48" s="11">
        <f t="shared" si="5"/>
        <v>0.19936021932896192</v>
      </c>
      <c r="E48" s="11">
        <f t="shared" si="5"/>
        <v>4.5505594589181995E-3</v>
      </c>
      <c r="F48" s="12">
        <f t="shared" si="4"/>
        <v>0.93186871772181668</v>
      </c>
      <c r="G48" s="12">
        <f t="shared" si="0"/>
        <v>0.1329661322418112</v>
      </c>
      <c r="H48" s="12">
        <f t="shared" si="0"/>
        <v>5.3701586010377403E-2</v>
      </c>
      <c r="I48" s="13">
        <f t="shared" si="1"/>
        <v>1.1185364359740051</v>
      </c>
      <c r="J48" s="13">
        <f t="shared" si="2"/>
        <v>-9.7536435974005187E-2</v>
      </c>
    </row>
    <row r="49" spans="1:10" ht="15.75" thickBot="1" x14ac:dyDescent="0.3">
      <c r="A49" s="43">
        <v>46.4</v>
      </c>
      <c r="B49" s="43">
        <v>0.83099999999999996</v>
      </c>
      <c r="C49" s="10">
        <f t="shared" si="5"/>
        <v>0.56151231811544722</v>
      </c>
      <c r="D49" s="11">
        <f t="shared" si="5"/>
        <v>0.22097820817925526</v>
      </c>
      <c r="E49" s="11">
        <f t="shared" si="5"/>
        <v>4.8890062789310766E-3</v>
      </c>
      <c r="F49" s="12">
        <f t="shared" si="4"/>
        <v>0.61454773324886203</v>
      </c>
      <c r="G49" s="12">
        <f t="shared" si="0"/>
        <v>0.14738455721117277</v>
      </c>
      <c r="H49" s="12">
        <f t="shared" si="0"/>
        <v>5.7695629199779219E-2</v>
      </c>
      <c r="I49" s="13">
        <f t="shared" si="1"/>
        <v>0.81962791965981396</v>
      </c>
      <c r="J49" s="13">
        <f t="shared" si="2"/>
        <v>1.1372080340185997E-2</v>
      </c>
    </row>
    <row r="50" spans="1:10" ht="15.75" thickBot="1" x14ac:dyDescent="0.3">
      <c r="A50" s="43">
        <v>52.1</v>
      </c>
      <c r="B50" s="43">
        <v>0.64900000000000002</v>
      </c>
      <c r="C50" s="10">
        <f t="shared" si="5"/>
        <v>0.26005289106595675</v>
      </c>
      <c r="D50" s="11">
        <f t="shared" si="5"/>
        <v>0.2469309022903049</v>
      </c>
      <c r="E50" s="11">
        <f t="shared" si="5"/>
        <v>5.2941335729628381E-3</v>
      </c>
      <c r="F50" s="12">
        <f t="shared" si="4"/>
        <v>0.28461515370805979</v>
      </c>
      <c r="G50" s="12">
        <f t="shared" si="0"/>
        <v>0.16469407547322348</v>
      </c>
      <c r="H50" s="12">
        <f t="shared" si="0"/>
        <v>6.2476575020179531E-2</v>
      </c>
      <c r="I50" s="13">
        <f t="shared" si="1"/>
        <v>0.5117858042014628</v>
      </c>
      <c r="J50" s="13">
        <f t="shared" si="2"/>
        <v>0.13721419579853722</v>
      </c>
    </row>
    <row r="51" spans="1:10" ht="15.75" thickBot="1" x14ac:dyDescent="0.3">
      <c r="A51" s="43">
        <v>58.6</v>
      </c>
      <c r="B51" s="43">
        <v>0.55500000000000005</v>
      </c>
      <c r="C51" s="10">
        <f t="shared" si="5"/>
        <v>7.3031870673681984E-2</v>
      </c>
      <c r="D51" s="11">
        <f t="shared" si="5"/>
        <v>0.27881880264902842</v>
      </c>
      <c r="E51" s="11">
        <f t="shared" si="5"/>
        <v>5.7930021430620416E-3</v>
      </c>
      <c r="F51" s="12">
        <f t="shared" si="4"/>
        <v>7.9929805864397144E-2</v>
      </c>
      <c r="G51" s="12">
        <f t="shared" si="0"/>
        <v>0.18596216391274983</v>
      </c>
      <c r="H51" s="12">
        <f t="shared" si="0"/>
        <v>6.8363770576443106E-2</v>
      </c>
      <c r="I51" s="13">
        <f t="shared" si="1"/>
        <v>0.33425574035359007</v>
      </c>
      <c r="J51" s="13">
        <f t="shared" si="2"/>
        <v>0.22074425964640998</v>
      </c>
    </row>
    <row r="52" spans="1:10" ht="15.75" thickBot="1" x14ac:dyDescent="0.3">
      <c r="A52" s="43">
        <v>63</v>
      </c>
      <c r="B52" s="43">
        <v>0.32900000000000001</v>
      </c>
      <c r="C52" s="10">
        <f t="shared" si="5"/>
        <v>2.4385977063281952E-2</v>
      </c>
      <c r="D52" s="11">
        <f t="shared" si="5"/>
        <v>0.30176434290515575</v>
      </c>
      <c r="E52" s="11">
        <f t="shared" si="5"/>
        <v>6.1543896333509495E-3</v>
      </c>
      <c r="F52" s="12">
        <f t="shared" si="4"/>
        <v>2.6689257641926683E-2</v>
      </c>
      <c r="G52" s="12">
        <f t="shared" si="0"/>
        <v>0.20126601816374082</v>
      </c>
      <c r="H52" s="12">
        <f t="shared" si="0"/>
        <v>7.2628538802861978E-2</v>
      </c>
      <c r="I52" s="13">
        <f t="shared" si="1"/>
        <v>0.30058381460852945</v>
      </c>
      <c r="J52" s="13">
        <f t="shared" si="2"/>
        <v>2.8416185391470561E-2</v>
      </c>
    </row>
    <row r="53" spans="1:10" ht="15.75" thickBot="1" x14ac:dyDescent="0.3">
      <c r="A53" s="43">
        <v>73.900000000000006</v>
      </c>
      <c r="B53" s="43">
        <v>0.79</v>
      </c>
      <c r="C53" s="10">
        <f t="shared" si="5"/>
        <v>7.0602807148093341E-4</v>
      </c>
      <c r="D53" s="11">
        <f t="shared" si="5"/>
        <v>0.36309854699736649</v>
      </c>
      <c r="E53" s="11">
        <f t="shared" si="5"/>
        <v>7.1387486314683181E-3</v>
      </c>
      <c r="F53" s="12">
        <f t="shared" si="4"/>
        <v>7.7271314794106723E-4</v>
      </c>
      <c r="G53" s="12">
        <f t="shared" si="0"/>
        <v>0.24217373746562446</v>
      </c>
      <c r="H53" s="12">
        <f t="shared" si="0"/>
        <v>8.4245053185261792E-2</v>
      </c>
      <c r="I53" s="13">
        <f t="shared" si="1"/>
        <v>0.32719150379882733</v>
      </c>
      <c r="J53" s="13">
        <f t="shared" si="2"/>
        <v>0.4628084962011727</v>
      </c>
    </row>
    <row r="54" spans="1:10" ht="15.75" thickBot="1" x14ac:dyDescent="0.3">
      <c r="A54" s="43">
        <v>83</v>
      </c>
      <c r="B54" s="43">
        <v>0.47299999999999998</v>
      </c>
      <c r="C54" s="10">
        <f t="shared" si="5"/>
        <v>1.4914560841167698E-5</v>
      </c>
      <c r="D54" s="11">
        <f t="shared" si="5"/>
        <v>0.41874727540689388</v>
      </c>
      <c r="E54" s="11">
        <f t="shared" si="5"/>
        <v>8.0665583397802176E-3</v>
      </c>
      <c r="F54" s="12">
        <f t="shared" si="4"/>
        <v>1.6323256430248742E-5</v>
      </c>
      <c r="G54" s="12">
        <f t="shared" ref="G54:H56" si="6">D$15*D54</f>
        <v>0.27928944794034155</v>
      </c>
      <c r="H54" s="12">
        <f t="shared" si="6"/>
        <v>9.5194224007440098E-2</v>
      </c>
      <c r="I54" s="13">
        <f t="shared" si="1"/>
        <v>0.3744999952042119</v>
      </c>
      <c r="J54" s="13">
        <f t="shared" si="2"/>
        <v>9.8500004795788076E-2</v>
      </c>
    </row>
    <row r="55" spans="1:10" ht="15.75" thickBot="1" x14ac:dyDescent="0.3">
      <c r="A55" s="43">
        <v>93.3</v>
      </c>
      <c r="B55" s="43">
        <v>0.57699999999999996</v>
      </c>
      <c r="C55" s="10">
        <f t="shared" ref="C55:E86" si="7">EXP(-1*(($A55-C$8)/(0.6006*C$9))^2)</f>
        <v>7.0516042204915151E-8</v>
      </c>
      <c r="D55" s="11">
        <f t="shared" si="7"/>
        <v>0.48571484732973436</v>
      </c>
      <c r="E55" s="11">
        <f t="shared" si="7"/>
        <v>9.2459345677547641E-3</v>
      </c>
      <c r="F55" s="12">
        <f t="shared" si="4"/>
        <v>7.7176354812935559E-8</v>
      </c>
      <c r="G55" s="12">
        <f t="shared" si="6"/>
        <v>0.32395442199673713</v>
      </c>
      <c r="H55" s="12">
        <f t="shared" si="6"/>
        <v>0.10911215531169911</v>
      </c>
      <c r="I55" s="13">
        <f t="shared" si="1"/>
        <v>0.43306665448479104</v>
      </c>
      <c r="J55" s="13">
        <f t="shared" si="2"/>
        <v>0.14393334551520892</v>
      </c>
    </row>
    <row r="56" spans="1:10" ht="15.75" thickBot="1" x14ac:dyDescent="0.3">
      <c r="A56" s="43">
        <v>104.8</v>
      </c>
      <c r="B56" s="43">
        <v>0.55200000000000005</v>
      </c>
      <c r="C56" s="10">
        <f t="shared" si="7"/>
        <v>5.170852239847185E-11</v>
      </c>
      <c r="D56" s="11">
        <f t="shared" si="7"/>
        <v>0.56391082172059936</v>
      </c>
      <c r="E56" s="11">
        <f t="shared" si="7"/>
        <v>1.074267100996083E-2</v>
      </c>
      <c r="F56" s="12">
        <f t="shared" si="4"/>
        <v>5.6592445444973207E-11</v>
      </c>
      <c r="G56" s="12">
        <f t="shared" si="6"/>
        <v>0.37610833869401156</v>
      </c>
      <c r="H56" s="12">
        <f t="shared" si="6"/>
        <v>0.12677528476020505</v>
      </c>
      <c r="I56" s="13">
        <f t="shared" si="1"/>
        <v>0.50288362351080906</v>
      </c>
      <c r="J56" s="13">
        <f t="shared" si="2"/>
        <v>4.9116376489190983E-2</v>
      </c>
    </row>
    <row r="57" spans="1:10" ht="15.75" thickBot="1" x14ac:dyDescent="0.3">
      <c r="A57" s="43">
        <v>117.7</v>
      </c>
      <c r="B57" s="43">
        <v>0.57299999999999995</v>
      </c>
      <c r="C57" s="10">
        <f>EXP(-1*(($A57-C$8)/(0.6006*C$9))^2)</f>
        <v>3.3199209858196517E-15</v>
      </c>
      <c r="D57" s="11">
        <f t="shared" si="7"/>
        <v>0.65314425461072756</v>
      </c>
      <c r="E57" s="11">
        <f t="shared" si="7"/>
        <v>1.2674886203596821E-2</v>
      </c>
      <c r="F57" s="12">
        <f t="shared" ref="F57:H111" si="8">C$15*C57</f>
        <v>3.6334909325734832E-15</v>
      </c>
      <c r="G57" s="12">
        <f t="shared" si="8"/>
        <v>0.43562384523787839</v>
      </c>
      <c r="H57" s="12">
        <f t="shared" si="8"/>
        <v>0.14957754047147725</v>
      </c>
      <c r="I57" s="13">
        <f t="shared" si="1"/>
        <v>0.5852013857093592</v>
      </c>
      <c r="J57" s="13">
        <f t="shared" si="2"/>
        <v>-1.2201385709359247E-2</v>
      </c>
    </row>
    <row r="58" spans="1:10" ht="15.75" thickBot="1" x14ac:dyDescent="0.3">
      <c r="A58" s="43">
        <v>125</v>
      </c>
      <c r="B58" s="43">
        <v>0.31900000000000001</v>
      </c>
      <c r="C58" s="10">
        <f t="shared" si="7"/>
        <v>6.7909054751987904E-18</v>
      </c>
      <c r="D58" s="11">
        <f t="shared" si="7"/>
        <v>0.70296248128229855</v>
      </c>
      <c r="E58" s="11">
        <f t="shared" si="7"/>
        <v>1.3899579746810106E-2</v>
      </c>
      <c r="F58" s="12">
        <f t="shared" si="8"/>
        <v>7.4323134717637012E-18</v>
      </c>
      <c r="G58" s="12">
        <f t="shared" si="8"/>
        <v>0.4688508196962794</v>
      </c>
      <c r="H58" s="12">
        <f t="shared" si="8"/>
        <v>0.1640302657332755</v>
      </c>
      <c r="I58" s="13">
        <f t="shared" si="1"/>
        <v>0.6328810854295549</v>
      </c>
      <c r="J58" s="13">
        <f t="shared" si="2"/>
        <v>-0.3138810854295549</v>
      </c>
    </row>
    <row r="59" spans="1:10" ht="15.75" thickBot="1" x14ac:dyDescent="0.3">
      <c r="A59" s="43">
        <v>148.5</v>
      </c>
      <c r="B59" s="43">
        <v>1.0189999999999999</v>
      </c>
      <c r="C59" s="10">
        <f t="shared" si="7"/>
        <v>4.17085581572148E-28</v>
      </c>
      <c r="D59" s="11">
        <f t="shared" si="7"/>
        <v>0.84953308610280198</v>
      </c>
      <c r="E59" s="11">
        <f t="shared" si="7"/>
        <v>1.8580242166200422E-2</v>
      </c>
      <c r="F59" s="12">
        <f t="shared" si="8"/>
        <v>4.5647974310912197E-28</v>
      </c>
      <c r="G59" s="12">
        <f t="shared" si="8"/>
        <v>0.56660816812278203</v>
      </c>
      <c r="H59" s="12">
        <f t="shared" si="8"/>
        <v>0.21926720918378162</v>
      </c>
      <c r="I59" s="13">
        <f t="shared" ref="I59:I80" si="9">SUM(F59:H59)</f>
        <v>0.78587537730656365</v>
      </c>
      <c r="J59" s="13">
        <f t="shared" si="2"/>
        <v>0.23312462269343626</v>
      </c>
    </row>
    <row r="60" spans="1:10" ht="15.75" thickBot="1" x14ac:dyDescent="0.3">
      <c r="A60" s="43">
        <v>166.8</v>
      </c>
      <c r="B60" s="43">
        <v>0.8</v>
      </c>
      <c r="C60" s="10">
        <f t="shared" si="7"/>
        <v>1.0594440512541876E-37</v>
      </c>
      <c r="D60" s="11">
        <f t="shared" si="7"/>
        <v>0.93657996873130467</v>
      </c>
      <c r="E60" s="11">
        <f t="shared" si="7"/>
        <v>2.3128175677545951E-2</v>
      </c>
      <c r="F60" s="12">
        <f t="shared" si="8"/>
        <v>1.1595096299710919E-37</v>
      </c>
      <c r="G60" s="12">
        <f t="shared" si="8"/>
        <v>0.62466532388724427</v>
      </c>
      <c r="H60" s="12">
        <f t="shared" si="8"/>
        <v>0.27293780613650453</v>
      </c>
      <c r="I60" s="13">
        <f t="shared" si="9"/>
        <v>0.89760313002374881</v>
      </c>
      <c r="J60" s="13">
        <f t="shared" si="2"/>
        <v>-9.7603130023748763E-2</v>
      </c>
    </row>
    <row r="61" spans="1:10" ht="15.75" thickBot="1" x14ac:dyDescent="0.3">
      <c r="A61" s="43">
        <v>187.4</v>
      </c>
      <c r="B61" s="43">
        <v>0.89200000000000002</v>
      </c>
      <c r="C61" s="10">
        <f t="shared" si="7"/>
        <v>3.182310200009176E-50</v>
      </c>
      <c r="D61" s="11">
        <f t="shared" si="7"/>
        <v>0.99201469508976958</v>
      </c>
      <c r="E61" s="11">
        <f t="shared" si="7"/>
        <v>2.9374383385799188E-2</v>
      </c>
      <c r="F61" s="12">
        <f t="shared" si="8"/>
        <v>3.4828826667134358E-50</v>
      </c>
      <c r="G61" s="12">
        <f t="shared" si="8"/>
        <v>0.66163830265190726</v>
      </c>
      <c r="H61" s="12">
        <f t="shared" si="8"/>
        <v>0.34664989879492797</v>
      </c>
      <c r="I61" s="13">
        <f t="shared" si="9"/>
        <v>1.0082882014468353</v>
      </c>
      <c r="J61" s="13">
        <f t="shared" si="2"/>
        <v>-0.11628820144683527</v>
      </c>
    </row>
    <row r="62" spans="1:10" ht="15.75" thickBot="1" x14ac:dyDescent="0.3">
      <c r="A62" s="43">
        <v>210.5</v>
      </c>
      <c r="B62" s="43">
        <v>1.018</v>
      </c>
      <c r="C62" s="10">
        <f t="shared" si="7"/>
        <v>1.9607022591897048E-66</v>
      </c>
      <c r="D62" s="11">
        <f t="shared" si="7"/>
        <v>0.99061823458694298</v>
      </c>
      <c r="E62" s="11">
        <f t="shared" si="7"/>
        <v>3.8049416553127491E-2</v>
      </c>
      <c r="F62" s="12">
        <f t="shared" si="8"/>
        <v>2.1458926012611865E-66</v>
      </c>
      <c r="G62" s="12">
        <f t="shared" si="8"/>
        <v>0.66070691346847688</v>
      </c>
      <c r="H62" s="12">
        <f t="shared" si="8"/>
        <v>0.44902479225229347</v>
      </c>
      <c r="I62" s="13">
        <f t="shared" si="9"/>
        <v>1.1097317057207703</v>
      </c>
      <c r="J62" s="13">
        <f t="shared" si="2"/>
        <v>-9.1731705720770274E-2</v>
      </c>
    </row>
    <row r="63" spans="1:10" ht="15.75" thickBot="1" x14ac:dyDescent="0.3">
      <c r="A63" s="43">
        <v>236.4</v>
      </c>
      <c r="B63" s="43">
        <v>1.1659999999999999</v>
      </c>
      <c r="C63" s="10">
        <f t="shared" si="7"/>
        <v>2.4616405967332852E-87</v>
      </c>
      <c r="D63" s="11">
        <f t="shared" si="7"/>
        <v>0.91042631088792259</v>
      </c>
      <c r="E63" s="11">
        <f t="shared" si="7"/>
        <v>5.0264244375084997E-2</v>
      </c>
      <c r="F63" s="12">
        <f t="shared" si="8"/>
        <v>2.6941450792621527E-87</v>
      </c>
      <c r="G63" s="12">
        <f t="shared" si="8"/>
        <v>0.60722177000715971</v>
      </c>
      <c r="H63" s="12">
        <f t="shared" si="8"/>
        <v>0.59317313990156073</v>
      </c>
      <c r="I63" s="13">
        <f t="shared" si="9"/>
        <v>1.2003949099087206</v>
      </c>
      <c r="J63" s="13">
        <f t="shared" si="2"/>
        <v>-3.4394909908720628E-2</v>
      </c>
    </row>
    <row r="64" spans="1:10" ht="15.75" thickBot="1" x14ac:dyDescent="0.3">
      <c r="A64" s="43">
        <v>265.60000000000002</v>
      </c>
      <c r="B64" s="43">
        <v>1.327</v>
      </c>
      <c r="C64" s="10">
        <f t="shared" si="7"/>
        <v>2.3499952831854142E-114</v>
      </c>
      <c r="D64" s="11">
        <f t="shared" si="7"/>
        <v>0.74525271362940559</v>
      </c>
      <c r="E64" s="11">
        <f t="shared" si="7"/>
        <v>6.7783392156011896E-2</v>
      </c>
      <c r="F64" s="12">
        <f t="shared" si="8"/>
        <v>2.571954751187113E-114</v>
      </c>
      <c r="G64" s="12">
        <f t="shared" si="8"/>
        <v>0.49705689132746894</v>
      </c>
      <c r="H64" s="12">
        <f t="shared" si="8"/>
        <v>0.79991827308340802</v>
      </c>
      <c r="I64" s="13">
        <f t="shared" si="9"/>
        <v>1.2969751644108769</v>
      </c>
      <c r="J64" s="13">
        <f t="shared" si="2"/>
        <v>3.0024835589123056E-2</v>
      </c>
    </row>
    <row r="65" spans="1:10" ht="15.75" thickBot="1" x14ac:dyDescent="0.3">
      <c r="A65" s="43">
        <v>298.39999999999998</v>
      </c>
      <c r="B65" s="43">
        <v>1.548</v>
      </c>
      <c r="C65" s="10">
        <f t="shared" si="7"/>
        <v>4.4831075666210157E-149</v>
      </c>
      <c r="D65" s="11">
        <f t="shared" si="7"/>
        <v>0.52119045735193148</v>
      </c>
      <c r="E65" s="11">
        <f t="shared" si="7"/>
        <v>9.3076960898392833E-2</v>
      </c>
      <c r="F65" s="12">
        <f t="shared" si="8"/>
        <v>4.9065416805536942E-149</v>
      </c>
      <c r="G65" s="12">
        <f t="shared" si="8"/>
        <v>0.347615384396597</v>
      </c>
      <c r="H65" s="12">
        <f t="shared" si="8"/>
        <v>1.0984100892196313</v>
      </c>
      <c r="I65" s="13">
        <f t="shared" si="9"/>
        <v>1.4460254736162284</v>
      </c>
      <c r="J65" s="13">
        <f t="shared" si="2"/>
        <v>0.10197452638377169</v>
      </c>
    </row>
    <row r="66" spans="1:10" ht="15.75" thickBot="1" x14ac:dyDescent="0.3">
      <c r="A66" s="43">
        <v>335.2</v>
      </c>
      <c r="B66" s="43">
        <v>1.9059999999999999</v>
      </c>
      <c r="C66" s="10">
        <f t="shared" si="7"/>
        <v>1.5721630250414913E-193</v>
      </c>
      <c r="D66" s="11">
        <f t="shared" si="7"/>
        <v>0.29521882634610136</v>
      </c>
      <c r="E66" s="11">
        <f t="shared" si="7"/>
        <v>0.12974298566575063</v>
      </c>
      <c r="F66" s="12">
        <f t="shared" si="8"/>
        <v>1.7206554374080136E-193</v>
      </c>
      <c r="G66" s="12">
        <f t="shared" si="8"/>
        <v>0.19690039284836097</v>
      </c>
      <c r="H66" s="12">
        <f t="shared" si="8"/>
        <v>1.531109343119939</v>
      </c>
      <c r="I66" s="13">
        <f t="shared" si="9"/>
        <v>1.7280097359683</v>
      </c>
      <c r="J66" s="13">
        <f t="shared" si="2"/>
        <v>0.17799026403169993</v>
      </c>
    </row>
    <row r="67" spans="1:10" ht="15.75" thickBot="1" x14ac:dyDescent="0.3">
      <c r="A67" s="43">
        <v>376.5</v>
      </c>
      <c r="B67" s="43">
        <v>2.198</v>
      </c>
      <c r="C67" s="10">
        <f t="shared" si="7"/>
        <v>2.3825651950591294E-250</v>
      </c>
      <c r="D67" s="11">
        <f t="shared" si="7"/>
        <v>0.12637779709798883</v>
      </c>
      <c r="E67" s="11">
        <f t="shared" si="7"/>
        <v>0.18282164894380953</v>
      </c>
      <c r="F67" s="12">
        <f t="shared" si="8"/>
        <v>2.6076009246874271E-250</v>
      </c>
      <c r="G67" s="12">
        <f t="shared" si="8"/>
        <v>8.4289468269654846E-2</v>
      </c>
      <c r="H67" s="12">
        <f t="shared" si="8"/>
        <v>2.157495708813129</v>
      </c>
      <c r="I67" s="13">
        <f t="shared" si="9"/>
        <v>2.2417851770827837</v>
      </c>
      <c r="J67" s="13">
        <f t="shared" si="2"/>
        <v>-4.3785177082783733E-2</v>
      </c>
    </row>
    <row r="68" spans="1:10" ht="15.75" thickBot="1" x14ac:dyDescent="0.3">
      <c r="A68" s="43">
        <v>422.9</v>
      </c>
      <c r="B68" s="43">
        <v>2.9830000000000001</v>
      </c>
      <c r="C68" s="10">
        <f t="shared" si="7"/>
        <v>0</v>
      </c>
      <c r="D68" s="11">
        <f t="shared" si="7"/>
        <v>3.7354490729888501E-2</v>
      </c>
      <c r="E68" s="11">
        <f t="shared" si="7"/>
        <v>0.25884739341690061</v>
      </c>
      <c r="F68" s="12">
        <f t="shared" si="8"/>
        <v>0</v>
      </c>
      <c r="G68" s="12">
        <f t="shared" si="8"/>
        <v>2.491410859666076E-2</v>
      </c>
      <c r="H68" s="12">
        <f t="shared" si="8"/>
        <v>3.0546827673897141</v>
      </c>
      <c r="I68" s="13">
        <f t="shared" si="9"/>
        <v>3.079596875986375</v>
      </c>
      <c r="J68" s="13">
        <f t="shared" si="2"/>
        <v>-9.6596875986374897E-2</v>
      </c>
    </row>
    <row r="69" spans="1:10" ht="15.75" thickBot="1" x14ac:dyDescent="0.3">
      <c r="A69" s="43">
        <v>475.1</v>
      </c>
      <c r="B69" s="43">
        <v>3.8530000000000002</v>
      </c>
      <c r="C69" s="10">
        <f t="shared" si="7"/>
        <v>0</v>
      </c>
      <c r="D69" s="11">
        <f t="shared" si="7"/>
        <v>6.7755961911652304E-3</v>
      </c>
      <c r="E69" s="11">
        <f t="shared" si="7"/>
        <v>0.36500172380285628</v>
      </c>
      <c r="F69" s="12">
        <f t="shared" si="8"/>
        <v>0</v>
      </c>
      <c r="G69" s="12">
        <f t="shared" si="8"/>
        <v>4.5190801966614163E-3</v>
      </c>
      <c r="H69" s="12">
        <f t="shared" si="8"/>
        <v>4.3074201406863661</v>
      </c>
      <c r="I69" s="13">
        <f t="shared" si="9"/>
        <v>4.3119392208830272</v>
      </c>
      <c r="J69" s="13">
        <f t="shared" si="2"/>
        <v>-0.45893922088302697</v>
      </c>
    </row>
    <row r="70" spans="1:10" ht="15.75" thickBot="1" x14ac:dyDescent="0.3">
      <c r="A70" s="43">
        <v>533.70000000000005</v>
      </c>
      <c r="B70" s="43">
        <v>5.4050000000000002</v>
      </c>
      <c r="C70" s="10">
        <f t="shared" si="7"/>
        <v>0</v>
      </c>
      <c r="D70" s="11">
        <f t="shared" si="7"/>
        <v>6.5252547646610295E-4</v>
      </c>
      <c r="E70" s="11">
        <f t="shared" si="7"/>
        <v>0.50559745724525473</v>
      </c>
      <c r="F70" s="12">
        <f t="shared" si="8"/>
        <v>0</v>
      </c>
      <c r="G70" s="12">
        <f t="shared" si="8"/>
        <v>4.3521114235821947E-4</v>
      </c>
      <c r="H70" s="12">
        <f t="shared" si="8"/>
        <v>5.9666037949845476</v>
      </c>
      <c r="I70" s="13">
        <f t="shared" si="9"/>
        <v>5.9670390061269059</v>
      </c>
      <c r="J70" s="13">
        <f t="shared" si="2"/>
        <v>-0.5620390061269056</v>
      </c>
    </row>
    <row r="71" spans="1:10" ht="15.75" thickBot="1" x14ac:dyDescent="0.3">
      <c r="A71" s="43">
        <v>599.5</v>
      </c>
      <c r="B71" s="43">
        <v>8.1959999999999997</v>
      </c>
      <c r="C71" s="10">
        <f t="shared" si="7"/>
        <v>0</v>
      </c>
      <c r="D71" s="11">
        <f t="shared" si="7"/>
        <v>2.7627027812903288E-5</v>
      </c>
      <c r="E71" s="11">
        <f t="shared" si="7"/>
        <v>0.67588552549566816</v>
      </c>
      <c r="F71" s="12">
        <f t="shared" si="8"/>
        <v>0</v>
      </c>
      <c r="G71" s="12">
        <f t="shared" si="8"/>
        <v>1.8426238925616169E-5</v>
      </c>
      <c r="H71" s="12">
        <f t="shared" si="8"/>
        <v>7.9761895231236908</v>
      </c>
      <c r="I71" s="13">
        <f t="shared" si="9"/>
        <v>7.9762079493626166</v>
      </c>
      <c r="J71" s="13">
        <f t="shared" si="2"/>
        <v>0.21979205063738316</v>
      </c>
    </row>
    <row r="72" spans="1:10" ht="15.75" thickBot="1" x14ac:dyDescent="0.3">
      <c r="A72" s="43">
        <v>673.4</v>
      </c>
      <c r="B72" s="43">
        <v>11.115</v>
      </c>
      <c r="C72" s="10">
        <f t="shared" si="7"/>
        <v>0</v>
      </c>
      <c r="D72" s="11">
        <f t="shared" si="7"/>
        <v>4.0398839888793518E-7</v>
      </c>
      <c r="E72" s="11">
        <f t="shared" si="7"/>
        <v>0.85124783851590391</v>
      </c>
      <c r="F72" s="12">
        <f t="shared" si="8"/>
        <v>0</v>
      </c>
      <c r="G72" s="12">
        <f t="shared" si="8"/>
        <v>2.6944580544453231E-7</v>
      </c>
      <c r="H72" s="12">
        <f t="shared" si="8"/>
        <v>10.045656897553661</v>
      </c>
      <c r="I72" s="13">
        <f t="shared" si="9"/>
        <v>10.045657166999467</v>
      </c>
      <c r="J72" s="13">
        <f t="shared" si="2"/>
        <v>1.0693428330005332</v>
      </c>
    </row>
    <row r="73" spans="1:10" ht="15.75" thickBot="1" x14ac:dyDescent="0.3">
      <c r="A73" s="43">
        <v>756.5</v>
      </c>
      <c r="B73" s="43">
        <v>11.553000000000001</v>
      </c>
      <c r="C73" s="10">
        <f t="shared" si="7"/>
        <v>0</v>
      </c>
      <c r="D73" s="11">
        <f t="shared" si="7"/>
        <v>1.4897905812788696E-9</v>
      </c>
      <c r="E73" s="11">
        <f t="shared" si="7"/>
        <v>0.97810669915052684</v>
      </c>
      <c r="F73" s="12">
        <f t="shared" si="8"/>
        <v>0</v>
      </c>
      <c r="G73" s="12">
        <f t="shared" si="8"/>
        <v>9.9363700596688365E-10</v>
      </c>
      <c r="H73" s="12">
        <f t="shared" si="8"/>
        <v>11.54273040621807</v>
      </c>
      <c r="I73" s="13">
        <f t="shared" si="9"/>
        <v>11.542730407211707</v>
      </c>
      <c r="J73" s="13">
        <f t="shared" si="2"/>
        <v>1.0269592788294091E-2</v>
      </c>
    </row>
    <row r="74" spans="1:10" ht="15.75" thickBot="1" x14ac:dyDescent="0.3">
      <c r="A74" s="43">
        <v>849.8</v>
      </c>
      <c r="B74" s="43">
        <v>11.484999999999999</v>
      </c>
      <c r="C74" s="10">
        <f t="shared" si="7"/>
        <v>0</v>
      </c>
      <c r="D74" s="11">
        <f t="shared" si="7"/>
        <v>9.4334988211522218E-13</v>
      </c>
      <c r="E74" s="11">
        <f t="shared" si="7"/>
        <v>0.98200833732213411</v>
      </c>
      <c r="F74" s="12">
        <f t="shared" si="8"/>
        <v>0</v>
      </c>
      <c r="G74" s="12">
        <f t="shared" si="8"/>
        <v>6.2918061385482915E-13</v>
      </c>
      <c r="H74" s="12">
        <f t="shared" si="8"/>
        <v>11.588774010250825</v>
      </c>
      <c r="I74" s="13">
        <f t="shared" si="9"/>
        <v>11.588774010251454</v>
      </c>
      <c r="J74" s="13">
        <f t="shared" si="2"/>
        <v>-0.10377401025145438</v>
      </c>
    </row>
    <row r="75" spans="1:10" ht="15.75" thickBot="1" x14ac:dyDescent="0.3">
      <c r="A75" s="43">
        <v>954.5</v>
      </c>
      <c r="B75" s="43">
        <v>8.6980000000000004</v>
      </c>
      <c r="C75" s="10">
        <f t="shared" si="7"/>
        <v>0</v>
      </c>
      <c r="D75" s="11">
        <f t="shared" si="7"/>
        <v>6.2770543800567323E-17</v>
      </c>
      <c r="E75" s="11">
        <f t="shared" si="7"/>
        <v>0.81454273216748585</v>
      </c>
      <c r="F75" s="12">
        <f t="shared" si="8"/>
        <v>0</v>
      </c>
      <c r="G75" s="12">
        <f t="shared" si="8"/>
        <v>4.1865706488336141E-17</v>
      </c>
      <c r="H75" s="12">
        <f t="shared" si="8"/>
        <v>9.6124964381893498</v>
      </c>
      <c r="I75" s="13">
        <f t="shared" si="9"/>
        <v>9.6124964381893498</v>
      </c>
      <c r="J75" s="13">
        <f t="shared" si="2"/>
        <v>-0.91449643818934945</v>
      </c>
    </row>
    <row r="76" spans="1:10" ht="15.75" thickBot="1" x14ac:dyDescent="0.3">
      <c r="A76" s="43">
        <v>1072.3</v>
      </c>
      <c r="B76" s="43">
        <v>6.125</v>
      </c>
      <c r="C76" s="10">
        <f t="shared" si="7"/>
        <v>0</v>
      </c>
      <c r="D76" s="11">
        <f t="shared" si="7"/>
        <v>2.2658359541079863E-22</v>
      </c>
      <c r="E76" s="11">
        <f t="shared" si="7"/>
        <v>0.51812398975645346</v>
      </c>
      <c r="F76" s="12">
        <f t="shared" si="8"/>
        <v>0</v>
      </c>
      <c r="G76" s="12">
        <f t="shared" si="8"/>
        <v>1.5112314990737211E-22</v>
      </c>
      <c r="H76" s="12">
        <f t="shared" si="8"/>
        <v>6.1144305993884718</v>
      </c>
      <c r="I76" s="13">
        <f t="shared" si="9"/>
        <v>6.1144305993884718</v>
      </c>
      <c r="J76" s="13">
        <f t="shared" si="2"/>
        <v>1.0569400611528224E-2</v>
      </c>
    </row>
    <row r="77" spans="1:10" ht="15.75" thickBot="1" x14ac:dyDescent="0.3">
      <c r="A77" s="43">
        <v>1204.5</v>
      </c>
      <c r="B77" s="43">
        <v>3.4940000000000002</v>
      </c>
      <c r="C77" s="10">
        <f t="shared" si="7"/>
        <v>0</v>
      </c>
      <c r="D77" s="11">
        <f t="shared" si="7"/>
        <v>2.0441930121988391E-29</v>
      </c>
      <c r="E77" s="11">
        <f t="shared" si="7"/>
        <v>0.22981918584821007</v>
      </c>
      <c r="F77" s="12">
        <f t="shared" si="8"/>
        <v>0</v>
      </c>
      <c r="G77" s="12">
        <f t="shared" si="8"/>
        <v>1.3634035882520241E-29</v>
      </c>
      <c r="H77" s="12">
        <f t="shared" si="8"/>
        <v>2.7121181224157729</v>
      </c>
      <c r="I77" s="13">
        <f t="shared" si="9"/>
        <v>2.7121181224157729</v>
      </c>
      <c r="J77" s="13">
        <f t="shared" si="2"/>
        <v>0.78188187758422734</v>
      </c>
    </row>
    <row r="78" spans="1:10" ht="15.75" thickBot="1" x14ac:dyDescent="0.3">
      <c r="A78" s="43">
        <v>1353</v>
      </c>
      <c r="B78" s="43">
        <v>1.4970000000000001</v>
      </c>
      <c r="C78" s="10">
        <f t="shared" si="7"/>
        <v>0</v>
      </c>
      <c r="D78" s="11">
        <f t="shared" si="7"/>
        <v>1.6428159956731674E-38</v>
      </c>
      <c r="E78" s="11">
        <f t="shared" si="7"/>
        <v>6.2752706589270804E-2</v>
      </c>
      <c r="F78" s="12">
        <f t="shared" si="8"/>
        <v>0</v>
      </c>
      <c r="G78" s="12">
        <f t="shared" si="8"/>
        <v>1.0956994813955221E-38</v>
      </c>
      <c r="H78" s="12">
        <f t="shared" si="8"/>
        <v>0.74055067310093581</v>
      </c>
      <c r="I78" s="13">
        <f t="shared" si="9"/>
        <v>0.74055067310093581</v>
      </c>
      <c r="J78" s="13">
        <f t="shared" si="2"/>
        <v>0.7564493268990643</v>
      </c>
    </row>
    <row r="79" spans="1:10" ht="15.75" thickBot="1" x14ac:dyDescent="0.3">
      <c r="A79" s="43">
        <v>1519.9</v>
      </c>
      <c r="B79" s="43">
        <v>0.47399999999999998</v>
      </c>
      <c r="C79" s="10">
        <f t="shared" si="7"/>
        <v>0</v>
      </c>
      <c r="D79" s="11">
        <f t="shared" si="7"/>
        <v>3.1734510466970674E-50</v>
      </c>
      <c r="E79" s="11">
        <f t="shared" si="7"/>
        <v>8.9724063644950839E-3</v>
      </c>
      <c r="F79" s="12">
        <f t="shared" si="8"/>
        <v>0</v>
      </c>
      <c r="G79" s="12">
        <f t="shared" si="8"/>
        <v>2.1165782870742269E-50</v>
      </c>
      <c r="H79" s="12">
        <f t="shared" si="8"/>
        <v>0.10588422290773362</v>
      </c>
      <c r="I79" s="13">
        <f t="shared" si="9"/>
        <v>0.10588422290773362</v>
      </c>
      <c r="J79" s="13">
        <f t="shared" si="2"/>
        <v>0.36811577709226634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2.870532641029621E-65</v>
      </c>
      <c r="E80" s="11">
        <f t="shared" si="7"/>
        <v>5.4628748529160758E-4</v>
      </c>
      <c r="F80" s="12">
        <f t="shared" si="8"/>
        <v>0</v>
      </c>
      <c r="G80" s="12">
        <f t="shared" si="8"/>
        <v>1.9145425503458567E-65</v>
      </c>
      <c r="H80" s="12">
        <f t="shared" si="8"/>
        <v>6.4467906952157894E-3</v>
      </c>
      <c r="I80" s="13">
        <f t="shared" si="9"/>
        <v>6.4467906952157894E-3</v>
      </c>
      <c r="J80" s="13">
        <f t="shared" si="2"/>
        <v>-6.4467906952157894E-3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1.5636487360833846E-84</v>
      </c>
      <c r="E81" s="11">
        <f t="shared" si="7"/>
        <v>1.0885097042461701E-5</v>
      </c>
      <c r="F81" s="12">
        <f t="shared" si="8"/>
        <v>0</v>
      </c>
      <c r="G81" s="12">
        <f t="shared" si="8"/>
        <v>1.0428977522277431E-84</v>
      </c>
      <c r="H81" s="12">
        <f t="shared" si="8"/>
        <v>1.2845606794818708E-4</v>
      </c>
      <c r="I81" s="13">
        <f t="shared" si="1"/>
        <v>1.2845606794818708E-4</v>
      </c>
      <c r="J81" s="13">
        <f t="shared" si="2"/>
        <v>-1.2845606794818708E-4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3.5824984949720607E-109</v>
      </c>
      <c r="E82" s="11">
        <f t="shared" si="7"/>
        <v>5.0375003060067908E-8</v>
      </c>
      <c r="F82" s="12">
        <f t="shared" si="8"/>
        <v>0</v>
      </c>
      <c r="G82" s="12">
        <f t="shared" si="8"/>
        <v>2.3893982974232364E-109</v>
      </c>
      <c r="H82" s="12">
        <f t="shared" si="8"/>
        <v>5.9448021370242038E-7</v>
      </c>
      <c r="I82" s="13">
        <f t="shared" si="1"/>
        <v>5.9448021370242038E-7</v>
      </c>
      <c r="J82" s="13">
        <f t="shared" si="2"/>
        <v>-5.9448021370242038E-7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1.2288404070539645E-140</v>
      </c>
      <c r="E83" s="11">
        <f t="shared" si="7"/>
        <v>3.5010696059784064E-11</v>
      </c>
      <c r="F83" s="12">
        <f t="shared" si="8"/>
        <v>0</v>
      </c>
      <c r="G83" s="12">
        <f t="shared" si="8"/>
        <v>8.1959257778907139E-141</v>
      </c>
      <c r="H83" s="12">
        <f t="shared" si="8"/>
        <v>4.1316456200852206E-10</v>
      </c>
      <c r="I83" s="13">
        <f t="shared" si="1"/>
        <v>4.1316456200852206E-10</v>
      </c>
      <c r="J83" s="13">
        <f t="shared" si="2"/>
        <v>-4.1316456200852206E-10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9.2574613788707881E-181</v>
      </c>
      <c r="E84" s="11">
        <f t="shared" si="7"/>
        <v>2.0936434057651572E-15</v>
      </c>
      <c r="F84" s="12">
        <f t="shared" si="8"/>
        <v>0</v>
      </c>
      <c r="G84" s="12">
        <f t="shared" si="8"/>
        <v>6.174395463998021E-181</v>
      </c>
      <c r="H84" s="12">
        <f t="shared" si="8"/>
        <v>2.4707285432654344E-14</v>
      </c>
      <c r="I84" s="13">
        <f t="shared" si="1"/>
        <v>2.4707285432654344E-14</v>
      </c>
      <c r="J84" s="13">
        <f t="shared" si="2"/>
        <v>-2.4707285432654344E-14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7.4614708858448367E-232</v>
      </c>
      <c r="E85" s="11">
        <f t="shared" si="7"/>
        <v>5.304505725626383E-21</v>
      </c>
      <c r="F85" s="12">
        <f t="shared" si="8"/>
        <v>0</v>
      </c>
      <c r="G85" s="12">
        <f t="shared" si="8"/>
        <v>4.976534074175443E-232</v>
      </c>
      <c r="H85" s="12">
        <f t="shared" si="8"/>
        <v>6.2598977782609663E-20</v>
      </c>
      <c r="I85" s="13">
        <f t="shared" si="1"/>
        <v>6.2598977782609663E-20</v>
      </c>
      <c r="J85" s="13">
        <f t="shared" si="2"/>
        <v>-6.2598977782609663E-20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7.6881955878007532E-297</v>
      </c>
      <c r="E86" s="11">
        <f t="shared" si="7"/>
        <v>2.311202796494761E-28</v>
      </c>
      <c r="F86" s="12">
        <f t="shared" si="8"/>
        <v>0</v>
      </c>
      <c r="G86" s="12">
        <f t="shared" si="8"/>
        <v>5.1277513370989496E-297</v>
      </c>
      <c r="H86" s="12">
        <f t="shared" si="8"/>
        <v>2.7274724544066061E-27</v>
      </c>
      <c r="I86" s="13">
        <f t="shared" ref="I86:I116" si="10">SUM(F86:H86)</f>
        <v>2.7274724544066061E-27</v>
      </c>
      <c r="J86" s="13">
        <f t="shared" ref="J86:J116" si="11">B86-I86</f>
        <v>-2.7274724544066061E-27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5.4906733441941793E-38</v>
      </c>
      <c r="F87" s="12">
        <f t="shared" si="8"/>
        <v>0</v>
      </c>
      <c r="G87" s="12">
        <f t="shared" si="8"/>
        <v>0</v>
      </c>
      <c r="H87" s="12">
        <f t="shared" si="8"/>
        <v>6.4795959597949422E-37</v>
      </c>
      <c r="I87" s="13">
        <f t="shared" si="10"/>
        <v>6.4795959597949422E-37</v>
      </c>
      <c r="J87" s="13">
        <f t="shared" si="11"/>
        <v>-6.4795959597949422E-37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1.6334608912771759E-50</v>
      </c>
      <c r="F88" s="12">
        <f t="shared" si="8"/>
        <v>0</v>
      </c>
      <c r="G88" s="12">
        <f t="shared" si="8"/>
        <v>0</v>
      </c>
      <c r="H88" s="12">
        <f t="shared" si="8"/>
        <v>1.9276627706862763E-49</v>
      </c>
      <c r="I88" s="13">
        <f t="shared" si="10"/>
        <v>1.9276627706862763E-49</v>
      </c>
      <c r="J88" s="13">
        <f t="shared" si="11"/>
        <v>-1.9276627706862763E-49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9.6494577792713471E-67</v>
      </c>
      <c r="F89" s="12">
        <f t="shared" si="8"/>
        <v>0</v>
      </c>
      <c r="G89" s="12">
        <f t="shared" si="8"/>
        <v>0</v>
      </c>
      <c r="H89" s="12">
        <f t="shared" si="8"/>
        <v>1.1387417120140975E-65</v>
      </c>
      <c r="I89" s="13">
        <f t="shared" si="10"/>
        <v>1.1387417120140975E-65</v>
      </c>
      <c r="J89" s="13">
        <f t="shared" si="11"/>
        <v>-1.1387417120140975E-65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1.0621332514340224E-87</v>
      </c>
      <c r="F90" s="12">
        <f t="shared" si="8"/>
        <v>0</v>
      </c>
      <c r="G90" s="12">
        <f t="shared" si="8"/>
        <v>0</v>
      </c>
      <c r="H90" s="12">
        <f t="shared" si="8"/>
        <v>1.253433576053649E-86</v>
      </c>
      <c r="I90" s="13">
        <f t="shared" si="10"/>
        <v>1.253433576053649E-86</v>
      </c>
      <c r="J90" s="13">
        <f t="shared" si="11"/>
        <v>-1.253433576053649E-86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1.1100756607420319E-114</v>
      </c>
      <c r="F91" s="12">
        <f t="shared" si="8"/>
        <v>0</v>
      </c>
      <c r="G91" s="12">
        <f t="shared" si="8"/>
        <v>0</v>
      </c>
      <c r="H91" s="12">
        <f t="shared" si="8"/>
        <v>1.3100108703455214E-113</v>
      </c>
      <c r="I91" s="13">
        <f t="shared" si="10"/>
        <v>1.3100108703455214E-113</v>
      </c>
      <c r="J91" s="13">
        <f t="shared" si="11"/>
        <v>-1.3100108703455214E-113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2.4849193112099297E-149</v>
      </c>
      <c r="F92" s="12">
        <f t="shared" si="8"/>
        <v>0</v>
      </c>
      <c r="G92" s="12">
        <f t="shared" si="8"/>
        <v>0</v>
      </c>
      <c r="H92" s="12">
        <f t="shared" si="8"/>
        <v>2.9324769695792827E-148</v>
      </c>
      <c r="I92" s="13">
        <f t="shared" si="10"/>
        <v>2.9324769695792827E-148</v>
      </c>
      <c r="J92" s="13">
        <f t="shared" si="11"/>
        <v>-2.9324769695792827E-148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9.9028260772934229E-194</v>
      </c>
      <c r="F93" s="12">
        <f t="shared" si="8"/>
        <v>0</v>
      </c>
      <c r="G93" s="12">
        <f t="shared" si="8"/>
        <v>0</v>
      </c>
      <c r="H93" s="12">
        <f t="shared" si="8"/>
        <v>1.1686419464168583E-192</v>
      </c>
      <c r="I93" s="13">
        <f t="shared" si="10"/>
        <v>1.1686419464168583E-192</v>
      </c>
      <c r="J93" s="13">
        <f t="shared" si="11"/>
        <v>-1.1686419464168583E-192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1.601649600674887E-250</v>
      </c>
      <c r="F94" s="12">
        <f t="shared" si="8"/>
        <v>0</v>
      </c>
      <c r="G94" s="12">
        <f t="shared" si="8"/>
        <v>0</v>
      </c>
      <c r="H94" s="12">
        <f t="shared" si="8"/>
        <v>1.8901219633679156E-249</v>
      </c>
      <c r="I94" s="13">
        <f t="shared" si="10"/>
        <v>1.8901219633679156E-249</v>
      </c>
      <c r="J94" s="13">
        <f t="shared" si="11"/>
        <v>-1.8901219633679156E-249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16FA-FC6B-4B19-B407-66C12E2C4CF6}">
  <dimension ref="A1:R116"/>
  <sheetViews>
    <sheetView zoomScale="67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40.719069642293441</v>
      </c>
      <c r="D8" s="41">
        <v>227.35770697714582</v>
      </c>
      <c r="E8" s="41">
        <v>907.39158197469135</v>
      </c>
    </row>
    <row r="9" spans="2:8" ht="15" x14ac:dyDescent="0.25">
      <c r="B9" s="25" t="s">
        <v>5</v>
      </c>
      <c r="C9" s="41">
        <v>29.70896657713261</v>
      </c>
      <c r="D9" s="41">
        <v>219.57446517996362</v>
      </c>
      <c r="E9" s="41">
        <v>611.40376648594065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0.4088541395741111</v>
      </c>
    </row>
    <row r="12" spans="2:8" ht="15" customHeight="1" x14ac:dyDescent="0.25">
      <c r="B12" s="31" t="s">
        <v>24</v>
      </c>
      <c r="C12" s="39">
        <f>STDEV(J22:J143)/MAX(I22:I143)</f>
        <v>2.6687638762711543E-2</v>
      </c>
      <c r="D12" s="35" t="s">
        <v>21</v>
      </c>
      <c r="E12" s="38">
        <f>M24</f>
        <v>0.98625242185056072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AP8Q!O22</f>
        <v>0.84567210396358228</v>
      </c>
      <c r="D15" s="40">
        <f>AP8Q!N22</f>
        <v>0.62436178678590015</v>
      </c>
      <c r="E15" s="40">
        <f>AP8Q!M22</f>
        <v>12.142083004935255</v>
      </c>
    </row>
    <row r="16" spans="2:8" ht="15" x14ac:dyDescent="0.25">
      <c r="B16" s="5" t="s">
        <v>9</v>
      </c>
      <c r="C16" s="23">
        <f>O28</f>
        <v>0.18045731763899614</v>
      </c>
      <c r="D16" s="24">
        <f>N28</f>
        <v>0.20741519158805002</v>
      </c>
      <c r="E16" s="24">
        <f>M28</f>
        <v>1.3028288080770948E-2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11.94388717565492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9.0161923666484452E-3</v>
      </c>
      <c r="D22" s="11">
        <f>EXP(-1*(($A22-D$8)/(0.6006*D$9))^2)</f>
        <v>5.3923659250352092E-2</v>
      </c>
      <c r="E22" s="11">
        <f>EXP(-1*(($A22-E$8)/(0.6006*E$9))^2)</f>
        <v>2.2900208245268706E-3</v>
      </c>
      <c r="F22" s="12">
        <f>AP8Q!C$15*C22</f>
        <v>7.6247423684439805E-3</v>
      </c>
      <c r="G22" s="12">
        <f>AP8Q!D$15*D22</f>
        <v>3.3667872239583868E-2</v>
      </c>
      <c r="H22" s="12">
        <f>AP8Q!E$15*E22</f>
        <v>2.7805622934435538E-2</v>
      </c>
      <c r="I22" s="13">
        <f t="shared" ref="I22:I85" si="0">SUM(F22:H22)</f>
        <v>6.9098237542463387E-2</v>
      </c>
      <c r="J22" s="13">
        <f t="shared" ref="J22:J85" si="1">B22-I22</f>
        <v>-6.8098237542463386E-2</v>
      </c>
      <c r="M22" s="15">
        <f t="array" ref="M22:Q26">LINEST(B22:B108,C22:E108,FALSE,TRUE)</f>
        <v>12.142083004935255</v>
      </c>
      <c r="N22" s="16">
        <v>0.62436178678590015</v>
      </c>
      <c r="O22" s="16">
        <v>0.84567210396358228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2">EXP(-1*(($A23-C$8)/(0.6006*C$9))^2)</f>
        <v>9.6959385468294804E-3</v>
      </c>
      <c r="D23" s="11">
        <f t="shared" si="2"/>
        <v>5.434425780630963E-2</v>
      </c>
      <c r="E23" s="11">
        <f t="shared" si="2"/>
        <v>2.2992636182997527E-3</v>
      </c>
      <c r="F23" s="12">
        <f>AP8Q!C$15*C23</f>
        <v>8.1995847507988859E-3</v>
      </c>
      <c r="G23" s="12">
        <f>AP8Q!D$15*D23</f>
        <v>3.3930477905501084E-2</v>
      </c>
      <c r="H23" s="12">
        <f>AP8Q!E$15*E23</f>
        <v>2.7917849703623369E-2</v>
      </c>
      <c r="I23" s="13">
        <f t="shared" si="0"/>
        <v>7.0047912359923331E-2</v>
      </c>
      <c r="J23" s="13">
        <f t="shared" si="1"/>
        <v>-7.0047912359923331E-2</v>
      </c>
      <c r="M23" s="18">
        <v>0.15819055528892947</v>
      </c>
      <c r="N23">
        <v>0.12950211962645472</v>
      </c>
      <c r="O23">
        <v>0.15260771948339433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2"/>
        <v>1.0174144545613438E-2</v>
      </c>
      <c r="D24" s="11">
        <f t="shared" si="2"/>
        <v>5.4626163736196082E-2</v>
      </c>
      <c r="E24" s="11">
        <f t="shared" si="2"/>
        <v>2.3054444868039351E-3</v>
      </c>
      <c r="F24" s="12">
        <f>AP8Q!C$15*C24</f>
        <v>8.6039902239185215E-3</v>
      </c>
      <c r="G24" s="12">
        <f>AP8Q!D$15*D24</f>
        <v>3.4106489195590527E-2</v>
      </c>
      <c r="H24" s="12">
        <f>AP8Q!E$15*E24</f>
        <v>2.7992898322043741E-2</v>
      </c>
      <c r="I24" s="13">
        <f t="shared" si="0"/>
        <v>7.0703377741552789E-2</v>
      </c>
      <c r="J24" s="13">
        <f t="shared" si="1"/>
        <v>-7.0703377741552789E-2</v>
      </c>
      <c r="M24" s="18">
        <v>0.98625242185056072</v>
      </c>
      <c r="N24">
        <v>0.33754388208151626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2"/>
        <v>1.0930886019690585E-2</v>
      </c>
      <c r="D25" s="11">
        <f t="shared" si="2"/>
        <v>5.5051292110916784E-2</v>
      </c>
      <c r="E25" s="11">
        <f t="shared" si="2"/>
        <v>2.3147443824050188E-3</v>
      </c>
      <c r="F25" s="12">
        <f>AP8Q!C$15*C25</f>
        <v>9.2439453784578449E-3</v>
      </c>
      <c r="G25" s="12">
        <f>AP8Q!D$15*D25</f>
        <v>3.4371923107244531E-2</v>
      </c>
      <c r="H25" s="12">
        <f>AP8Q!E$15*E25</f>
        <v>2.8105818426369333E-2</v>
      </c>
      <c r="I25" s="13">
        <f t="shared" si="0"/>
        <v>7.1721686912071703E-2</v>
      </c>
      <c r="J25" s="13">
        <f t="shared" si="1"/>
        <v>-7.1721686912071703E-2</v>
      </c>
      <c r="M25" s="18">
        <v>2008.7223736161825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2"/>
        <v>1.2017571304761367E-2</v>
      </c>
      <c r="D26" s="11">
        <f t="shared" si="2"/>
        <v>5.5622385519836302E-2</v>
      </c>
      <c r="E26" s="11">
        <f t="shared" si="2"/>
        <v>2.3271977931220763E-3</v>
      </c>
      <c r="F26" s="12">
        <f>AP8Q!C$15*C26</f>
        <v>1.0162924809829917E-2</v>
      </c>
      <c r="G26" s="12">
        <f>AP8Q!D$15*D26</f>
        <v>3.4728492008459171E-2</v>
      </c>
      <c r="H26" s="12">
        <f>AP8Q!E$15*E26</f>
        <v>2.8257028772990394E-2</v>
      </c>
      <c r="I26" s="13">
        <f t="shared" si="0"/>
        <v>7.3148445591279476E-2</v>
      </c>
      <c r="J26" s="13">
        <f t="shared" si="1"/>
        <v>-7.3148445591279476E-2</v>
      </c>
      <c r="M26" s="20">
        <v>686.59660772422444</v>
      </c>
      <c r="N26" s="21">
        <v>9.5706132757754876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2"/>
        <v>1.3199015691947398E-2</v>
      </c>
      <c r="D27" s="11">
        <f t="shared" si="2"/>
        <v>5.6198369307227491E-2</v>
      </c>
      <c r="E27" s="11">
        <f t="shared" si="2"/>
        <v>2.3397126511821584E-3</v>
      </c>
      <c r="F27" s="12">
        <f>AP8Q!C$15*C27</f>
        <v>1.1162039370457495E-2</v>
      </c>
      <c r="G27" s="12">
        <f>AP8Q!D$15*D27</f>
        <v>3.5088114275114449E-2</v>
      </c>
      <c r="H27" s="12">
        <f>AP8Q!E$15*E27</f>
        <v>2.8408985218350894E-2</v>
      </c>
      <c r="I27" s="13">
        <f t="shared" si="0"/>
        <v>7.4659138863922836E-2</v>
      </c>
      <c r="J27" s="13">
        <f t="shared" si="1"/>
        <v>-7.4659138863922836E-2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2"/>
        <v>1.4482044525853492E-2</v>
      </c>
      <c r="D28" s="11">
        <f t="shared" si="2"/>
        <v>5.6779272808542038E-2</v>
      </c>
      <c r="E28" s="11">
        <f t="shared" si="2"/>
        <v>2.3522892274690176E-3</v>
      </c>
      <c r="F28" s="12">
        <f>AP8Q!C$15*C28</f>
        <v>1.2247061063872801E-2</v>
      </c>
      <c r="G28" s="12">
        <f>AP8Q!D$15*D28</f>
        <v>3.5450808223145384E-2</v>
      </c>
      <c r="H28" s="12">
        <f>AP8Q!E$15*E28</f>
        <v>2.8561691051543839E-2</v>
      </c>
      <c r="I28" s="13">
        <f t="shared" si="0"/>
        <v>7.6259560338562016E-2</v>
      </c>
      <c r="J28" s="13">
        <f t="shared" si="1"/>
        <v>-7.6259560338562016E-2</v>
      </c>
      <c r="M28" s="14">
        <f>M23/M22</f>
        <v>1.3028288080770948E-2</v>
      </c>
      <c r="N28" s="14">
        <f>N23/N22</f>
        <v>0.20741519158805002</v>
      </c>
      <c r="O28" s="14">
        <f>O23/O22</f>
        <v>0.18045731763899614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2"/>
        <v>1.6239642361909348E-2</v>
      </c>
      <c r="D29" s="11">
        <f t="shared" si="2"/>
        <v>5.7512365272893315E-2</v>
      </c>
      <c r="E29" s="11">
        <f t="shared" si="2"/>
        <v>2.3680971534029505E-3</v>
      </c>
      <c r="F29" s="12">
        <f>AP8Q!C$15*C29</f>
        <v>1.3733412523811998E-2</v>
      </c>
      <c r="G29" s="12">
        <f>AP8Q!D$15*D29</f>
        <v>3.5908523144067027E-2</v>
      </c>
      <c r="H29" s="12">
        <f>AP8Q!E$15*E29</f>
        <v>2.8753632200369521E-2</v>
      </c>
      <c r="I29" s="13">
        <f t="shared" si="0"/>
        <v>7.8395567868248556E-2</v>
      </c>
      <c r="J29" s="13">
        <f t="shared" si="1"/>
        <v>-7.7395567868248555E-2</v>
      </c>
    </row>
    <row r="30" spans="1:18" ht="15.75" thickBot="1" x14ac:dyDescent="0.3">
      <c r="A30" s="43">
        <v>5.0999999999999996</v>
      </c>
      <c r="B30" s="43">
        <v>2E-3</v>
      </c>
      <c r="C30" s="10">
        <f t="shared" si="2"/>
        <v>1.8593967579812663E-2</v>
      </c>
      <c r="D30" s="11">
        <f t="shared" si="2"/>
        <v>5.8402364559257076E-2</v>
      </c>
      <c r="E30" s="11">
        <f t="shared" si="2"/>
        <v>2.387195270309853E-3</v>
      </c>
      <c r="F30" s="12">
        <f>AP8Q!C$15*C30</f>
        <v>1.5724399684250812E-2</v>
      </c>
      <c r="G30" s="12">
        <f>AP8Q!D$15*D30</f>
        <v>3.6464204688739281E-2</v>
      </c>
      <c r="H30" s="12">
        <f>AP8Q!E$15*E30</f>
        <v>2.8985523121091088E-2</v>
      </c>
      <c r="I30" s="13">
        <f t="shared" si="0"/>
        <v>8.1174127494081177E-2</v>
      </c>
      <c r="J30" s="13">
        <f t="shared" si="1"/>
        <v>-7.9174127494081176E-2</v>
      </c>
    </row>
    <row r="31" spans="1:18" ht="15.75" thickBot="1" x14ac:dyDescent="0.3">
      <c r="A31" s="43">
        <v>5.7</v>
      </c>
      <c r="B31" s="43">
        <v>2E-3</v>
      </c>
      <c r="C31" s="10">
        <f t="shared" si="2"/>
        <v>2.1241517680494003E-2</v>
      </c>
      <c r="D31" s="11">
        <f t="shared" si="2"/>
        <v>5.9303681302941141E-2</v>
      </c>
      <c r="E31" s="11">
        <f t="shared" si="2"/>
        <v>2.4064345594580778E-3</v>
      </c>
      <c r="F31" s="12">
        <f>AP8Q!C$15*C31</f>
        <v>1.7963358948242997E-2</v>
      </c>
      <c r="G31" s="12">
        <f>AP8Q!D$15*D31</f>
        <v>3.7026952421285911E-2</v>
      </c>
      <c r="H31" s="12">
        <f>AP8Q!E$15*E31</f>
        <v>2.9219128166884784E-2</v>
      </c>
      <c r="I31" s="13">
        <f t="shared" si="0"/>
        <v>8.4209439536413688E-2</v>
      </c>
      <c r="J31" s="13">
        <f t="shared" si="1"/>
        <v>-8.2209439536413687E-2</v>
      </c>
      <c r="M31" s="28" t="e">
        <f>#REF!-M22</f>
        <v>#REF!</v>
      </c>
      <c r="N31" s="28" t="e">
        <f>#REF!-N22</f>
        <v>#REF!</v>
      </c>
      <c r="O31" s="28">
        <f>AP8Q!E15-O22</f>
        <v>11.296410900971672</v>
      </c>
      <c r="P31" s="29" t="e">
        <f>#REF!-P22</f>
        <v>#REF!</v>
      </c>
      <c r="Q31" s="28" t="e">
        <f>AP8Q!C15-Q22</f>
        <v>#N/A</v>
      </c>
    </row>
    <row r="32" spans="1:18" ht="15.75" thickBot="1" x14ac:dyDescent="0.3">
      <c r="A32" s="43">
        <v>6.4</v>
      </c>
      <c r="B32" s="43">
        <v>2E-3</v>
      </c>
      <c r="C32" s="10">
        <f t="shared" si="2"/>
        <v>2.4739634953831371E-2</v>
      </c>
      <c r="D32" s="11">
        <f t="shared" si="2"/>
        <v>6.0369654205800871E-2</v>
      </c>
      <c r="E32" s="11">
        <f t="shared" si="2"/>
        <v>2.4290600657977416E-3</v>
      </c>
      <c r="F32" s="12">
        <f>AP8Q!C$15*C32</f>
        <v>2.0921619142697558E-2</v>
      </c>
      <c r="G32" s="12">
        <f>AP8Q!D$15*D32</f>
        <v>3.7692505167580763E-2</v>
      </c>
      <c r="H32" s="12">
        <f>AP8Q!E$15*E32</f>
        <v>2.9493848942889672E-2</v>
      </c>
      <c r="I32" s="13">
        <f t="shared" si="0"/>
        <v>8.8107973253167993E-2</v>
      </c>
      <c r="J32" s="13">
        <f t="shared" si="1"/>
        <v>-8.6107973253167991E-2</v>
      </c>
    </row>
    <row r="33" spans="1:10" ht="15.75" thickBot="1" x14ac:dyDescent="0.3">
      <c r="A33" s="43">
        <v>7.2</v>
      </c>
      <c r="B33" s="43">
        <v>2E-3</v>
      </c>
      <c r="C33" s="10">
        <f t="shared" si="2"/>
        <v>2.9337451780315892E-2</v>
      </c>
      <c r="D33" s="11">
        <f t="shared" si="2"/>
        <v>6.1607139983298337E-2</v>
      </c>
      <c r="E33" s="11">
        <f t="shared" si="2"/>
        <v>2.4551565365262601E-3</v>
      </c>
      <c r="F33" s="12">
        <f>AP8Q!C$15*C33</f>
        <v>2.4809864571989883E-2</v>
      </c>
      <c r="G33" s="12">
        <f>AP8Q!D$15*D33</f>
        <v>3.8465143998741222E-2</v>
      </c>
      <c r="H33" s="12">
        <f>AP8Q!E$15*E33</f>
        <v>2.9810714456611206E-2</v>
      </c>
      <c r="I33" s="13">
        <f t="shared" si="0"/>
        <v>9.3085723027342318E-2</v>
      </c>
      <c r="J33" s="13">
        <f t="shared" si="1"/>
        <v>-9.1085723027342316E-2</v>
      </c>
    </row>
    <row r="34" spans="1:10" ht="15.75" thickBot="1" x14ac:dyDescent="0.3">
      <c r="A34" s="43">
        <v>8.1</v>
      </c>
      <c r="B34" s="43">
        <v>3.0000000000000001E-3</v>
      </c>
      <c r="C34" s="10">
        <f t="shared" si="2"/>
        <v>3.5368618120911029E-2</v>
      </c>
      <c r="D34" s="11">
        <f t="shared" si="2"/>
        <v>6.302411348038757E-2</v>
      </c>
      <c r="E34" s="11">
        <f t="shared" si="2"/>
        <v>2.484822146345469E-3</v>
      </c>
      <c r="F34" s="12">
        <f>AP8Q!C$15*C34</f>
        <v>2.9910253700595312E-2</v>
      </c>
      <c r="G34" s="12">
        <f>AP8Q!D$15*D34</f>
        <v>3.9349848103212119E-2</v>
      </c>
      <c r="H34" s="12">
        <f>AP8Q!E$15*E34</f>
        <v>3.0170916753428062E-2</v>
      </c>
      <c r="I34" s="13">
        <f t="shared" si="0"/>
        <v>9.943101855723549E-2</v>
      </c>
      <c r="J34" s="13">
        <f t="shared" si="1"/>
        <v>-9.6431018557235487E-2</v>
      </c>
    </row>
    <row r="35" spans="1:10" ht="15.75" thickBot="1" x14ac:dyDescent="0.3">
      <c r="A35" s="43">
        <v>9.1</v>
      </c>
      <c r="B35" s="43">
        <v>1.7000000000000001E-2</v>
      </c>
      <c r="C35" s="10">
        <f t="shared" si="2"/>
        <v>4.32756695081567E-2</v>
      </c>
      <c r="D35" s="11">
        <f t="shared" si="2"/>
        <v>6.4629723273126133E-2</v>
      </c>
      <c r="E35" s="11">
        <f t="shared" si="2"/>
        <v>2.5181690432797888E-3</v>
      </c>
      <c r="F35" s="12">
        <f>AP8Q!C$15*C35</f>
        <v>3.6597026483395523E-2</v>
      </c>
      <c r="G35" s="12">
        <f>AP8Q!D$15*D35</f>
        <v>4.0352329502287308E-2</v>
      </c>
      <c r="H35" s="12">
        <f>AP8Q!E$15*E35</f>
        <v>3.0575817543961596E-2</v>
      </c>
      <c r="I35" s="13">
        <f t="shared" si="0"/>
        <v>0.10752517352964444</v>
      </c>
      <c r="J35" s="13">
        <f t="shared" si="1"/>
        <v>-9.052517352964444E-2</v>
      </c>
    </row>
    <row r="36" spans="1:10" ht="15.75" thickBot="1" x14ac:dyDescent="0.3">
      <c r="A36" s="43">
        <v>10.199999999999999</v>
      </c>
      <c r="B36" s="43">
        <v>2.7E-2</v>
      </c>
      <c r="C36" s="10">
        <f t="shared" si="2"/>
        <v>5.3639047080537003E-2</v>
      </c>
      <c r="D36" s="11">
        <f t="shared" si="2"/>
        <v>6.643435418778959E-2</v>
      </c>
      <c r="E36" s="11">
        <f t="shared" si="2"/>
        <v>2.5553239738531361E-3</v>
      </c>
      <c r="F36" s="12">
        <f>AP8Q!C$15*C36</f>
        <v>4.5361045799199376E-2</v>
      </c>
      <c r="G36" s="12">
        <f>AP8Q!D$15*D36</f>
        <v>4.1479072084655656E-2</v>
      </c>
      <c r="H36" s="12">
        <f>AP8Q!E$15*E36</f>
        <v>3.1026955795025783E-2</v>
      </c>
      <c r="I36" s="13">
        <f t="shared" si="0"/>
        <v>0.11786707367888083</v>
      </c>
      <c r="J36" s="13">
        <f t="shared" si="1"/>
        <v>-9.0867073678880833E-2</v>
      </c>
    </row>
    <row r="37" spans="1:10" ht="15.75" thickBot="1" x14ac:dyDescent="0.3">
      <c r="A37" s="43">
        <v>11.5</v>
      </c>
      <c r="B37" s="43">
        <v>3.2000000000000001E-2</v>
      </c>
      <c r="C37" s="10">
        <f t="shared" si="2"/>
        <v>6.8456489414931945E-2</v>
      </c>
      <c r="D37" s="11">
        <f t="shared" si="2"/>
        <v>6.86198633257184E-2</v>
      </c>
      <c r="E37" s="11">
        <f t="shared" si="2"/>
        <v>2.5998816043463248E-3</v>
      </c>
      <c r="F37" s="12">
        <f>AP8Q!C$15*C37</f>
        <v>5.7891743433486201E-2</v>
      </c>
      <c r="G37" s="12">
        <f>AP8Q!D$15*D37</f>
        <v>4.2843620475049804E-2</v>
      </c>
      <c r="H37" s="12">
        <f>AP8Q!E$15*E37</f>
        <v>3.1567978242977315E-2</v>
      </c>
      <c r="I37" s="13">
        <f t="shared" si="0"/>
        <v>0.13230334215151332</v>
      </c>
      <c r="J37" s="13">
        <f t="shared" si="1"/>
        <v>-0.10030334215151332</v>
      </c>
    </row>
    <row r="38" spans="1:10" ht="15.75" thickBot="1" x14ac:dyDescent="0.3">
      <c r="A38" s="43">
        <v>12.9</v>
      </c>
      <c r="B38" s="43">
        <v>4.3999999999999997E-2</v>
      </c>
      <c r="C38" s="10">
        <f t="shared" si="2"/>
        <v>8.7971241870760164E-2</v>
      </c>
      <c r="D38" s="11">
        <f t="shared" si="2"/>
        <v>7.1038519891091154E-2</v>
      </c>
      <c r="E38" s="11">
        <f t="shared" si="2"/>
        <v>2.6486617886566661E-3</v>
      </c>
      <c r="F38" s="12">
        <f>AP8Q!C$15*C38</f>
        <v>7.4394825201134926E-2</v>
      </c>
      <c r="G38" s="12">
        <f>AP8Q!D$15*D38</f>
        <v>4.4353737209827382E-2</v>
      </c>
      <c r="H38" s="12">
        <f>AP8Q!E$15*E38</f>
        <v>3.2160271289869521E-2</v>
      </c>
      <c r="I38" s="13">
        <f t="shared" si="0"/>
        <v>0.15090883370083183</v>
      </c>
      <c r="J38" s="13">
        <f t="shared" si="1"/>
        <v>-0.10690883370083183</v>
      </c>
    </row>
    <row r="39" spans="1:10" ht="15.75" thickBot="1" x14ac:dyDescent="0.3">
      <c r="A39" s="43">
        <v>14.5</v>
      </c>
      <c r="B39" s="43">
        <v>9.5000000000000001E-2</v>
      </c>
      <c r="C39" s="10">
        <f t="shared" ref="C39:E54" si="3">EXP(-1*(($A39-C$8)/(0.6006*C$9))^2)</f>
        <v>0.11541974974847755</v>
      </c>
      <c r="D39" s="11">
        <f t="shared" si="3"/>
        <v>7.3886865997475223E-2</v>
      </c>
      <c r="E39" s="11">
        <f t="shared" si="3"/>
        <v>2.7054359583646311E-3</v>
      </c>
      <c r="F39" s="12">
        <f>AP8Q!C$15*C39</f>
        <v>9.7607262608745152E-2</v>
      </c>
      <c r="G39" s="12">
        <f>AP8Q!D$15*D39</f>
        <v>4.6132135674194004E-2</v>
      </c>
      <c r="H39" s="12">
        <f>AP8Q!E$15*E39</f>
        <v>3.2849627970999912E-2</v>
      </c>
      <c r="I39" s="13">
        <f t="shared" si="0"/>
        <v>0.17658902625393907</v>
      </c>
      <c r="J39" s="13">
        <f t="shared" si="1"/>
        <v>-8.1589026253939073E-2</v>
      </c>
    </row>
    <row r="40" spans="1:10" ht="15.75" thickBot="1" x14ac:dyDescent="0.3">
      <c r="A40" s="43">
        <v>16.3</v>
      </c>
      <c r="B40" s="43">
        <v>0.16800000000000001</v>
      </c>
      <c r="C40" s="10">
        <f t="shared" si="3"/>
        <v>0.15367874825412831</v>
      </c>
      <c r="D40" s="11">
        <f t="shared" si="3"/>
        <v>7.7200822554377477E-2</v>
      </c>
      <c r="E40" s="11">
        <f t="shared" si="3"/>
        <v>2.7706370840627106E-3</v>
      </c>
      <c r="F40" s="12">
        <f>AP8Q!C$15*C40</f>
        <v>0.12996183037055839</v>
      </c>
      <c r="G40" s="12">
        <f>AP8Q!D$15*D40</f>
        <v>4.8201243511392343E-2</v>
      </c>
      <c r="H40" s="12">
        <f>AP8Q!E$15*E40</f>
        <v>3.3641305451241214E-2</v>
      </c>
      <c r="I40" s="13">
        <f t="shared" si="0"/>
        <v>0.21180437933319196</v>
      </c>
      <c r="J40" s="13">
        <f t="shared" si="1"/>
        <v>-4.3804379333191951E-2</v>
      </c>
    </row>
    <row r="41" spans="1:10" ht="15.75" thickBot="1" x14ac:dyDescent="0.3">
      <c r="A41" s="43">
        <v>18.3</v>
      </c>
      <c r="B41" s="43">
        <v>0.26500000000000001</v>
      </c>
      <c r="C41" s="10">
        <f t="shared" si="3"/>
        <v>0.20625067427885407</v>
      </c>
      <c r="D41" s="11">
        <f t="shared" si="3"/>
        <v>8.1022196118573767E-2</v>
      </c>
      <c r="E41" s="11">
        <f t="shared" si="3"/>
        <v>2.8447670155129531E-3</v>
      </c>
      <c r="F41" s="12">
        <f>AP8Q!C$15*C41</f>
        <v>0.17442044166130602</v>
      </c>
      <c r="G41" s="12">
        <f>AP8Q!D$15*D41</f>
        <v>5.058716313791034E-2</v>
      </c>
      <c r="H41" s="12">
        <f>AP8Q!E$15*E41</f>
        <v>3.4541397232060213E-2</v>
      </c>
      <c r="I41" s="13">
        <f t="shared" si="0"/>
        <v>0.25954900203127657</v>
      </c>
      <c r="J41" s="13">
        <f t="shared" si="1"/>
        <v>5.4509979687234478E-3</v>
      </c>
    </row>
    <row r="42" spans="1:10" ht="15.75" thickBot="1" x14ac:dyDescent="0.3">
      <c r="A42" s="43">
        <v>20.6</v>
      </c>
      <c r="B42" s="43">
        <v>0.41699999999999998</v>
      </c>
      <c r="C42" s="10">
        <f t="shared" si="3"/>
        <v>0.28044872016718064</v>
      </c>
      <c r="D42" s="11">
        <f t="shared" si="3"/>
        <v>8.5602497345024925E-2</v>
      </c>
      <c r="E42" s="11">
        <f t="shared" si="3"/>
        <v>2.9322565873884671E-3</v>
      </c>
      <c r="F42" s="12">
        <f>AP8Q!C$15*C42</f>
        <v>0.23716765923767358</v>
      </c>
      <c r="G42" s="12">
        <f>AP8Q!D$15*D42</f>
        <v>5.3446928195675036E-2</v>
      </c>
      <c r="H42" s="12">
        <f>AP8Q!E$15*E42</f>
        <v>3.5603702875838958E-2</v>
      </c>
      <c r="I42" s="13">
        <f t="shared" si="0"/>
        <v>0.32621829030918759</v>
      </c>
      <c r="J42" s="13">
        <f t="shared" si="1"/>
        <v>9.0781709690812395E-2</v>
      </c>
    </row>
    <row r="43" spans="1:10" ht="15.75" thickBot="1" x14ac:dyDescent="0.3">
      <c r="A43" s="43">
        <v>23.1</v>
      </c>
      <c r="B43" s="43">
        <v>0.51200000000000001</v>
      </c>
      <c r="C43" s="10">
        <f t="shared" si="3"/>
        <v>0.37717915815722908</v>
      </c>
      <c r="D43" s="11">
        <f t="shared" si="3"/>
        <v>9.0812562374089023E-2</v>
      </c>
      <c r="E43" s="11">
        <f t="shared" si="3"/>
        <v>3.0301388154060959E-3</v>
      </c>
      <c r="F43" s="12">
        <f>AP8Q!C$15*C43</f>
        <v>0.31896989225003669</v>
      </c>
      <c r="G43" s="12">
        <f>AP8Q!D$15*D43</f>
        <v>5.6699893706492227E-2</v>
      </c>
      <c r="H43" s="12">
        <f>AP8Q!E$15*E43</f>
        <v>3.6792197013137004E-2</v>
      </c>
      <c r="I43" s="13">
        <f t="shared" si="0"/>
        <v>0.41246198296966591</v>
      </c>
      <c r="J43" s="13">
        <f t="shared" si="1"/>
        <v>9.9538017030334103E-2</v>
      </c>
    </row>
    <row r="44" spans="1:10" ht="15.75" thickBot="1" x14ac:dyDescent="0.3">
      <c r="A44" s="43">
        <v>26</v>
      </c>
      <c r="B44" s="43">
        <v>0.64200000000000002</v>
      </c>
      <c r="C44" s="10">
        <f t="shared" si="3"/>
        <v>0.50637418493836828</v>
      </c>
      <c r="D44" s="11">
        <f t="shared" si="3"/>
        <v>9.7167244202386566E-2</v>
      </c>
      <c r="E44" s="11">
        <f t="shared" si="3"/>
        <v>3.1474173200100536E-3</v>
      </c>
      <c r="F44" s="12">
        <f>AP8Q!C$15*C44</f>
        <v>0.42822652236967401</v>
      </c>
      <c r="G44" s="12">
        <f>AP8Q!D$15*D44</f>
        <v>6.0667514207263976E-2</v>
      </c>
      <c r="H44" s="12">
        <f>AP8Q!E$15*E44</f>
        <v>3.821620235073294E-2</v>
      </c>
      <c r="I44" s="13">
        <f t="shared" si="0"/>
        <v>0.52711023892767095</v>
      </c>
      <c r="J44" s="13">
        <f t="shared" si="1"/>
        <v>0.11488976107232907</v>
      </c>
    </row>
    <row r="45" spans="1:10" ht="15.75" thickBot="1" x14ac:dyDescent="0.3">
      <c r="A45" s="43">
        <v>29.2</v>
      </c>
      <c r="B45" s="43">
        <v>0.80600000000000005</v>
      </c>
      <c r="C45" s="10">
        <f t="shared" si="3"/>
        <v>0.65917718571771622</v>
      </c>
      <c r="D45" s="11">
        <f t="shared" si="3"/>
        <v>0.10457914259106088</v>
      </c>
      <c r="E45" s="11">
        <f t="shared" si="3"/>
        <v>3.2816277526609258E-3</v>
      </c>
      <c r="F45" s="12">
        <f>AP8Q!C$15*C45</f>
        <v>0.55744775753069409</v>
      </c>
      <c r="G45" s="12">
        <f>AP8Q!D$15*D45</f>
        <v>6.5295220328692199E-2</v>
      </c>
      <c r="H45" s="12">
        <f>AP8Q!E$15*E45</f>
        <v>3.9845796564108103E-2</v>
      </c>
      <c r="I45" s="13">
        <f t="shared" si="0"/>
        <v>0.6625887744234944</v>
      </c>
      <c r="J45" s="13">
        <f t="shared" si="1"/>
        <v>0.14341122557650565</v>
      </c>
    </row>
    <row r="46" spans="1:10" ht="15.75" thickBot="1" x14ac:dyDescent="0.3">
      <c r="A46" s="43">
        <v>32.700000000000003</v>
      </c>
      <c r="B46" s="43">
        <v>0.79500000000000004</v>
      </c>
      <c r="C46" s="10">
        <f t="shared" si="3"/>
        <v>0.817113604690342</v>
      </c>
      <c r="D46" s="11">
        <f t="shared" si="3"/>
        <v>0.11318207867228509</v>
      </c>
      <c r="E46" s="11">
        <f t="shared" si="3"/>
        <v>3.4343846118191877E-3</v>
      </c>
      <c r="F46" s="12">
        <f>AP8Q!C$15*C46</f>
        <v>0.69101018125574842</v>
      </c>
      <c r="G46" s="12">
        <f>AP8Q!D$15*D46</f>
        <v>7.0666564871970247E-2</v>
      </c>
      <c r="H46" s="12">
        <f>AP8Q!E$15*E46</f>
        <v>4.1700583027580923E-2</v>
      </c>
      <c r="I46" s="13">
        <f t="shared" si="0"/>
        <v>0.80337732915529958</v>
      </c>
      <c r="J46" s="13">
        <f t="shared" si="1"/>
        <v>-8.3773291552995399E-3</v>
      </c>
    </row>
    <row r="47" spans="1:10" ht="15.75" thickBot="1" x14ac:dyDescent="0.3">
      <c r="A47" s="43">
        <v>36.799999999999997</v>
      </c>
      <c r="B47" s="43">
        <v>0.95799999999999996</v>
      </c>
      <c r="C47" s="10">
        <f t="shared" si="3"/>
        <v>0.95290369521287854</v>
      </c>
      <c r="D47" s="11">
        <f t="shared" si="3"/>
        <v>0.12394177739374486</v>
      </c>
      <c r="E47" s="11">
        <f t="shared" si="3"/>
        <v>3.6215588509627798E-3</v>
      </c>
      <c r="F47" s="12">
        <f>AP8Q!C$15*C47</f>
        <v>0.80584407280534709</v>
      </c>
      <c r="G47" s="12">
        <f>AP8Q!D$15*D47</f>
        <v>7.7384509590978826E-2</v>
      </c>
      <c r="H47" s="12">
        <f>AP8Q!E$15*E47</f>
        <v>4.397326817564802E-2</v>
      </c>
      <c r="I47" s="13">
        <f t="shared" si="0"/>
        <v>0.92720185057197402</v>
      </c>
      <c r="J47" s="13">
        <f t="shared" si="1"/>
        <v>3.0798149428025945E-2</v>
      </c>
    </row>
    <row r="48" spans="1:10" ht="15.75" thickBot="1" x14ac:dyDescent="0.3">
      <c r="A48" s="43">
        <v>41.3</v>
      </c>
      <c r="B48" s="43">
        <v>0.753</v>
      </c>
      <c r="C48" s="10">
        <f t="shared" si="3"/>
        <v>0.99894057005538905</v>
      </c>
      <c r="D48" s="11">
        <f t="shared" si="3"/>
        <v>0.136627831400878</v>
      </c>
      <c r="E48" s="11">
        <f t="shared" si="3"/>
        <v>3.8376553712080206E-3</v>
      </c>
      <c r="F48" s="12">
        <f>AP8Q!C$15*C48</f>
        <v>0.84477617361332114</v>
      </c>
      <c r="G48" s="12">
        <f>AP8Q!D$15*D48</f>
        <v>8.5305196938134903E-2</v>
      </c>
      <c r="H48" s="12">
        <f>AP8Q!E$15*E48</f>
        <v>4.6597130061543403E-2</v>
      </c>
      <c r="I48" s="13">
        <f t="shared" si="0"/>
        <v>0.97667850061299943</v>
      </c>
      <c r="J48" s="13">
        <f t="shared" si="1"/>
        <v>-0.22367850061299943</v>
      </c>
    </row>
    <row r="49" spans="1:10" ht="15.75" thickBot="1" x14ac:dyDescent="0.3">
      <c r="A49" s="43">
        <v>46.4</v>
      </c>
      <c r="B49" s="43">
        <v>0.78200000000000003</v>
      </c>
      <c r="C49" s="10">
        <f t="shared" si="3"/>
        <v>0.90360206931180731</v>
      </c>
      <c r="D49" s="11">
        <f t="shared" si="3"/>
        <v>0.15215312318206808</v>
      </c>
      <c r="E49" s="11">
        <f t="shared" si="3"/>
        <v>4.0967056888354166E-3</v>
      </c>
      <c r="F49" s="12">
        <f>AP8Q!C$15*C49</f>
        <v>0.76415106310076275</v>
      </c>
      <c r="G49" s="12">
        <f>AP8Q!D$15*D49</f>
        <v>9.4998595855011192E-2</v>
      </c>
      <c r="H49" s="12">
        <f>AP8Q!E$15*E49</f>
        <v>4.9742540520630089E-2</v>
      </c>
      <c r="I49" s="13">
        <f t="shared" si="0"/>
        <v>0.90889219947640398</v>
      </c>
      <c r="J49" s="13">
        <f t="shared" si="1"/>
        <v>-0.12689219947640396</v>
      </c>
    </row>
    <row r="50" spans="1:10" ht="15.75" thickBot="1" x14ac:dyDescent="0.3">
      <c r="A50" s="43">
        <v>52.1</v>
      </c>
      <c r="B50" s="43">
        <v>0.95899999999999996</v>
      </c>
      <c r="C50" s="10">
        <f t="shared" si="3"/>
        <v>0.66575934586968821</v>
      </c>
      <c r="D50" s="11">
        <f t="shared" si="3"/>
        <v>0.17099536012020708</v>
      </c>
      <c r="E50" s="11">
        <f t="shared" si="3"/>
        <v>4.4049683645578114E-3</v>
      </c>
      <c r="F50" s="12">
        <f>AP8Q!C$15*C50</f>
        <v>0.56301410675503749</v>
      </c>
      <c r="G50" s="12">
        <f>AP8Q!D$15*D50</f>
        <v>0.10676296857675095</v>
      </c>
      <c r="H50" s="12">
        <f>AP8Q!E$15*E50</f>
        <v>5.3485491516574848E-2</v>
      </c>
      <c r="I50" s="13">
        <f t="shared" si="0"/>
        <v>0.72326256684836332</v>
      </c>
      <c r="J50" s="13">
        <f t="shared" si="1"/>
        <v>0.23573743315163664</v>
      </c>
    </row>
    <row r="51" spans="1:10" ht="15.75" thickBot="1" x14ac:dyDescent="0.3">
      <c r="A51" s="43">
        <v>58.6</v>
      </c>
      <c r="B51" s="43">
        <v>0.54600000000000004</v>
      </c>
      <c r="C51" s="10">
        <f t="shared" si="3"/>
        <v>0.36632550828227645</v>
      </c>
      <c r="D51" s="11">
        <f t="shared" si="3"/>
        <v>0.19445709385154156</v>
      </c>
      <c r="E51" s="11">
        <f t="shared" si="3"/>
        <v>4.7820883587749328E-3</v>
      </c>
      <c r="F51" s="12">
        <f>AP8Q!C$15*C51</f>
        <v>0.30979126332460138</v>
      </c>
      <c r="G51" s="12">
        <f>AP8Q!D$15*D51</f>
        <v>0.12141157857034196</v>
      </c>
      <c r="H51" s="12">
        <f>AP8Q!E$15*E51</f>
        <v>5.8064513789179838E-2</v>
      </c>
      <c r="I51" s="13">
        <f t="shared" si="0"/>
        <v>0.48926735568412316</v>
      </c>
      <c r="J51" s="13">
        <f t="shared" si="1"/>
        <v>5.6732644315876879E-2</v>
      </c>
    </row>
    <row r="52" spans="1:10" ht="15.75" thickBot="1" x14ac:dyDescent="0.3">
      <c r="A52" s="43">
        <v>63</v>
      </c>
      <c r="B52" s="43">
        <v>0.24099999999999999</v>
      </c>
      <c r="C52" s="10">
        <f t="shared" si="3"/>
        <v>0.21028984890159241</v>
      </c>
      <c r="D52" s="11">
        <f t="shared" si="3"/>
        <v>0.21155591152542089</v>
      </c>
      <c r="E52" s="11">
        <f t="shared" si="3"/>
        <v>5.0537322166664504E-3</v>
      </c>
      <c r="F52" s="12">
        <f>AP8Q!C$15*C52</f>
        <v>0.17783625896279348</v>
      </c>
      <c r="G52" s="12">
        <f>AP8Q!D$15*D52</f>
        <v>0.13208742692513159</v>
      </c>
      <c r="H52" s="12">
        <f>AP8Q!E$15*E52</f>
        <v>6.1362836059479481E-2</v>
      </c>
      <c r="I52" s="13">
        <f t="shared" si="0"/>
        <v>0.37128652194740452</v>
      </c>
      <c r="J52" s="13">
        <f t="shared" si="1"/>
        <v>-0.13028652194740453</v>
      </c>
    </row>
    <row r="53" spans="1:10" ht="15.75" thickBot="1" x14ac:dyDescent="0.3">
      <c r="A53" s="43">
        <v>73.900000000000006</v>
      </c>
      <c r="B53" s="43">
        <v>0.49099999999999999</v>
      </c>
      <c r="C53" s="10">
        <f t="shared" si="3"/>
        <v>3.1491083903722808E-2</v>
      </c>
      <c r="D53" s="11">
        <f t="shared" si="3"/>
        <v>0.25818571128112028</v>
      </c>
      <c r="E53" s="11">
        <f t="shared" si="3"/>
        <v>5.7878376842144938E-3</v>
      </c>
      <c r="F53" s="12">
        <f>AP8Q!C$15*C53</f>
        <v>2.6631131180954969E-2</v>
      </c>
      <c r="G53" s="12">
        <f>AP8Q!D$15*D53</f>
        <v>0.16120129201806879</v>
      </c>
      <c r="H53" s="12">
        <f>AP8Q!E$15*E53</f>
        <v>7.0276405580824625E-2</v>
      </c>
      <c r="I53" s="13">
        <f t="shared" si="0"/>
        <v>0.25810882877984842</v>
      </c>
      <c r="J53" s="13">
        <f t="shared" si="1"/>
        <v>0.23289117122015157</v>
      </c>
    </row>
    <row r="54" spans="1:10" ht="15.75" thickBot="1" x14ac:dyDescent="0.3">
      <c r="A54" s="43">
        <v>83</v>
      </c>
      <c r="B54" s="43">
        <v>0.46899999999999997</v>
      </c>
      <c r="C54" s="10">
        <f t="shared" si="3"/>
        <v>3.6431128597336901E-3</v>
      </c>
      <c r="D54" s="11">
        <f t="shared" si="3"/>
        <v>0.30172327058245074</v>
      </c>
      <c r="E54" s="11">
        <f t="shared" si="3"/>
        <v>6.473020727706765E-3</v>
      </c>
      <c r="F54" s="12">
        <f>AP8Q!C$15*C54</f>
        <v>3.0808789170677729E-3</v>
      </c>
      <c r="G54" s="12">
        <f>AP8Q!D$15*D54</f>
        <v>0.18838448033574456</v>
      </c>
      <c r="H54" s="12">
        <f>AP8Q!E$15*E54</f>
        <v>7.8595954968481943E-2</v>
      </c>
      <c r="I54" s="13">
        <f t="shared" si="0"/>
        <v>0.27006131422129426</v>
      </c>
      <c r="J54" s="13">
        <f t="shared" si="1"/>
        <v>0.19893868577870572</v>
      </c>
    </row>
    <row r="55" spans="1:10" ht="15.75" thickBot="1" x14ac:dyDescent="0.3">
      <c r="A55" s="43">
        <v>93.3</v>
      </c>
      <c r="B55" s="43">
        <v>0.53900000000000003</v>
      </c>
      <c r="C55" s="10">
        <f t="shared" ref="C55:E86" si="4">EXP(-1*(($A55-C$8)/(0.6006*C$9))^2)</f>
        <v>1.6930318261273799E-4</v>
      </c>
      <c r="D55" s="11">
        <f t="shared" si="4"/>
        <v>0.35581145886738358</v>
      </c>
      <c r="E55" s="11">
        <f t="shared" si="4"/>
        <v>7.336039147857876E-3</v>
      </c>
      <c r="F55" s="12">
        <f>AP8Q!C$15*C55</f>
        <v>1.4317497864784471E-4</v>
      </c>
      <c r="G55" s="12">
        <f>AP8Q!D$15*D55</f>
        <v>0.22215507821733743</v>
      </c>
      <c r="H55" s="12">
        <f>AP8Q!E$15*E55</f>
        <v>8.9074796260744826E-2</v>
      </c>
      <c r="I55" s="13">
        <f t="shared" si="0"/>
        <v>0.31137304945673011</v>
      </c>
      <c r="J55" s="13">
        <f t="shared" si="1"/>
        <v>0.22762695054326992</v>
      </c>
    </row>
    <row r="56" spans="1:10" ht="15.75" thickBot="1" x14ac:dyDescent="0.3">
      <c r="A56" s="43">
        <v>104.8</v>
      </c>
      <c r="B56" s="43">
        <v>0.39600000000000002</v>
      </c>
      <c r="C56" s="10">
        <f t="shared" si="4"/>
        <v>2.5038322201381088E-6</v>
      </c>
      <c r="D56" s="11">
        <f t="shared" si="4"/>
        <v>0.42161268147738612</v>
      </c>
      <c r="E56" s="11">
        <f t="shared" si="4"/>
        <v>8.420568626588347E-3</v>
      </c>
      <c r="F56" s="12">
        <f>AP8Q!C$15*C56</f>
        <v>2.1174210615760018E-6</v>
      </c>
      <c r="G56" s="12">
        <f>AP8Q!D$15*D56</f>
        <v>0.2632388471388154</v>
      </c>
      <c r="H56" s="12">
        <f>AP8Q!E$15*E56</f>
        <v>0.10224324321278937</v>
      </c>
      <c r="I56" s="13">
        <f t="shared" si="0"/>
        <v>0.36548420777266638</v>
      </c>
      <c r="J56" s="13">
        <f t="shared" si="1"/>
        <v>3.0515792227333638E-2</v>
      </c>
    </row>
    <row r="57" spans="1:10" ht="15.75" thickBot="1" x14ac:dyDescent="0.3">
      <c r="A57" s="43">
        <v>117.7</v>
      </c>
      <c r="B57" s="43">
        <v>0.48499999999999999</v>
      </c>
      <c r="C57" s="10">
        <f>EXP(-1*(($A57-C$8)/(0.6006*C$9))^2)</f>
        <v>8.2489536919965892E-9</v>
      </c>
      <c r="D57" s="11">
        <f t="shared" si="4"/>
        <v>0.50086269406316974</v>
      </c>
      <c r="E57" s="11">
        <f t="shared" si="4"/>
        <v>9.8061187263098031E-3</v>
      </c>
      <c r="F57" s="12">
        <f>AP8Q!C$15*C57</f>
        <v>6.9759100242089156E-9</v>
      </c>
      <c r="G57" s="12">
        <f>AP8Q!D$15*D57</f>
        <v>0.31271952659968033</v>
      </c>
      <c r="H57" s="12">
        <f>AP8Q!E$15*E57</f>
        <v>0.11906670753110361</v>
      </c>
      <c r="I57" s="13">
        <f t="shared" si="0"/>
        <v>0.43178624110669395</v>
      </c>
      <c r="J57" s="13">
        <f t="shared" si="1"/>
        <v>5.321375889330604E-2</v>
      </c>
    </row>
    <row r="58" spans="1:10" ht="15.75" thickBot="1" x14ac:dyDescent="0.3">
      <c r="A58" s="43">
        <v>125</v>
      </c>
      <c r="B58" s="43">
        <v>0.27</v>
      </c>
      <c r="C58" s="10">
        <f t="shared" si="4"/>
        <v>2.0445268004706533E-10</v>
      </c>
      <c r="D58" s="11">
        <f t="shared" si="4"/>
        <v>0.54747950412614899</v>
      </c>
      <c r="E58" s="11">
        <f t="shared" si="4"/>
        <v>1.067724423151145E-2</v>
      </c>
      <c r="F58" s="12">
        <f>AP8Q!C$15*C58</f>
        <v>1.7289992809639485E-10</v>
      </c>
      <c r="G58" s="12">
        <f>AP8Q!D$15*D58</f>
        <v>0.34182528142486096</v>
      </c>
      <c r="H58" s="12">
        <f>AP8Q!E$15*E58</f>
        <v>0.12964398572297817</v>
      </c>
      <c r="I58" s="13">
        <f t="shared" si="0"/>
        <v>0.47146926732073902</v>
      </c>
      <c r="J58" s="13">
        <f t="shared" si="1"/>
        <v>-0.201469267320739</v>
      </c>
    </row>
    <row r="59" spans="1:10" ht="15.75" thickBot="1" x14ac:dyDescent="0.3">
      <c r="A59" s="43">
        <v>148.5</v>
      </c>
      <c r="B59" s="43">
        <v>0.84099999999999997</v>
      </c>
      <c r="C59" s="10">
        <f t="shared" si="4"/>
        <v>1.4252758936782784E-16</v>
      </c>
      <c r="D59" s="11">
        <f t="shared" si="4"/>
        <v>0.69937783420463706</v>
      </c>
      <c r="E59" s="11">
        <f t="shared" si="4"/>
        <v>1.3967392965475825E-2</v>
      </c>
      <c r="F59" s="12">
        <f>AP8Q!C$15*C59</f>
        <v>1.2053160637354848E-16</v>
      </c>
      <c r="G59" s="12">
        <f>AP8Q!D$15*D59</f>
        <v>0.43666479420246024</v>
      </c>
      <c r="H59" s="12">
        <f>AP8Q!E$15*E59</f>
        <v>0.16959324474935625</v>
      </c>
      <c r="I59" s="13">
        <f t="shared" ref="I59:I80" si="5">SUM(F59:H59)</f>
        <v>0.60625803895181662</v>
      </c>
      <c r="J59" s="13">
        <f t="shared" si="1"/>
        <v>0.23474196104818335</v>
      </c>
    </row>
    <row r="60" spans="1:10" ht="15.75" thickBot="1" x14ac:dyDescent="0.3">
      <c r="A60" s="43">
        <v>166.8</v>
      </c>
      <c r="B60" s="43">
        <v>0.63800000000000001</v>
      </c>
      <c r="C60" s="10">
        <f t="shared" si="4"/>
        <v>2.0706230435157108E-22</v>
      </c>
      <c r="D60" s="11">
        <f t="shared" si="4"/>
        <v>0.80988338540998428</v>
      </c>
      <c r="E60" s="11">
        <f t="shared" si="4"/>
        <v>1.7119637436868514E-2</v>
      </c>
      <c r="F60" s="12">
        <f>AP8Q!C$15*C60</f>
        <v>1.7510681457254073E-22</v>
      </c>
      <c r="G60" s="12">
        <f>AP8Q!D$15*D60</f>
        <v>0.50566023760279155</v>
      </c>
      <c r="H60" s="12">
        <f>AP8Q!E$15*E60</f>
        <v>0.20786805877285452</v>
      </c>
      <c r="I60" s="13">
        <f t="shared" si="5"/>
        <v>0.71352829637564608</v>
      </c>
      <c r="J60" s="13">
        <f t="shared" si="1"/>
        <v>-7.5528296375646065E-2</v>
      </c>
    </row>
    <row r="61" spans="1:10" ht="15.75" thickBot="1" x14ac:dyDescent="0.3">
      <c r="A61" s="43">
        <v>187.4</v>
      </c>
      <c r="B61" s="43">
        <v>0.748</v>
      </c>
      <c r="C61" s="10">
        <f t="shared" si="4"/>
        <v>4.4823130701367004E-30</v>
      </c>
      <c r="D61" s="11">
        <f t="shared" si="4"/>
        <v>0.91228293914683101</v>
      </c>
      <c r="E61" s="11">
        <f t="shared" si="4"/>
        <v>2.1399352126790418E-2</v>
      </c>
      <c r="F61" s="12">
        <f>AP8Q!C$15*C61</f>
        <v>3.7905671246459677E-30</v>
      </c>
      <c r="G61" s="12">
        <f>AP8Q!D$15*D61</f>
        <v>0.56959460594000799</v>
      </c>
      <c r="H61" s="12">
        <f>AP8Q!E$15*E61</f>
        <v>0.25983270977532708</v>
      </c>
      <c r="I61" s="13">
        <f t="shared" si="5"/>
        <v>0.82942731571533512</v>
      </c>
      <c r="J61" s="13">
        <f t="shared" si="1"/>
        <v>-8.1427315715335125E-2</v>
      </c>
    </row>
    <row r="62" spans="1:10" ht="15.75" thickBot="1" x14ac:dyDescent="0.3">
      <c r="A62" s="43">
        <v>210.5</v>
      </c>
      <c r="B62" s="43">
        <v>0.85399999999999998</v>
      </c>
      <c r="C62" s="10">
        <f t="shared" si="4"/>
        <v>4.7834338828578021E-40</v>
      </c>
      <c r="D62" s="11">
        <f t="shared" si="4"/>
        <v>0.98379238031982397</v>
      </c>
      <c r="E62" s="11">
        <f t="shared" si="4"/>
        <v>2.7278210611171833E-2</v>
      </c>
      <c r="F62" s="12">
        <f>AP8Q!C$15*C62</f>
        <v>4.0452165958870455E-40</v>
      </c>
      <c r="G62" s="12">
        <f>AP8Q!D$15*D62</f>
        <v>0.61424236840283908</v>
      </c>
      <c r="H62" s="12">
        <f>AP8Q!E$15*E62</f>
        <v>0.33121429746695408</v>
      </c>
      <c r="I62" s="13">
        <f t="shared" si="5"/>
        <v>0.94545666586979316</v>
      </c>
      <c r="J62" s="13">
        <f t="shared" si="1"/>
        <v>-9.1456665869793174E-2</v>
      </c>
    </row>
    <row r="63" spans="1:10" ht="15.75" thickBot="1" x14ac:dyDescent="0.3">
      <c r="A63" s="43">
        <v>236.4</v>
      </c>
      <c r="B63" s="43">
        <v>0.96499999999999997</v>
      </c>
      <c r="C63" s="10">
        <f t="shared" si="4"/>
        <v>5.8631370925814313E-53</v>
      </c>
      <c r="D63" s="11">
        <f t="shared" si="4"/>
        <v>0.9953096813963751</v>
      </c>
      <c r="E63" s="11">
        <f t="shared" si="4"/>
        <v>3.5474908167856402E-2</v>
      </c>
      <c r="F63" s="12">
        <f>AP8Q!C$15*C63</f>
        <v>4.95829148091026E-53</v>
      </c>
      <c r="G63" s="12">
        <f>AP8Q!D$15*D63</f>
        <v>0.62143333108194576</v>
      </c>
      <c r="H63" s="12">
        <f>AP8Q!E$15*E63</f>
        <v>0.4307392795665681</v>
      </c>
      <c r="I63" s="13">
        <f t="shared" si="5"/>
        <v>1.0521726106485139</v>
      </c>
      <c r="J63" s="13">
        <f t="shared" si="1"/>
        <v>-8.7172610648513893E-2</v>
      </c>
    </row>
    <row r="64" spans="1:10" ht="15.75" thickBot="1" x14ac:dyDescent="0.3">
      <c r="A64" s="43">
        <v>265.60000000000002</v>
      </c>
      <c r="B64" s="43">
        <v>1.093</v>
      </c>
      <c r="C64" s="10">
        <f t="shared" si="4"/>
        <v>1.0392561494032334E-69</v>
      </c>
      <c r="D64" s="11">
        <f t="shared" si="4"/>
        <v>0.91934687789217751</v>
      </c>
      <c r="E64" s="11">
        <f t="shared" si="4"/>
        <v>4.7139315678837855E-2</v>
      </c>
      <c r="F64" s="12">
        <f>AP8Q!C$15*C64</f>
        <v>8.788699344229234E-70</v>
      </c>
      <c r="G64" s="12">
        <f>AP8Q!D$15*D64</f>
        <v>0.57400505935679869</v>
      </c>
      <c r="H64" s="12">
        <f>AP8Q!E$15*E64</f>
        <v>0.57236948376829511</v>
      </c>
      <c r="I64" s="13">
        <f t="shared" si="5"/>
        <v>1.1463745431250938</v>
      </c>
      <c r="J64" s="13">
        <f t="shared" si="1"/>
        <v>-5.3374543125093821E-2</v>
      </c>
    </row>
    <row r="65" spans="1:10" ht="15.75" thickBot="1" x14ac:dyDescent="0.3">
      <c r="A65" s="43">
        <v>298.39999999999998</v>
      </c>
      <c r="B65" s="43">
        <v>1.3240000000000001</v>
      </c>
      <c r="C65" s="10">
        <f t="shared" si="4"/>
        <v>2.6674003659794195E-91</v>
      </c>
      <c r="D65" s="11">
        <f t="shared" si="4"/>
        <v>0.74811282491414921</v>
      </c>
      <c r="E65" s="11">
        <f t="shared" si="4"/>
        <v>6.3902358217601429E-2</v>
      </c>
      <c r="F65" s="12">
        <f>AP8Q!C$15*C65</f>
        <v>2.2557460796110449E-91</v>
      </c>
      <c r="G65" s="12">
        <f>AP8Q!D$15*D65</f>
        <v>0.4670930600808455</v>
      </c>
      <c r="H65" s="12">
        <f>AP8Q!E$15*E65</f>
        <v>0.77590773768922305</v>
      </c>
      <c r="I65" s="13">
        <f t="shared" si="5"/>
        <v>1.2430007977700686</v>
      </c>
      <c r="J65" s="13">
        <f t="shared" si="1"/>
        <v>8.0999202229931511E-2</v>
      </c>
    </row>
    <row r="66" spans="1:10" ht="15.75" thickBot="1" x14ac:dyDescent="0.3">
      <c r="A66" s="43">
        <v>335.2</v>
      </c>
      <c r="B66" s="43">
        <v>1.484</v>
      </c>
      <c r="C66" s="10">
        <f t="shared" si="4"/>
        <v>5.1129207279491837E-119</v>
      </c>
      <c r="D66" s="11">
        <f t="shared" si="4"/>
        <v>0.51236430602480565</v>
      </c>
      <c r="E66" s="11">
        <f t="shared" si="4"/>
        <v>8.8209447485520148E-2</v>
      </c>
      <c r="F66" s="12">
        <f>AP8Q!C$15*C66</f>
        <v>4.3238544294037966E-119</v>
      </c>
      <c r="G66" s="12">
        <f>AP8Q!D$15*D66</f>
        <v>0.31990069359496542</v>
      </c>
      <c r="H66" s="12">
        <f>AP8Q!E$15*E66</f>
        <v>1.0710464331886631</v>
      </c>
      <c r="I66" s="13">
        <f t="shared" si="5"/>
        <v>1.3909471267836286</v>
      </c>
      <c r="J66" s="13">
        <f t="shared" si="1"/>
        <v>9.3052873216371346E-2</v>
      </c>
    </row>
    <row r="67" spans="1:10" ht="15.75" thickBot="1" x14ac:dyDescent="0.3">
      <c r="A67" s="43">
        <v>376.5</v>
      </c>
      <c r="B67" s="43">
        <v>1.8480000000000001</v>
      </c>
      <c r="C67" s="10">
        <f t="shared" si="4"/>
        <v>1.5922951028918853E-154</v>
      </c>
      <c r="D67" s="11">
        <f t="shared" si="4"/>
        <v>0.27831812875996353</v>
      </c>
      <c r="E67" s="11">
        <f t="shared" si="4"/>
        <v>0.12366421058648874</v>
      </c>
      <c r="F67" s="12">
        <f>AP8Q!C$15*C67</f>
        <v>1.3465595497934893E-154</v>
      </c>
      <c r="G67" s="12">
        <f>AP8Q!D$15*D67</f>
        <v>0.17377120416747907</v>
      </c>
      <c r="H67" s="12">
        <f>AP8Q!E$15*E67</f>
        <v>1.5015411096809395</v>
      </c>
      <c r="I67" s="13">
        <f t="shared" si="5"/>
        <v>1.6753123138484185</v>
      </c>
      <c r="J67" s="13">
        <f t="shared" si="1"/>
        <v>0.17268768615158159</v>
      </c>
    </row>
    <row r="68" spans="1:10" ht="15.75" thickBot="1" x14ac:dyDescent="0.3">
      <c r="A68" s="43">
        <v>422.9</v>
      </c>
      <c r="B68" s="43">
        <v>2.19</v>
      </c>
      <c r="C68" s="10">
        <f t="shared" si="4"/>
        <v>5.754042136215775E-200</v>
      </c>
      <c r="D68" s="11">
        <f t="shared" si="4"/>
        <v>0.11095790796415962</v>
      </c>
      <c r="E68" s="11">
        <f t="shared" si="4"/>
        <v>0.17538234777628264</v>
      </c>
      <c r="F68" s="12">
        <f>AP8Q!C$15*C68</f>
        <v>4.8660329196287E-200</v>
      </c>
      <c r="G68" s="12">
        <f>AP8Q!D$15*D68</f>
        <v>6.9277877674528157E-2</v>
      </c>
      <c r="H68" s="12">
        <f>AP8Q!E$15*E68</f>
        <v>2.1295070243000458</v>
      </c>
      <c r="I68" s="13">
        <f t="shared" si="5"/>
        <v>2.198784901974574</v>
      </c>
      <c r="J68" s="13">
        <f t="shared" si="1"/>
        <v>-8.7849019745740442E-3</v>
      </c>
    </row>
    <row r="69" spans="1:10" ht="15.75" thickBot="1" x14ac:dyDescent="0.3">
      <c r="A69" s="43">
        <v>475.1</v>
      </c>
      <c r="B69" s="43">
        <v>2.6480000000000001</v>
      </c>
      <c r="C69" s="10">
        <f t="shared" si="4"/>
        <v>4.1388167523726013E-258</v>
      </c>
      <c r="D69" s="11">
        <f t="shared" si="4"/>
        <v>2.9330821095395965E-2</v>
      </c>
      <c r="E69" s="11">
        <f t="shared" si="4"/>
        <v>0.25010277021091315</v>
      </c>
      <c r="F69" s="12">
        <f>AP8Q!C$15*C69</f>
        <v>3.5000818708986586E-258</v>
      </c>
      <c r="G69" s="12">
        <f>AP8Q!D$15*D69</f>
        <v>1.8313043867018999E-2</v>
      </c>
      <c r="H69" s="12">
        <f>AP8Q!E$15*E69</f>
        <v>3.0367685956651558</v>
      </c>
      <c r="I69" s="13">
        <f t="shared" si="5"/>
        <v>3.0550816395321747</v>
      </c>
      <c r="J69" s="13">
        <f t="shared" si="1"/>
        <v>-0.40708163953217458</v>
      </c>
    </row>
    <row r="70" spans="1:10" ht="15.75" thickBot="1" x14ac:dyDescent="0.3">
      <c r="A70" s="43">
        <v>533.70000000000005</v>
      </c>
      <c r="B70" s="43">
        <v>3.843</v>
      </c>
      <c r="C70" s="10">
        <f t="shared" si="4"/>
        <v>0</v>
      </c>
      <c r="D70" s="11">
        <f t="shared" si="4"/>
        <v>4.5342522394140466E-3</v>
      </c>
      <c r="E70" s="11">
        <f t="shared" si="4"/>
        <v>0.35500678011999781</v>
      </c>
      <c r="F70" s="12">
        <f>AP8Q!C$15*C70</f>
        <v>0</v>
      </c>
      <c r="G70" s="12">
        <f>AP8Q!D$15*D70</f>
        <v>2.8310138299385231E-3</v>
      </c>
      <c r="H70" s="12">
        <f>AP8Q!E$15*E70</f>
        <v>4.3105217915318121</v>
      </c>
      <c r="I70" s="13">
        <f t="shared" si="5"/>
        <v>4.3133528053617507</v>
      </c>
      <c r="J70" s="13">
        <f t="shared" si="1"/>
        <v>-0.47035280536175073</v>
      </c>
    </row>
    <row r="71" spans="1:10" ht="15.75" thickBot="1" x14ac:dyDescent="0.3">
      <c r="A71" s="43">
        <v>599.5</v>
      </c>
      <c r="B71" s="43">
        <v>5.2430000000000003</v>
      </c>
      <c r="C71" s="10">
        <f t="shared" si="4"/>
        <v>0</v>
      </c>
      <c r="D71" s="11">
        <f t="shared" si="4"/>
        <v>3.4806242420813547E-4</v>
      </c>
      <c r="E71" s="11">
        <f t="shared" si="4"/>
        <v>0.49508701730900218</v>
      </c>
      <c r="F71" s="12">
        <f>AP8Q!C$15*C71</f>
        <v>0</v>
      </c>
      <c r="G71" s="12">
        <f>AP8Q!D$15*D71</f>
        <v>2.173168770916234E-4</v>
      </c>
      <c r="H71" s="12">
        <f>AP8Q!E$15*E71</f>
        <v>6.0113876588317217</v>
      </c>
      <c r="I71" s="13">
        <f t="shared" si="5"/>
        <v>6.0116049757088135</v>
      </c>
      <c r="J71" s="13">
        <f t="shared" si="1"/>
        <v>-0.76860497570881314</v>
      </c>
    </row>
    <row r="72" spans="1:10" ht="15.75" thickBot="1" x14ac:dyDescent="0.3">
      <c r="A72" s="43">
        <v>673.4</v>
      </c>
      <c r="B72" s="43">
        <v>8.6479999999999997</v>
      </c>
      <c r="C72" s="10">
        <f t="shared" si="4"/>
        <v>0</v>
      </c>
      <c r="D72" s="11">
        <f t="shared" si="4"/>
        <v>1.0758846473566385E-5</v>
      </c>
      <c r="E72" s="11">
        <f t="shared" si="4"/>
        <v>0.66628054241642809</v>
      </c>
      <c r="F72" s="12">
        <f>AP8Q!C$15*C72</f>
        <v>0</v>
      </c>
      <c r="G72" s="12">
        <f>AP8Q!D$15*D72</f>
        <v>6.7174126079910895E-6</v>
      </c>
      <c r="H72" s="12">
        <f>AP8Q!E$15*E72</f>
        <v>8.0900336505935542</v>
      </c>
      <c r="I72" s="13">
        <f t="shared" si="5"/>
        <v>8.0900403680061626</v>
      </c>
      <c r="J72" s="13">
        <f t="shared" si="1"/>
        <v>0.55795963199383714</v>
      </c>
    </row>
    <row r="73" spans="1:10" ht="15.75" thickBot="1" x14ac:dyDescent="0.3">
      <c r="A73" s="43">
        <v>756.5</v>
      </c>
      <c r="B73" s="43">
        <v>11.33</v>
      </c>
      <c r="C73" s="10">
        <f t="shared" si="4"/>
        <v>0</v>
      </c>
      <c r="D73" s="11">
        <f t="shared" si="4"/>
        <v>1.0188361493639609E-7</v>
      </c>
      <c r="E73" s="11">
        <f t="shared" si="4"/>
        <v>0.84463490511643047</v>
      </c>
      <c r="F73" s="12">
        <f>AP8Q!C$15*C73</f>
        <v>0</v>
      </c>
      <c r="G73" s="12">
        <f>AP8Q!D$15*D73</f>
        <v>6.3612235865894895E-8</v>
      </c>
      <c r="H73" s="12">
        <f>AP8Q!E$15*E73</f>
        <v>10.255627126789312</v>
      </c>
      <c r="I73" s="13">
        <f t="shared" si="5"/>
        <v>10.255627190401547</v>
      </c>
      <c r="J73" s="13">
        <f t="shared" si="1"/>
        <v>1.0743728095984526</v>
      </c>
    </row>
    <row r="74" spans="1:10" ht="15.75" thickBot="1" x14ac:dyDescent="0.3">
      <c r="A74" s="43">
        <v>849.8</v>
      </c>
      <c r="B74" s="43">
        <v>12.747</v>
      </c>
      <c r="C74" s="10">
        <f t="shared" si="4"/>
        <v>0</v>
      </c>
      <c r="D74" s="11">
        <f t="shared" si="4"/>
        <v>2.1137923403085964E-10</v>
      </c>
      <c r="E74" s="11">
        <f t="shared" si="4"/>
        <v>0.97570254378120991</v>
      </c>
      <c r="F74" s="12">
        <f>AP8Q!C$15*C74</f>
        <v>0</v>
      </c>
      <c r="G74" s="12">
        <f>AP8Q!D$15*D74</f>
        <v>1.3197711624894247E-10</v>
      </c>
      <c r="H74" s="12">
        <f>AP8Q!E$15*E74</f>
        <v>11.847061274717925</v>
      </c>
      <c r="I74" s="13">
        <f t="shared" si="5"/>
        <v>11.847061274849903</v>
      </c>
      <c r="J74" s="13">
        <f t="shared" si="1"/>
        <v>0.89993872515009699</v>
      </c>
    </row>
    <row r="75" spans="1:10" ht="15.75" thickBot="1" x14ac:dyDescent="0.3">
      <c r="A75" s="43">
        <v>954.5</v>
      </c>
      <c r="B75" s="43">
        <v>10.567</v>
      </c>
      <c r="C75" s="10">
        <f t="shared" si="4"/>
        <v>0</v>
      </c>
      <c r="D75" s="11">
        <f t="shared" si="4"/>
        <v>6.2590472186917201E-14</v>
      </c>
      <c r="E75" s="11">
        <f t="shared" si="4"/>
        <v>0.98367694989403254</v>
      </c>
      <c r="F75" s="12">
        <f>AP8Q!C$15*C75</f>
        <v>0</v>
      </c>
      <c r="G75" s="12">
        <f>AP8Q!D$15*D75</f>
        <v>3.9079099050396809E-14</v>
      </c>
      <c r="H75" s="12">
        <f>AP8Q!E$15*E75</f>
        <v>11.943887175654881</v>
      </c>
      <c r="I75" s="13">
        <f t="shared" si="5"/>
        <v>11.94388717565492</v>
      </c>
      <c r="J75" s="13">
        <f t="shared" si="1"/>
        <v>-1.3768871756549199</v>
      </c>
    </row>
    <row r="76" spans="1:10" ht="15.75" thickBot="1" x14ac:dyDescent="0.3">
      <c r="A76" s="43">
        <v>1072.3</v>
      </c>
      <c r="B76" s="43">
        <v>9.5060000000000002</v>
      </c>
      <c r="C76" s="10">
        <f t="shared" si="4"/>
        <v>0</v>
      </c>
      <c r="D76" s="11">
        <f t="shared" si="4"/>
        <v>1.485730467730073E-18</v>
      </c>
      <c r="E76" s="11">
        <f t="shared" si="4"/>
        <v>0.81735798007897942</v>
      </c>
      <c r="F76" s="12">
        <f>AP8Q!C$15*C76</f>
        <v>0</v>
      </c>
      <c r="G76" s="12">
        <f>AP8Q!D$15*D76</f>
        <v>9.2763332951419956E-19</v>
      </c>
      <c r="H76" s="12">
        <f>AP8Q!E$15*E76</f>
        <v>9.9244284388651849</v>
      </c>
      <c r="I76" s="13">
        <f t="shared" si="5"/>
        <v>9.9244284388651849</v>
      </c>
      <c r="J76" s="13">
        <f t="shared" si="1"/>
        <v>-0.41842843886518466</v>
      </c>
    </row>
    <row r="77" spans="1:10" ht="15.75" thickBot="1" x14ac:dyDescent="0.3">
      <c r="A77" s="43">
        <v>1204.5</v>
      </c>
      <c r="B77" s="43">
        <v>5.9279999999999999</v>
      </c>
      <c r="C77" s="10">
        <f t="shared" si="4"/>
        <v>0</v>
      </c>
      <c r="D77" s="11">
        <f t="shared" si="4"/>
        <v>1.4346347055550277E-24</v>
      </c>
      <c r="E77" s="11">
        <f t="shared" si="4"/>
        <v>0.51962870352103652</v>
      </c>
      <c r="F77" s="12">
        <f>AP8Q!C$15*C77</f>
        <v>0</v>
      </c>
      <c r="G77" s="12">
        <f>AP8Q!D$15*D77</f>
        <v>8.9573108814540081E-25</v>
      </c>
      <c r="H77" s="12">
        <f>AP8Q!E$15*E77</f>
        <v>6.3093748498993181</v>
      </c>
      <c r="I77" s="13">
        <f t="shared" si="5"/>
        <v>6.3093748498993181</v>
      </c>
      <c r="J77" s="13">
        <f t="shared" si="1"/>
        <v>-0.38137484989931814</v>
      </c>
    </row>
    <row r="78" spans="1:10" ht="15.75" thickBot="1" x14ac:dyDescent="0.3">
      <c r="A78" s="43">
        <v>1353</v>
      </c>
      <c r="B78" s="43">
        <v>4.0430000000000001</v>
      </c>
      <c r="C78" s="10">
        <f t="shared" si="4"/>
        <v>0</v>
      </c>
      <c r="D78" s="11">
        <f t="shared" si="4"/>
        <v>2.285371819364174E-32</v>
      </c>
      <c r="E78" s="11">
        <f t="shared" si="4"/>
        <v>0.2293322644552924</v>
      </c>
      <c r="F78" s="12">
        <f>AP8Q!C$15*C78</f>
        <v>0</v>
      </c>
      <c r="G78" s="12">
        <f>AP8Q!D$15*D78</f>
        <v>1.4268988326083591E-32</v>
      </c>
      <c r="H78" s="12">
        <f>AP8Q!E$15*E78</f>
        <v>2.7845713907259233</v>
      </c>
      <c r="I78" s="13">
        <f t="shared" si="5"/>
        <v>2.7845713907259233</v>
      </c>
      <c r="J78" s="13">
        <f t="shared" si="1"/>
        <v>1.2584286092740768</v>
      </c>
    </row>
    <row r="79" spans="1:10" ht="15.75" thickBot="1" x14ac:dyDescent="0.3">
      <c r="A79" s="43">
        <v>1519.9</v>
      </c>
      <c r="B79" s="43">
        <v>1.804</v>
      </c>
      <c r="C79" s="10">
        <f t="shared" si="4"/>
        <v>0</v>
      </c>
      <c r="D79" s="11">
        <f t="shared" si="4"/>
        <v>1.9074791716443516E-42</v>
      </c>
      <c r="E79" s="11">
        <f t="shared" si="4"/>
        <v>6.1898642570901684E-2</v>
      </c>
      <c r="F79" s="12">
        <f>AP8Q!C$15*C79</f>
        <v>0</v>
      </c>
      <c r="G79" s="12">
        <f>AP8Q!D$15*D79</f>
        <v>1.1909571038647561E-42</v>
      </c>
      <c r="H79" s="12">
        <f>AP8Q!E$15*E79</f>
        <v>0.75157845598870721</v>
      </c>
      <c r="I79" s="13">
        <f t="shared" si="5"/>
        <v>0.75157845598870721</v>
      </c>
      <c r="J79" s="13">
        <f t="shared" si="1"/>
        <v>1.0524215440112927</v>
      </c>
    </row>
    <row r="80" spans="1:10" ht="15.75" thickBot="1" x14ac:dyDescent="0.3">
      <c r="A80" s="43">
        <v>1707.4</v>
      </c>
      <c r="B80" s="43">
        <v>0.98099999999999998</v>
      </c>
      <c r="C80" s="10">
        <f t="shared" si="4"/>
        <v>0</v>
      </c>
      <c r="D80" s="11">
        <f t="shared" si="4"/>
        <v>1.9889570395986424E-55</v>
      </c>
      <c r="E80" s="11">
        <f t="shared" si="4"/>
        <v>8.683096434217415E-3</v>
      </c>
      <c r="F80" s="12">
        <f>AP8Q!C$15*C80</f>
        <v>0</v>
      </c>
      <c r="G80" s="12">
        <f>AP8Q!D$15*D80</f>
        <v>1.2418287710842027E-55</v>
      </c>
      <c r="H80" s="12">
        <f>AP8Q!E$15*E80</f>
        <v>0.10543087764412519</v>
      </c>
      <c r="I80" s="13">
        <f t="shared" si="5"/>
        <v>0.10543087764412519</v>
      </c>
      <c r="J80" s="13">
        <f t="shared" si="1"/>
        <v>0.87556912235587481</v>
      </c>
    </row>
    <row r="81" spans="1:10" ht="15.75" thickBot="1" x14ac:dyDescent="0.3">
      <c r="A81" s="43">
        <v>1917.9</v>
      </c>
      <c r="B81" s="43">
        <v>0</v>
      </c>
      <c r="C81" s="10">
        <f t="shared" si="4"/>
        <v>0</v>
      </c>
      <c r="D81" s="11">
        <f t="shared" si="4"/>
        <v>4.2878495565232976E-72</v>
      </c>
      <c r="E81" s="11">
        <f t="shared" si="4"/>
        <v>5.1428183393273732E-4</v>
      </c>
      <c r="F81" s="12">
        <f>AP8Q!C$15*C81</f>
        <v>0</v>
      </c>
      <c r="G81" s="12">
        <f>AP8Q!D$15*D81</f>
        <v>2.6771694105800156E-72</v>
      </c>
      <c r="H81" s="12">
        <f>AP8Q!E$15*E81</f>
        <v>6.2444527155416252E-3</v>
      </c>
      <c r="I81" s="13">
        <f t="shared" si="0"/>
        <v>6.2444527155416252E-3</v>
      </c>
      <c r="J81" s="13">
        <f t="shared" si="1"/>
        <v>-6.2444527155416252E-3</v>
      </c>
    </row>
    <row r="82" spans="1:10" ht="15.75" thickBot="1" x14ac:dyDescent="0.3">
      <c r="A82" s="43">
        <v>2154.4</v>
      </c>
      <c r="B82" s="43">
        <v>0</v>
      </c>
      <c r="C82" s="10">
        <f t="shared" si="4"/>
        <v>0</v>
      </c>
      <c r="D82" s="11">
        <f t="shared" si="4"/>
        <v>1.8509322656709754E-93</v>
      </c>
      <c r="E82" s="11">
        <f t="shared" si="4"/>
        <v>9.8091707831147861E-6</v>
      </c>
      <c r="F82" s="12">
        <f>AP8Q!C$15*C82</f>
        <v>0</v>
      </c>
      <c r="G82" s="12">
        <f>AP8Q!D$15*D82</f>
        <v>1.1556513766140047E-93</v>
      </c>
      <c r="H82" s="12">
        <f>AP8Q!E$15*E82</f>
        <v>1.1910376585816549E-4</v>
      </c>
      <c r="I82" s="13">
        <f t="shared" si="0"/>
        <v>1.1910376585816549E-4</v>
      </c>
      <c r="J82" s="13">
        <f t="shared" si="1"/>
        <v>-1.1910376585816549E-4</v>
      </c>
    </row>
    <row r="83" spans="1:10" ht="15.75" thickBot="1" x14ac:dyDescent="0.3">
      <c r="A83" s="43">
        <v>2420.1</v>
      </c>
      <c r="B83" s="43">
        <v>0</v>
      </c>
      <c r="C83" s="10">
        <f t="shared" si="4"/>
        <v>0</v>
      </c>
      <c r="D83" s="11">
        <f t="shared" si="4"/>
        <v>8.5621149403110811E-121</v>
      </c>
      <c r="E83" s="11">
        <f t="shared" si="4"/>
        <v>4.2657292701141425E-8</v>
      </c>
      <c r="F83" s="12">
        <f>AP8Q!C$15*C83</f>
        <v>0</v>
      </c>
      <c r="G83" s="12">
        <f>AP8Q!D$15*D83</f>
        <v>5.3458573827988777E-121</v>
      </c>
      <c r="H83" s="12">
        <f>AP8Q!E$15*E83</f>
        <v>5.17948388743078E-7</v>
      </c>
      <c r="I83" s="13">
        <f t="shared" si="0"/>
        <v>5.17948388743078E-7</v>
      </c>
      <c r="J83" s="13">
        <f t="shared" si="1"/>
        <v>-5.17948388743078E-7</v>
      </c>
    </row>
    <row r="84" spans="1:10" ht="15.75" thickBot="1" x14ac:dyDescent="0.3">
      <c r="A84" s="43">
        <v>2718.6</v>
      </c>
      <c r="B84" s="43">
        <v>0</v>
      </c>
      <c r="C84" s="10">
        <f t="shared" si="4"/>
        <v>0</v>
      </c>
      <c r="D84" s="11">
        <f t="shared" si="4"/>
        <v>1.0417491937491163E-155</v>
      </c>
      <c r="E84" s="11">
        <f t="shared" si="4"/>
        <v>2.7189229961122175E-11</v>
      </c>
      <c r="F84" s="12">
        <f>AP8Q!C$15*C84</f>
        <v>0</v>
      </c>
      <c r="G84" s="12">
        <f>AP8Q!D$15*D84</f>
        <v>6.5042838799196917E-156</v>
      </c>
      <c r="H84" s="12">
        <f>AP8Q!E$15*E84</f>
        <v>3.3013388702821803E-10</v>
      </c>
      <c r="I84" s="13">
        <f t="shared" si="0"/>
        <v>3.3013388702821803E-10</v>
      </c>
      <c r="J84" s="13">
        <f t="shared" si="1"/>
        <v>-3.3013388702821803E-10</v>
      </c>
    </row>
    <row r="85" spans="1:10" ht="15.75" thickBot="1" x14ac:dyDescent="0.3">
      <c r="A85" s="43">
        <v>3053.9</v>
      </c>
      <c r="B85" s="43">
        <v>0</v>
      </c>
      <c r="C85" s="10">
        <f t="shared" si="4"/>
        <v>0</v>
      </c>
      <c r="D85" s="11">
        <f t="shared" si="4"/>
        <v>3.1024271282685361E-200</v>
      </c>
      <c r="E85" s="11">
        <f t="shared" si="4"/>
        <v>1.4467223727181363E-15</v>
      </c>
      <c r="F85" s="12">
        <f>AP8Q!C$15*C85</f>
        <v>0</v>
      </c>
      <c r="G85" s="12">
        <f>AP8Q!D$15*D85</f>
        <v>1.9370369451787921E-200</v>
      </c>
      <c r="H85" s="12">
        <f>AP8Q!E$15*E85</f>
        <v>1.7566223134640491E-14</v>
      </c>
      <c r="I85" s="13">
        <f t="shared" si="0"/>
        <v>1.7566223134640491E-14</v>
      </c>
      <c r="J85" s="13">
        <f t="shared" si="1"/>
        <v>-1.7566223134640491E-14</v>
      </c>
    </row>
    <row r="86" spans="1:10" ht="15.75" thickBot="1" x14ac:dyDescent="0.3">
      <c r="A86" s="43">
        <v>3430.5</v>
      </c>
      <c r="B86" s="43">
        <v>0</v>
      </c>
      <c r="C86" s="10">
        <f t="shared" si="4"/>
        <v>0</v>
      </c>
      <c r="D86" s="11">
        <f t="shared" si="4"/>
        <v>6.1127813073314244E-257</v>
      </c>
      <c r="E86" s="11">
        <f t="shared" si="4"/>
        <v>3.1364660088683673E-21</v>
      </c>
      <c r="F86" s="12">
        <f>AP8Q!C$15*C86</f>
        <v>0</v>
      </c>
      <c r="G86" s="12">
        <f>AP8Q!D$15*D86</f>
        <v>3.8165870592768989E-257</v>
      </c>
      <c r="H86" s="12">
        <f>AP8Q!E$15*E86</f>
        <v>3.8083230621837714E-20</v>
      </c>
      <c r="I86" s="13">
        <f t="shared" ref="I86:I116" si="6">SUM(F86:H86)</f>
        <v>3.8083230621837714E-20</v>
      </c>
      <c r="J86" s="13">
        <f t="shared" ref="J86:J116" si="7">B86-I86</f>
        <v>-3.8083230621837714E-20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8">EXP(-1*(($A87-C$8)/(0.6006*C$9))^2)</f>
        <v>0</v>
      </c>
      <c r="D87" s="11">
        <f t="shared" si="8"/>
        <v>0</v>
      </c>
      <c r="E87" s="11">
        <f t="shared" si="8"/>
        <v>1.1099330378304591E-28</v>
      </c>
      <c r="F87" s="12">
        <f>AP8Q!C$15*C87</f>
        <v>0</v>
      </c>
      <c r="G87" s="12">
        <f>AP8Q!D$15*D87</f>
        <v>0</v>
      </c>
      <c r="H87" s="12">
        <f>AP8Q!E$15*E87</f>
        <v>1.3476899075257378E-27</v>
      </c>
      <c r="I87" s="13">
        <f t="shared" si="6"/>
        <v>1.3476899075257378E-27</v>
      </c>
      <c r="J87" s="13">
        <f t="shared" si="7"/>
        <v>-1.3476899075257378E-27</v>
      </c>
    </row>
    <row r="88" spans="1:10" ht="15.75" thickBot="1" x14ac:dyDescent="0.3">
      <c r="A88" s="43">
        <v>4328.8</v>
      </c>
      <c r="B88" s="43">
        <v>0</v>
      </c>
      <c r="C88" s="10">
        <f t="shared" si="8"/>
        <v>0</v>
      </c>
      <c r="D88" s="11">
        <f t="shared" si="8"/>
        <v>0</v>
      </c>
      <c r="E88" s="11">
        <f t="shared" si="8"/>
        <v>1.9849494850034732E-38</v>
      </c>
      <c r="F88" s="12">
        <f>AP8Q!C$15*C88</f>
        <v>0</v>
      </c>
      <c r="G88" s="12">
        <f>AP8Q!D$15*D88</f>
        <v>0</v>
      </c>
      <c r="H88" s="12">
        <f>AP8Q!E$15*E88</f>
        <v>2.410142140751566E-37</v>
      </c>
      <c r="I88" s="13">
        <f t="shared" si="6"/>
        <v>2.410142140751566E-37</v>
      </c>
      <c r="J88" s="13">
        <f t="shared" si="7"/>
        <v>-2.410142140751566E-37</v>
      </c>
    </row>
    <row r="89" spans="1:10" ht="15.75" thickBot="1" x14ac:dyDescent="0.3">
      <c r="A89" s="43">
        <v>4862.6000000000004</v>
      </c>
      <c r="B89" s="43">
        <v>0</v>
      </c>
      <c r="C89" s="10">
        <f t="shared" si="8"/>
        <v>0</v>
      </c>
      <c r="D89" s="11">
        <f t="shared" si="8"/>
        <v>0</v>
      </c>
      <c r="E89" s="11">
        <f t="shared" si="8"/>
        <v>4.1265715146634293E-51</v>
      </c>
      <c r="F89" s="12">
        <f>AP8Q!C$15*C89</f>
        <v>0</v>
      </c>
      <c r="G89" s="12">
        <f>AP8Q!D$15*D89</f>
        <v>0</v>
      </c>
      <c r="H89" s="12">
        <f>AP8Q!E$15*E89</f>
        <v>5.0105173856844762E-50</v>
      </c>
      <c r="I89" s="13">
        <f t="shared" si="6"/>
        <v>5.0105173856844762E-50</v>
      </c>
      <c r="J89" s="13">
        <f t="shared" si="7"/>
        <v>-5.0105173856844762E-50</v>
      </c>
    </row>
    <row r="90" spans="1:10" ht="15.75" thickBot="1" x14ac:dyDescent="0.3">
      <c r="A90" s="43">
        <v>5462.3</v>
      </c>
      <c r="B90" s="43">
        <v>0</v>
      </c>
      <c r="C90" s="10">
        <f t="shared" si="8"/>
        <v>0</v>
      </c>
      <c r="D90" s="11">
        <f t="shared" si="8"/>
        <v>0</v>
      </c>
      <c r="E90" s="11">
        <f t="shared" si="8"/>
        <v>1.5080678100680276E-67</v>
      </c>
      <c r="F90" s="12">
        <f>AP8Q!C$15*C90</f>
        <v>0</v>
      </c>
      <c r="G90" s="12">
        <f>AP8Q!D$15*D90</f>
        <v>0</v>
      </c>
      <c r="H90" s="12">
        <f>AP8Q!E$15*E90</f>
        <v>1.8311084526916927E-66</v>
      </c>
      <c r="I90" s="13">
        <f t="shared" si="6"/>
        <v>1.8311084526916927E-66</v>
      </c>
      <c r="J90" s="13">
        <f t="shared" si="7"/>
        <v>-1.8311084526916927E-66</v>
      </c>
    </row>
    <row r="91" spans="1:10" ht="15.75" thickBot="1" x14ac:dyDescent="0.3">
      <c r="A91" s="43">
        <v>6135.9</v>
      </c>
      <c r="B91" s="43">
        <v>0</v>
      </c>
      <c r="C91" s="10">
        <f t="shared" si="8"/>
        <v>0</v>
      </c>
      <c r="D91" s="11">
        <f t="shared" si="8"/>
        <v>0</v>
      </c>
      <c r="E91" s="11">
        <f t="shared" si="8"/>
        <v>8.9805903900640417E-89</v>
      </c>
      <c r="F91" s="12">
        <f>AP8Q!C$15*C91</f>
        <v>0</v>
      </c>
      <c r="G91" s="12">
        <f>AP8Q!D$15*D91</f>
        <v>0</v>
      </c>
      <c r="H91" s="12">
        <f>AP8Q!E$15*E91</f>
        <v>1.0904307394948149E-87</v>
      </c>
      <c r="I91" s="13">
        <f t="shared" si="6"/>
        <v>1.0904307394948149E-87</v>
      </c>
      <c r="J91" s="13">
        <f t="shared" si="7"/>
        <v>-1.0904307394948149E-87</v>
      </c>
    </row>
    <row r="92" spans="1:10" ht="15.75" thickBot="1" x14ac:dyDescent="0.3">
      <c r="A92" s="43">
        <v>6892.6</v>
      </c>
      <c r="B92" s="43">
        <v>0</v>
      </c>
      <c r="C92" s="10">
        <f t="shared" si="8"/>
        <v>0</v>
      </c>
      <c r="D92" s="11">
        <f t="shared" si="8"/>
        <v>0</v>
      </c>
      <c r="E92" s="11">
        <f t="shared" si="8"/>
        <v>4.2059439268000771E-116</v>
      </c>
      <c r="F92" s="12">
        <f>AP8Q!C$15*C92</f>
        <v>0</v>
      </c>
      <c r="G92" s="12">
        <f>AP8Q!D$15*D92</f>
        <v>0</v>
      </c>
      <c r="H92" s="12">
        <f>AP8Q!E$15*E92</f>
        <v>5.1068920273309867E-115</v>
      </c>
      <c r="I92" s="13">
        <f t="shared" si="6"/>
        <v>5.1068920273309867E-115</v>
      </c>
      <c r="J92" s="13">
        <f t="shared" si="7"/>
        <v>-5.1068920273309867E-115</v>
      </c>
    </row>
    <row r="93" spans="1:10" ht="15.75" thickBot="1" x14ac:dyDescent="0.3">
      <c r="A93" s="43">
        <v>7742.6</v>
      </c>
      <c r="B93" s="43">
        <v>0</v>
      </c>
      <c r="C93" s="10">
        <f t="shared" si="8"/>
        <v>0</v>
      </c>
      <c r="D93" s="11">
        <f t="shared" si="8"/>
        <v>0</v>
      </c>
      <c r="E93" s="11">
        <f t="shared" si="8"/>
        <v>3.3587339354175919E-151</v>
      </c>
      <c r="F93" s="12">
        <f>AP8Q!C$15*C93</f>
        <v>0</v>
      </c>
      <c r="G93" s="12">
        <f>AP8Q!D$15*D93</f>
        <v>0</v>
      </c>
      <c r="H93" s="12">
        <f>AP8Q!E$15*E93</f>
        <v>4.0782026235333252E-150</v>
      </c>
      <c r="I93" s="13">
        <f t="shared" si="6"/>
        <v>4.0782026235333252E-150</v>
      </c>
      <c r="J93" s="13">
        <f t="shared" si="7"/>
        <v>-4.0782026235333252E-150</v>
      </c>
    </row>
    <row r="94" spans="1:10" ht="15.75" thickBot="1" x14ac:dyDescent="0.3">
      <c r="A94" s="43">
        <v>8697.5</v>
      </c>
      <c r="B94" s="43">
        <v>0</v>
      </c>
      <c r="C94" s="10">
        <f t="shared" si="8"/>
        <v>0</v>
      </c>
      <c r="D94" s="11">
        <f t="shared" si="8"/>
        <v>0</v>
      </c>
      <c r="E94" s="11">
        <f t="shared" si="8"/>
        <v>3.5160522277633849E-196</v>
      </c>
      <c r="F94" s="12">
        <f>AP8Q!C$15*C94</f>
        <v>0</v>
      </c>
      <c r="G94" s="12">
        <f>AP8Q!D$15*D94</f>
        <v>0</v>
      </c>
      <c r="H94" s="12">
        <f>AP8Q!E$15*E94</f>
        <v>4.269219799919054E-195</v>
      </c>
      <c r="I94" s="13">
        <f t="shared" si="6"/>
        <v>4.269219799919054E-195</v>
      </c>
      <c r="J94" s="13">
        <f t="shared" si="7"/>
        <v>-4.269219799919054E-195</v>
      </c>
    </row>
    <row r="95" spans="1:10" ht="15.75" thickBot="1" x14ac:dyDescent="0.3">
      <c r="A95" s="43">
        <v>9770.1</v>
      </c>
      <c r="B95" s="43">
        <v>0</v>
      </c>
      <c r="C95" s="10">
        <f t="shared" si="8"/>
        <v>0</v>
      </c>
      <c r="D95" s="11">
        <f t="shared" si="8"/>
        <v>0</v>
      </c>
      <c r="E95" s="11">
        <f t="shared" si="8"/>
        <v>1.0412877343926103E-253</v>
      </c>
      <c r="F95" s="12">
        <f>AP8Q!C$15*C95</f>
        <v>0</v>
      </c>
      <c r="G95" s="12">
        <f>AP8Q!D$15*D95</f>
        <v>0</v>
      </c>
      <c r="H95" s="12">
        <f>AP8Q!E$15*E95</f>
        <v>1.264340210301605E-252</v>
      </c>
      <c r="I95" s="13">
        <f t="shared" si="6"/>
        <v>1.264340210301605E-252</v>
      </c>
      <c r="J95" s="13">
        <f t="shared" si="7"/>
        <v>-1.264340210301605E-252</v>
      </c>
    </row>
    <row r="96" spans="1:10" ht="15.75" thickBot="1" x14ac:dyDescent="0.3">
      <c r="A96" s="43">
        <v>10975</v>
      </c>
      <c r="B96" s="43">
        <v>0</v>
      </c>
      <c r="C96" s="10">
        <f t="shared" si="8"/>
        <v>0</v>
      </c>
      <c r="D96" s="11">
        <f t="shared" si="8"/>
        <v>0</v>
      </c>
      <c r="E96" s="11">
        <f t="shared" si="8"/>
        <v>0</v>
      </c>
      <c r="F96" s="12">
        <f>AP8Q!C$15*C96</f>
        <v>0</v>
      </c>
      <c r="G96" s="12">
        <f>AP8Q!D$15*D96</f>
        <v>0</v>
      </c>
      <c r="H96" s="12">
        <f>AP8Q!E$15*E96</f>
        <v>0</v>
      </c>
      <c r="I96" s="13">
        <f t="shared" si="6"/>
        <v>0</v>
      </c>
      <c r="J96" s="13">
        <f t="shared" si="7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8"/>
        <v>0</v>
      </c>
      <c r="D97" s="11">
        <f t="shared" si="8"/>
        <v>0</v>
      </c>
      <c r="E97" s="11">
        <f t="shared" si="8"/>
        <v>0</v>
      </c>
      <c r="F97" s="12">
        <f>AP8Q!C$15*C97</f>
        <v>0</v>
      </c>
      <c r="G97" s="12">
        <f>AP8Q!D$15*D97</f>
        <v>0</v>
      </c>
      <c r="H97" s="12">
        <f>AP8Q!E$15*E97</f>
        <v>0</v>
      </c>
      <c r="I97" s="13">
        <f t="shared" si="6"/>
        <v>0</v>
      </c>
      <c r="J97" s="13">
        <f t="shared" si="7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8"/>
        <v>0</v>
      </c>
      <c r="D98" s="11">
        <f t="shared" si="8"/>
        <v>0</v>
      </c>
      <c r="E98" s="11">
        <f t="shared" si="8"/>
        <v>0</v>
      </c>
      <c r="F98" s="12">
        <f>AP8Q!C$15*C98</f>
        <v>0</v>
      </c>
      <c r="G98" s="12">
        <f>AP8Q!D$15*D98</f>
        <v>0</v>
      </c>
      <c r="H98" s="12">
        <f>AP8Q!E$15*E98</f>
        <v>0</v>
      </c>
      <c r="I98" s="13">
        <f t="shared" si="6"/>
        <v>0</v>
      </c>
      <c r="J98" s="13">
        <f t="shared" si="7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8"/>
        <v>0</v>
      </c>
      <c r="D99" s="11">
        <f t="shared" si="8"/>
        <v>0</v>
      </c>
      <c r="E99" s="11">
        <f t="shared" si="8"/>
        <v>0</v>
      </c>
      <c r="F99" s="12">
        <f>AP8Q!C$15*C99</f>
        <v>0</v>
      </c>
      <c r="G99" s="12">
        <f>AP8Q!D$15*D99</f>
        <v>0</v>
      </c>
      <c r="H99" s="12">
        <f>AP8Q!E$15*E99</f>
        <v>0</v>
      </c>
      <c r="I99" s="13">
        <f t="shared" si="6"/>
        <v>0</v>
      </c>
      <c r="J99" s="13">
        <f t="shared" si="7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8"/>
        <v>0</v>
      </c>
      <c r="D100" s="11">
        <f t="shared" si="8"/>
        <v>0</v>
      </c>
      <c r="E100" s="11">
        <f t="shared" si="8"/>
        <v>0</v>
      </c>
      <c r="F100" s="12">
        <f>AP8Q!C$15*C100</f>
        <v>0</v>
      </c>
      <c r="G100" s="12">
        <f>AP8Q!D$15*D100</f>
        <v>0</v>
      </c>
      <c r="H100" s="12">
        <f>AP8Q!E$15*E100</f>
        <v>0</v>
      </c>
      <c r="I100" s="13">
        <f t="shared" si="6"/>
        <v>0</v>
      </c>
      <c r="J100" s="13">
        <f t="shared" si="7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8"/>
        <v>0</v>
      </c>
      <c r="D101" s="11">
        <f t="shared" si="8"/>
        <v>0</v>
      </c>
      <c r="E101" s="11">
        <f t="shared" si="8"/>
        <v>0</v>
      </c>
      <c r="F101" s="12">
        <f>AP8Q!C$15*C101</f>
        <v>0</v>
      </c>
      <c r="G101" s="12">
        <f>AP8Q!D$15*D101</f>
        <v>0</v>
      </c>
      <c r="H101" s="12">
        <f>AP8Q!E$15*E101</f>
        <v>0</v>
      </c>
      <c r="I101" s="13">
        <f t="shared" si="6"/>
        <v>0</v>
      </c>
      <c r="J101" s="13">
        <f t="shared" si="7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8"/>
        <v>0</v>
      </c>
      <c r="D102" s="11">
        <f t="shared" si="8"/>
        <v>0</v>
      </c>
      <c r="E102" s="11">
        <f t="shared" si="8"/>
        <v>0</v>
      </c>
      <c r="F102" s="12">
        <f>AP8Q!C$15*C102</f>
        <v>0</v>
      </c>
      <c r="G102" s="12">
        <f>AP8Q!D$15*D102</f>
        <v>0</v>
      </c>
      <c r="H102" s="12">
        <f>AP8Q!E$15*E102</f>
        <v>0</v>
      </c>
      <c r="I102" s="13">
        <f t="shared" si="6"/>
        <v>0</v>
      </c>
      <c r="J102" s="13">
        <f t="shared" si="7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9">EXP(-1*(($A103-C$8)/(0.6006*C$9))^2)</f>
        <v>0</v>
      </c>
      <c r="D103" s="11">
        <f t="shared" si="9"/>
        <v>0</v>
      </c>
      <c r="E103" s="11">
        <f t="shared" si="9"/>
        <v>0</v>
      </c>
      <c r="F103" s="12">
        <f>AP8Q!C$15*C103</f>
        <v>0</v>
      </c>
      <c r="G103" s="12">
        <f>AP8Q!D$15*D103</f>
        <v>0</v>
      </c>
      <c r="H103" s="12">
        <f>AP8Q!E$15*E103</f>
        <v>0</v>
      </c>
      <c r="I103" s="13">
        <f t="shared" si="6"/>
        <v>0</v>
      </c>
      <c r="J103" s="13">
        <f t="shared" si="7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9"/>
        <v>0</v>
      </c>
      <c r="D104" s="11">
        <f t="shared" si="9"/>
        <v>0</v>
      </c>
      <c r="E104" s="11">
        <f t="shared" si="9"/>
        <v>0</v>
      </c>
      <c r="F104" s="12">
        <f>AP8Q!C$15*C104</f>
        <v>0</v>
      </c>
      <c r="G104" s="12">
        <f>AP8Q!D$15*D104</f>
        <v>0</v>
      </c>
      <c r="H104" s="12">
        <f>AP8Q!E$15*E104</f>
        <v>0</v>
      </c>
      <c r="I104" s="13">
        <f t="shared" si="6"/>
        <v>0</v>
      </c>
      <c r="J104" s="13">
        <f t="shared" si="7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9"/>
        <v>0</v>
      </c>
      <c r="D105" s="11">
        <f t="shared" si="9"/>
        <v>0</v>
      </c>
      <c r="E105" s="11">
        <f t="shared" si="9"/>
        <v>0</v>
      </c>
      <c r="F105" s="12">
        <f>AP8Q!C$15*C105</f>
        <v>0</v>
      </c>
      <c r="G105" s="12">
        <f>AP8Q!D$15*D105</f>
        <v>0</v>
      </c>
      <c r="H105" s="12">
        <f>AP8Q!E$15*E105</f>
        <v>0</v>
      </c>
      <c r="I105" s="13">
        <f t="shared" si="6"/>
        <v>0</v>
      </c>
      <c r="J105" s="13">
        <f t="shared" si="7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9"/>
        <v>0</v>
      </c>
      <c r="D106" s="11">
        <f t="shared" si="9"/>
        <v>0</v>
      </c>
      <c r="E106" s="11">
        <f t="shared" si="9"/>
        <v>0</v>
      </c>
      <c r="F106" s="12">
        <f>AP8Q!C$15*C106</f>
        <v>0</v>
      </c>
      <c r="G106" s="12">
        <f>AP8Q!D$15*D106</f>
        <v>0</v>
      </c>
      <c r="H106" s="12">
        <f>AP8Q!E$15*E106</f>
        <v>0</v>
      </c>
      <c r="I106" s="13">
        <f t="shared" si="6"/>
        <v>0</v>
      </c>
      <c r="J106" s="13">
        <f t="shared" si="7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9"/>
        <v>0</v>
      </c>
      <c r="D107" s="11">
        <f t="shared" si="9"/>
        <v>0</v>
      </c>
      <c r="E107" s="11">
        <f t="shared" si="9"/>
        <v>0</v>
      </c>
      <c r="F107" s="12">
        <f>AP8Q!C$15*C107</f>
        <v>0</v>
      </c>
      <c r="G107" s="12">
        <f>AP8Q!D$15*D107</f>
        <v>0</v>
      </c>
      <c r="H107" s="12">
        <f>AP8Q!E$15*E107</f>
        <v>0</v>
      </c>
      <c r="I107" s="13">
        <f t="shared" si="6"/>
        <v>0</v>
      </c>
      <c r="J107" s="13">
        <f t="shared" si="7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9"/>
        <v>0</v>
      </c>
      <c r="D108" s="11">
        <f t="shared" si="9"/>
        <v>0</v>
      </c>
      <c r="E108" s="11">
        <f t="shared" si="9"/>
        <v>0</v>
      </c>
      <c r="F108" s="12">
        <f>AP8Q!C$15*C108</f>
        <v>0</v>
      </c>
      <c r="G108" s="12">
        <f>AP8Q!D$15*D108</f>
        <v>0</v>
      </c>
      <c r="H108" s="12">
        <f>AP8Q!E$15*E108</f>
        <v>0</v>
      </c>
      <c r="I108" s="13">
        <f t="shared" si="6"/>
        <v>0</v>
      </c>
      <c r="J108" s="13">
        <f t="shared" si="7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9"/>
        <v>0</v>
      </c>
      <c r="D109" s="11">
        <f t="shared" si="9"/>
        <v>0</v>
      </c>
      <c r="E109" s="11">
        <f t="shared" si="9"/>
        <v>0</v>
      </c>
      <c r="F109" s="12">
        <f>AP8Q!C$15*C109</f>
        <v>0</v>
      </c>
      <c r="G109" s="12">
        <f>AP8Q!D$15*D109</f>
        <v>0</v>
      </c>
      <c r="H109" s="12">
        <f>AP8Q!E$15*E109</f>
        <v>0</v>
      </c>
      <c r="I109" s="13">
        <f t="shared" si="6"/>
        <v>0</v>
      </c>
      <c r="J109" s="13">
        <f t="shared" si="7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9"/>
        <v>0</v>
      </c>
      <c r="D110" s="11">
        <f t="shared" si="9"/>
        <v>0</v>
      </c>
      <c r="E110" s="11">
        <f t="shared" si="9"/>
        <v>0</v>
      </c>
      <c r="F110" s="12">
        <f>AP8Q!C$15*C110</f>
        <v>0</v>
      </c>
      <c r="G110" s="12">
        <f>AP8Q!D$15*D110</f>
        <v>0</v>
      </c>
      <c r="H110" s="12">
        <f>AP8Q!E$15*E110</f>
        <v>0</v>
      </c>
      <c r="I110" s="13">
        <f t="shared" si="6"/>
        <v>0</v>
      </c>
      <c r="J110" s="13">
        <f t="shared" si="7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9"/>
        <v>0</v>
      </c>
      <c r="D111" s="11">
        <f t="shared" si="9"/>
        <v>0</v>
      </c>
      <c r="E111" s="11">
        <f t="shared" si="9"/>
        <v>0</v>
      </c>
      <c r="F111" s="12">
        <f>AP8Q!C$15*C111</f>
        <v>0</v>
      </c>
      <c r="G111" s="12">
        <f>AP8Q!D$15*D111</f>
        <v>0</v>
      </c>
      <c r="H111" s="12">
        <f>AP8Q!E$15*E111</f>
        <v>0</v>
      </c>
      <c r="I111" s="13">
        <f t="shared" si="6"/>
        <v>0</v>
      </c>
      <c r="J111" s="13">
        <f t="shared" si="7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9"/>
        <v>0</v>
      </c>
      <c r="D112" s="11">
        <f t="shared" si="9"/>
        <v>0</v>
      </c>
      <c r="E112" s="11">
        <f t="shared" si="9"/>
        <v>0</v>
      </c>
      <c r="F112" s="12">
        <f>AP8Q!C$15*C112</f>
        <v>0</v>
      </c>
      <c r="G112" s="12">
        <f>AP8Q!D$15*D112</f>
        <v>0</v>
      </c>
      <c r="H112" s="12">
        <f>AP8Q!E$15*E112</f>
        <v>0</v>
      </c>
      <c r="I112" s="13">
        <f t="shared" si="6"/>
        <v>0</v>
      </c>
      <c r="J112" s="13">
        <f t="shared" si="7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9"/>
        <v>0</v>
      </c>
      <c r="D113" s="11">
        <f t="shared" si="9"/>
        <v>0</v>
      </c>
      <c r="E113" s="11">
        <f t="shared" si="9"/>
        <v>0</v>
      </c>
      <c r="F113" s="12">
        <f>AP8Q!C$15*C113</f>
        <v>0</v>
      </c>
      <c r="G113" s="12">
        <f>AP8Q!D$15*D113</f>
        <v>0</v>
      </c>
      <c r="H113" s="12">
        <f>AP8Q!E$15*E113</f>
        <v>0</v>
      </c>
      <c r="I113" s="13">
        <f t="shared" si="6"/>
        <v>0</v>
      </c>
      <c r="J113" s="13">
        <f t="shared" si="7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9"/>
        <v>0</v>
      </c>
      <c r="D114" s="11">
        <f t="shared" si="9"/>
        <v>0</v>
      </c>
      <c r="E114" s="11">
        <f t="shared" si="9"/>
        <v>0</v>
      </c>
      <c r="F114" s="12">
        <f>AP8Q!C$15*C114</f>
        <v>0</v>
      </c>
      <c r="G114" s="12">
        <f>AP8Q!D$15*D114</f>
        <v>0</v>
      </c>
      <c r="H114" s="12">
        <f>AP8Q!E$15*E114</f>
        <v>0</v>
      </c>
      <c r="I114" s="13">
        <f t="shared" si="6"/>
        <v>0</v>
      </c>
      <c r="J114" s="13">
        <f t="shared" si="7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9"/>
        <v>0</v>
      </c>
      <c r="D115" s="11">
        <f t="shared" si="9"/>
        <v>0</v>
      </c>
      <c r="E115" s="11">
        <f t="shared" si="9"/>
        <v>0</v>
      </c>
      <c r="F115" s="12">
        <f>AP8Q!C$15*C115</f>
        <v>0</v>
      </c>
      <c r="G115" s="12">
        <f>AP8Q!D$15*D115</f>
        <v>0</v>
      </c>
      <c r="H115" s="12">
        <f>AP8Q!E$15*E115</f>
        <v>0</v>
      </c>
      <c r="I115" s="13">
        <f t="shared" si="6"/>
        <v>0</v>
      </c>
      <c r="J115" s="13">
        <f t="shared" si="7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9"/>
        <v>0</v>
      </c>
      <c r="D116" s="11">
        <f t="shared" si="9"/>
        <v>0</v>
      </c>
      <c r="E116" s="11">
        <f t="shared" si="9"/>
        <v>0</v>
      </c>
      <c r="F116" s="12">
        <f>AP8Q!C$15*C116</f>
        <v>0</v>
      </c>
      <c r="G116" s="12">
        <f>AP8Q!D$15*D116</f>
        <v>0</v>
      </c>
      <c r="H116" s="12">
        <f>AP8Q!E$15*E116</f>
        <v>0</v>
      </c>
      <c r="I116" s="13">
        <f t="shared" si="6"/>
        <v>0</v>
      </c>
      <c r="J116" s="13">
        <f t="shared" si="7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6426-695E-4ABB-B03C-2C3E66B49630}">
  <dimension ref="A1:R116"/>
  <sheetViews>
    <sheetView topLeftCell="B6" zoomScale="75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39.566306459117079</v>
      </c>
      <c r="D8" s="41">
        <v>266.76556425165546</v>
      </c>
      <c r="E8" s="41">
        <v>1051.0607466073222</v>
      </c>
    </row>
    <row r="9" spans="2:8" ht="15" x14ac:dyDescent="0.25">
      <c r="B9" s="25" t="s">
        <v>5</v>
      </c>
      <c r="C9" s="41">
        <v>27.69104783033227</v>
      </c>
      <c r="D9" s="41">
        <v>245.93137514075886</v>
      </c>
      <c r="E9" s="41">
        <v>690.40343467559342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4.1801173247482337E-2</v>
      </c>
    </row>
    <row r="12" spans="2:8" ht="15" customHeight="1" x14ac:dyDescent="0.25">
      <c r="B12" s="31" t="s">
        <v>24</v>
      </c>
      <c r="C12" s="39">
        <f>STDEV(J22:J143)/MAX(I22:I143)</f>
        <v>3.3018758301207873E-2</v>
      </c>
      <c r="D12" s="35" t="s">
        <v>21</v>
      </c>
      <c r="E12" s="38">
        <f>M24</f>
        <v>0.97771630635459261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0.67130854583259314</v>
      </c>
      <c r="D15" s="40">
        <f>N22</f>
        <v>0.6348389357405424</v>
      </c>
      <c r="E15" s="40">
        <f>M22</f>
        <v>12.578676894529567</v>
      </c>
    </row>
    <row r="16" spans="2:8" ht="15" x14ac:dyDescent="0.25">
      <c r="B16" s="5" t="s">
        <v>9</v>
      </c>
      <c r="C16" s="23">
        <f>O28</f>
        <v>0.30149811913553787</v>
      </c>
      <c r="D16" s="24">
        <f>N28</f>
        <v>0.27177543446169561</v>
      </c>
      <c r="E16" s="24">
        <f>M28</f>
        <v>1.6611843295585762E-2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12.545718403234332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6.0840574363033306E-3</v>
      </c>
      <c r="D22" s="11">
        <f>EXP(-1*(($A22-D$8)/(0.6006*D$9))^2)</f>
        <v>4.023163455033394E-2</v>
      </c>
      <c r="E22" s="11">
        <f>EXP(-1*(($A22-E$8)/(0.6006*E$9))^2)</f>
        <v>1.6604616548990057E-3</v>
      </c>
      <c r="F22" s="12">
        <f t="shared" ref="F22:H53" si="0">C$15*C22</f>
        <v>4.0842797503267639E-3</v>
      </c>
      <c r="G22" s="12">
        <f t="shared" si="0"/>
        <v>2.5540608061036432E-2</v>
      </c>
      <c r="H22" s="12">
        <f t="shared" si="0"/>
        <v>2.0886410652730451E-2</v>
      </c>
      <c r="I22" s="13">
        <f t="shared" ref="I22:I85" si="1">SUM(F22:H22)</f>
        <v>5.0511298464093649E-2</v>
      </c>
      <c r="J22" s="13">
        <f t="shared" ref="J22:J85" si="2">B22-I22</f>
        <v>-5.0511298464093649E-2</v>
      </c>
      <c r="M22" s="15">
        <f t="array" ref="M22:Q26">LINEST(B22:B108,C22:E108,FALSE,TRUE)</f>
        <v>12.578676894529567</v>
      </c>
      <c r="N22" s="16">
        <v>0.6348389357405424</v>
      </c>
      <c r="O22" s="16">
        <v>0.67130854583259314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6.5984559958234684E-3</v>
      </c>
      <c r="D23" s="11">
        <f t="shared" si="3"/>
        <v>4.0525478651675849E-2</v>
      </c>
      <c r="E23" s="11">
        <f t="shared" si="3"/>
        <v>1.6665505312414861E-3</v>
      </c>
      <c r="F23" s="12">
        <f t="shared" ref="F23:F56" si="4">C$15*C23</f>
        <v>4.4295998992966079E-3</v>
      </c>
      <c r="G23" s="12">
        <f t="shared" si="0"/>
        <v>2.5727151737605966E-2</v>
      </c>
      <c r="H23" s="12">
        <f t="shared" si="0"/>
        <v>2.0963000660893256E-2</v>
      </c>
      <c r="I23" s="13">
        <f t="shared" si="1"/>
        <v>5.1119752297795834E-2</v>
      </c>
      <c r="J23" s="13">
        <f t="shared" si="2"/>
        <v>-5.1119752297795834E-2</v>
      </c>
      <c r="M23" s="18">
        <v>0.20895500943773052</v>
      </c>
      <c r="N23">
        <v>0.17253362757408636</v>
      </c>
      <c r="O23">
        <v>0.20239826392813984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6.9628118273729238E-3</v>
      </c>
      <c r="D24" s="11">
        <f t="shared" si="3"/>
        <v>4.0722379423289122E-2</v>
      </c>
      <c r="E24" s="11">
        <f t="shared" si="3"/>
        <v>1.6706212097768666E-3</v>
      </c>
      <c r="F24" s="12">
        <f t="shared" si="4"/>
        <v>4.6741950827396978E-3</v>
      </c>
      <c r="G24" s="12">
        <f t="shared" si="0"/>
        <v>2.585215201390343E-2</v>
      </c>
      <c r="H24" s="12">
        <f t="shared" si="0"/>
        <v>2.1014204410931304E-2</v>
      </c>
      <c r="I24" s="13">
        <f t="shared" si="1"/>
        <v>5.1540551507574431E-2</v>
      </c>
      <c r="J24" s="13">
        <f t="shared" si="2"/>
        <v>-5.1540551507574431E-2</v>
      </c>
      <c r="M24" s="18">
        <v>0.97771630635459261</v>
      </c>
      <c r="N24">
        <v>0.43983169977804998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7.5433218762428712E-3</v>
      </c>
      <c r="D25" s="11">
        <f t="shared" si="3"/>
        <v>4.1019243786072038E-2</v>
      </c>
      <c r="E25" s="11">
        <f t="shared" si="3"/>
        <v>1.6767444154036013E-3</v>
      </c>
      <c r="F25" s="12">
        <f t="shared" si="4"/>
        <v>5.0638964394877899E-3</v>
      </c>
      <c r="G25" s="12">
        <f t="shared" si="0"/>
        <v>2.6040613070031828E-2</v>
      </c>
      <c r="H25" s="12">
        <f t="shared" si="0"/>
        <v>2.1091226236068763E-2</v>
      </c>
      <c r="I25" s="13">
        <f t="shared" si="1"/>
        <v>5.2195735745588376E-2</v>
      </c>
      <c r="J25" s="13">
        <f t="shared" si="2"/>
        <v>-5.2195735745588376E-2</v>
      </c>
      <c r="M25" s="18">
        <v>1228.5241851532405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8.3848181029410936E-3</v>
      </c>
      <c r="D26" s="11">
        <f t="shared" si="3"/>
        <v>4.1417900523939143E-2</v>
      </c>
      <c r="E26" s="11">
        <f t="shared" si="3"/>
        <v>1.6849408711284964E-3</v>
      </c>
      <c r="F26" s="12">
        <f t="shared" si="4"/>
        <v>5.6288000477561877E-3</v>
      </c>
      <c r="G26" s="12">
        <f t="shared" si="0"/>
        <v>2.6293695889225178E-2</v>
      </c>
      <c r="H26" s="12">
        <f t="shared" si="0"/>
        <v>2.1194326804312536E-2</v>
      </c>
      <c r="I26" s="13">
        <f t="shared" si="1"/>
        <v>5.3116822741293895E-2</v>
      </c>
      <c r="J26" s="13">
        <f t="shared" si="2"/>
        <v>-5.3116822741293895E-2</v>
      </c>
      <c r="M26" s="20">
        <v>712.98110237310948</v>
      </c>
      <c r="N26" s="21">
        <v>16.249961626890489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9.3094111403932579E-3</v>
      </c>
      <c r="D27" s="11">
        <f t="shared" si="3"/>
        <v>4.1819818326214793E-2</v>
      </c>
      <c r="E27" s="11">
        <f t="shared" si="3"/>
        <v>1.6931742425184378E-3</v>
      </c>
      <c r="F27" s="12">
        <f t="shared" si="4"/>
        <v>6.2494872552151404E-3</v>
      </c>
      <c r="G27" s="12">
        <f t="shared" si="0"/>
        <v>2.6548848959077029E-2</v>
      </c>
      <c r="H27" s="12">
        <f t="shared" si="0"/>
        <v>2.1297891722779273E-2</v>
      </c>
      <c r="I27" s="13">
        <f t="shared" si="1"/>
        <v>5.4096227937071445E-2</v>
      </c>
      <c r="J27" s="13">
        <f t="shared" si="2"/>
        <v>-5.4096227937071445E-2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1.0324008071297956E-2</v>
      </c>
      <c r="D28" s="11">
        <f t="shared" si="3"/>
        <v>4.2225016990898361E-2</v>
      </c>
      <c r="E28" s="11">
        <f t="shared" si="3"/>
        <v>1.7014446792384527E-3</v>
      </c>
      <c r="F28" s="12">
        <f t="shared" si="4"/>
        <v>6.9305948455069856E-3</v>
      </c>
      <c r="G28" s="12">
        <f t="shared" si="0"/>
        <v>2.6806084848128235E-2</v>
      </c>
      <c r="H28" s="12">
        <f t="shared" si="0"/>
        <v>2.1401922874056994E-2</v>
      </c>
      <c r="I28" s="13">
        <f t="shared" si="1"/>
        <v>5.5138602567692221E-2</v>
      </c>
      <c r="J28" s="13">
        <f t="shared" si="2"/>
        <v>-5.5138602567692221E-2</v>
      </c>
      <c r="M28" s="14">
        <f>M23/M22</f>
        <v>1.6611843295585762E-2</v>
      </c>
      <c r="N28" s="14">
        <f>N23/N22</f>
        <v>0.27177543446169561</v>
      </c>
      <c r="O28" s="14">
        <f>O23/O22</f>
        <v>0.30149811913553787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1.1730038397254641E-2</v>
      </c>
      <c r="D29" s="11">
        <f t="shared" si="3"/>
        <v>4.2736159271401536E-2</v>
      </c>
      <c r="E29" s="11">
        <f t="shared" si="3"/>
        <v>1.7118350771120293E-3</v>
      </c>
      <c r="F29" s="12">
        <f t="shared" si="4"/>
        <v>7.874475019021495E-3</v>
      </c>
      <c r="G29" s="12">
        <f t="shared" si="0"/>
        <v>2.7130577869494864E-2</v>
      </c>
      <c r="H29" s="12">
        <f t="shared" si="0"/>
        <v>2.1532620331714322E-2</v>
      </c>
      <c r="I29" s="13">
        <f t="shared" si="1"/>
        <v>5.6537673220230678E-2</v>
      </c>
      <c r="J29" s="13">
        <f t="shared" si="2"/>
        <v>-5.6537673220230678E-2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1.3639688989552408E-2</v>
      </c>
      <c r="D30" s="11">
        <f t="shared" si="3"/>
        <v>4.3356392445254459E-2</v>
      </c>
      <c r="E30" s="11">
        <f t="shared" si="3"/>
        <v>1.7243807263535428E-3</v>
      </c>
      <c r="F30" s="12">
        <f t="shared" si="4"/>
        <v>9.1564397811852577E-3</v>
      </c>
      <c r="G30" s="12">
        <f t="shared" si="0"/>
        <v>2.7524326037494634E-2</v>
      </c>
      <c r="H30" s="12">
        <f t="shared" si="0"/>
        <v>2.1690427999955419E-2</v>
      </c>
      <c r="I30" s="13">
        <f t="shared" si="1"/>
        <v>5.8371193818635314E-2</v>
      </c>
      <c r="J30" s="13">
        <f t="shared" si="2"/>
        <v>-5.8371193818635314E-2</v>
      </c>
    </row>
    <row r="31" spans="1:18" ht="15.75" thickBot="1" x14ac:dyDescent="0.3">
      <c r="A31" s="43">
        <v>5.7</v>
      </c>
      <c r="B31" s="43">
        <v>3.0000000000000001E-3</v>
      </c>
      <c r="C31" s="10">
        <f t="shared" si="3"/>
        <v>1.5818999414759328E-2</v>
      </c>
      <c r="D31" s="11">
        <f t="shared" si="3"/>
        <v>4.3984175542299497E-2</v>
      </c>
      <c r="E31" s="11">
        <f t="shared" si="3"/>
        <v>1.7370110460318683E-3</v>
      </c>
      <c r="F31" s="12">
        <f t="shared" si="4"/>
        <v>1.0619429493648726E-2</v>
      </c>
      <c r="G31" s="12">
        <f t="shared" si="0"/>
        <v>2.7922867190698607E-2</v>
      </c>
      <c r="H31" s="12">
        <f t="shared" si="0"/>
        <v>2.1849300710263697E-2</v>
      </c>
      <c r="I31" s="13">
        <f t="shared" si="1"/>
        <v>6.039159739461103E-2</v>
      </c>
      <c r="J31" s="13">
        <f t="shared" si="2"/>
        <v>-5.7391597394611027E-2</v>
      </c>
      <c r="M31" s="28" t="e">
        <f>#REF!-M22</f>
        <v>#REF!</v>
      </c>
      <c r="N31" s="28" t="e">
        <f>#REF!-N22</f>
        <v>#REF!</v>
      </c>
      <c r="O31" s="28">
        <f>E15-O22</f>
        <v>11.907368348696973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4.0000000000000001E-3</v>
      </c>
      <c r="C32" s="10">
        <f t="shared" si="3"/>
        <v>1.8743635355075259E-2</v>
      </c>
      <c r="D32" s="11">
        <f t="shared" si="3"/>
        <v>4.4726221597140167E-2</v>
      </c>
      <c r="E32" s="11">
        <f t="shared" si="3"/>
        <v>1.7518541189026498E-3</v>
      </c>
      <c r="F32" s="12">
        <f t="shared" si="4"/>
        <v>1.2582762593831953E-2</v>
      </c>
      <c r="G32" s="12">
        <f t="shared" si="0"/>
        <v>2.8393946918424125E-2</v>
      </c>
      <c r="H32" s="12">
        <f t="shared" si="0"/>
        <v>2.2036006928027214E-2</v>
      </c>
      <c r="I32" s="13">
        <f t="shared" si="1"/>
        <v>6.3012716440283292E-2</v>
      </c>
      <c r="J32" s="13">
        <f t="shared" si="2"/>
        <v>-5.9012716440283289E-2</v>
      </c>
    </row>
    <row r="33" spans="1:10" ht="15.75" thickBot="1" x14ac:dyDescent="0.3">
      <c r="A33" s="43">
        <v>7.2</v>
      </c>
      <c r="B33" s="43">
        <v>5.0000000000000001E-3</v>
      </c>
      <c r="C33" s="10">
        <f t="shared" si="3"/>
        <v>2.2655281590896869E-2</v>
      </c>
      <c r="D33" s="11">
        <f t="shared" si="3"/>
        <v>4.5587108259865498E-2</v>
      </c>
      <c r="E33" s="11">
        <f t="shared" si="3"/>
        <v>1.7689606581803845E-3</v>
      </c>
      <c r="F33" s="12">
        <f t="shared" si="4"/>
        <v>1.5208684140212895E-2</v>
      </c>
      <c r="G33" s="12">
        <f t="shared" si="0"/>
        <v>2.8940471291181904E-2</v>
      </c>
      <c r="H33" s="12">
        <f t="shared" si="0"/>
        <v>2.2251184558385418E-2</v>
      </c>
      <c r="I33" s="13">
        <f t="shared" si="1"/>
        <v>6.6400339989780219E-2</v>
      </c>
      <c r="J33" s="13">
        <f t="shared" si="2"/>
        <v>-6.1400339989780221E-2</v>
      </c>
    </row>
    <row r="34" spans="1:10" ht="15.75" thickBot="1" x14ac:dyDescent="0.3">
      <c r="A34" s="43">
        <v>8.1</v>
      </c>
      <c r="B34" s="43">
        <v>5.0000000000000001E-3</v>
      </c>
      <c r="C34" s="10">
        <f t="shared" si="3"/>
        <v>2.7885103593730139E-2</v>
      </c>
      <c r="D34" s="11">
        <f t="shared" si="3"/>
        <v>4.6572162094215296E-2</v>
      </c>
      <c r="E34" s="11">
        <f t="shared" si="3"/>
        <v>1.788389349661558E-3</v>
      </c>
      <c r="F34" s="12">
        <f t="shared" si="4"/>
        <v>1.8719508343898197E-2</v>
      </c>
      <c r="G34" s="12">
        <f t="shared" si="0"/>
        <v>2.9565821819027668E-2</v>
      </c>
      <c r="H34" s="12">
        <f t="shared" si="0"/>
        <v>2.2495571791010596E-2</v>
      </c>
      <c r="I34" s="13">
        <f t="shared" si="1"/>
        <v>7.0780901953936465E-2</v>
      </c>
      <c r="J34" s="13">
        <f t="shared" si="2"/>
        <v>-6.578090195393646E-2</v>
      </c>
    </row>
    <row r="35" spans="1:10" ht="15.75" thickBot="1" x14ac:dyDescent="0.3">
      <c r="A35" s="43">
        <v>9.1</v>
      </c>
      <c r="B35" s="43">
        <v>6.0000000000000001E-3</v>
      </c>
      <c r="C35" s="10">
        <f t="shared" si="3"/>
        <v>3.4883042015675894E-2</v>
      </c>
      <c r="D35" s="11">
        <f t="shared" si="3"/>
        <v>4.7687497211962755E-2</v>
      </c>
      <c r="E35" s="11">
        <f t="shared" si="3"/>
        <v>1.8102071518816187E-3</v>
      </c>
      <c r="F35" s="12">
        <f t="shared" si="4"/>
        <v>2.3417284209760632E-2</v>
      </c>
      <c r="G35" s="12">
        <f t="shared" si="0"/>
        <v>3.0273879978172519E-2</v>
      </c>
      <c r="H35" s="12">
        <f t="shared" si="0"/>
        <v>2.277001087568549E-2</v>
      </c>
      <c r="I35" s="13">
        <f t="shared" si="1"/>
        <v>7.6461175063618644E-2</v>
      </c>
      <c r="J35" s="13">
        <f t="shared" si="2"/>
        <v>-7.0461175063618639E-2</v>
      </c>
    </row>
    <row r="36" spans="1:10" ht="15.75" thickBot="1" x14ac:dyDescent="0.3">
      <c r="A36" s="43">
        <v>10.199999999999999</v>
      </c>
      <c r="B36" s="43">
        <v>6.0000000000000001E-3</v>
      </c>
      <c r="C36" s="10">
        <f t="shared" si="3"/>
        <v>4.4254114440855134E-2</v>
      </c>
      <c r="D36" s="11">
        <f t="shared" si="3"/>
        <v>4.8940059089077212E-2</v>
      </c>
      <c r="E36" s="11">
        <f t="shared" si="3"/>
        <v>1.8344896395236961E-3</v>
      </c>
      <c r="F36" s="12">
        <f t="shared" si="4"/>
        <v>2.970816521239962E-2</v>
      </c>
      <c r="G36" s="12">
        <f t="shared" si="0"/>
        <v>3.1069055027189037E-2</v>
      </c>
      <c r="H36" s="12">
        <f t="shared" si="0"/>
        <v>2.3075452441930589E-2</v>
      </c>
      <c r="I36" s="13">
        <f t="shared" si="1"/>
        <v>8.3852672681519247E-2</v>
      </c>
      <c r="J36" s="13">
        <f t="shared" si="2"/>
        <v>-7.7852672681519242E-2</v>
      </c>
    </row>
    <row r="37" spans="1:10" ht="15.75" thickBot="1" x14ac:dyDescent="0.3">
      <c r="A37" s="43">
        <v>11.5</v>
      </c>
      <c r="B37" s="43">
        <v>4.7E-2</v>
      </c>
      <c r="C37" s="10">
        <f t="shared" si="3"/>
        <v>5.7967307052962207E-2</v>
      </c>
      <c r="D37" s="11">
        <f t="shared" si="3"/>
        <v>5.0455626977228253E-2</v>
      </c>
      <c r="E37" s="11">
        <f t="shared" si="3"/>
        <v>1.8635735986352862E-3</v>
      </c>
      <c r="F37" s="12">
        <f t="shared" si="4"/>
        <v>3.891394860355548E-2</v>
      </c>
      <c r="G37" s="12">
        <f t="shared" si="0"/>
        <v>3.2031196532345388E-2</v>
      </c>
      <c r="H37" s="12">
        <f t="shared" si="0"/>
        <v>2.3441290166408991E-2</v>
      </c>
      <c r="I37" s="13">
        <f t="shared" si="1"/>
        <v>9.4386435302309848E-2</v>
      </c>
      <c r="J37" s="13">
        <f t="shared" si="2"/>
        <v>-4.7386435302309848E-2</v>
      </c>
    </row>
    <row r="38" spans="1:10" ht="15.75" thickBot="1" x14ac:dyDescent="0.3">
      <c r="A38" s="43">
        <v>12.9</v>
      </c>
      <c r="B38" s="43">
        <v>5.0999999999999997E-2</v>
      </c>
      <c r="C38" s="10">
        <f t="shared" si="3"/>
        <v>7.6470717644246941E-2</v>
      </c>
      <c r="D38" s="11">
        <f t="shared" si="3"/>
        <v>5.2131273618456299E-2</v>
      </c>
      <c r="E38" s="11">
        <f t="shared" si="3"/>
        <v>1.8953689892506104E-3</v>
      </c>
      <c r="F38" s="12">
        <f t="shared" si="4"/>
        <v>5.133544626053424E-2</v>
      </c>
      <c r="G38" s="12">
        <f t="shared" si="0"/>
        <v>3.3094962262739815E-2</v>
      </c>
      <c r="H38" s="12">
        <f t="shared" si="0"/>
        <v>2.3841234111694511E-2</v>
      </c>
      <c r="I38" s="13">
        <f t="shared" si="1"/>
        <v>0.10827164263496855</v>
      </c>
      <c r="J38" s="13">
        <f t="shared" si="2"/>
        <v>-5.7271642634968555E-2</v>
      </c>
    </row>
    <row r="39" spans="1:10" ht="15.75" thickBot="1" x14ac:dyDescent="0.3">
      <c r="A39" s="43">
        <v>14.5</v>
      </c>
      <c r="B39" s="43">
        <v>5.8000000000000003E-2</v>
      </c>
      <c r="C39" s="10">
        <f t="shared" ref="C39:E54" si="5">EXP(-1*(($A39-C$8)/(0.6006*C$9))^2)</f>
        <v>0.10314733930319873</v>
      </c>
      <c r="D39" s="11">
        <f t="shared" si="5"/>
        <v>5.4102642220253377E-2</v>
      </c>
      <c r="E39" s="11">
        <f t="shared" si="5"/>
        <v>1.9323174297283306E-3</v>
      </c>
      <c r="F39" s="12">
        <f t="shared" si="4"/>
        <v>6.9243690354131429E-2</v>
      </c>
      <c r="G39" s="12">
        <f t="shared" si="0"/>
        <v>3.434646380785699E-2</v>
      </c>
      <c r="H39" s="12">
        <f t="shared" si="0"/>
        <v>2.4305996606220511E-2</v>
      </c>
      <c r="I39" s="13">
        <f t="shared" si="1"/>
        <v>0.12789615076820893</v>
      </c>
      <c r="J39" s="13">
        <f t="shared" si="2"/>
        <v>-6.9896150768208931E-2</v>
      </c>
    </row>
    <row r="40" spans="1:10" ht="15.75" thickBot="1" x14ac:dyDescent="0.3">
      <c r="A40" s="43">
        <v>16.3</v>
      </c>
      <c r="B40" s="43">
        <v>0.115</v>
      </c>
      <c r="C40" s="10">
        <f t="shared" si="5"/>
        <v>0.14127231839579027</v>
      </c>
      <c r="D40" s="11">
        <f t="shared" si="5"/>
        <v>5.6393858160593356E-2</v>
      </c>
      <c r="E40" s="11">
        <f t="shared" si="5"/>
        <v>1.9746757880013811E-3</v>
      </c>
      <c r="F40" s="12">
        <f t="shared" si="4"/>
        <v>9.4837314628677061E-2</v>
      </c>
      <c r="G40" s="12">
        <f t="shared" si="0"/>
        <v>3.5801016896974187E-2</v>
      </c>
      <c r="H40" s="12">
        <f t="shared" si="0"/>
        <v>2.4838808708719937E-2</v>
      </c>
      <c r="I40" s="13">
        <f t="shared" si="1"/>
        <v>0.15547714023437118</v>
      </c>
      <c r="J40" s="13">
        <f t="shared" si="2"/>
        <v>-4.047714023437117E-2</v>
      </c>
    </row>
    <row r="41" spans="1:10" ht="15.75" thickBot="1" x14ac:dyDescent="0.3">
      <c r="A41" s="43">
        <v>18.3</v>
      </c>
      <c r="B41" s="43">
        <v>0.182</v>
      </c>
      <c r="C41" s="10">
        <f t="shared" si="5"/>
        <v>0.19493993572499041</v>
      </c>
      <c r="D41" s="11">
        <f t="shared" si="5"/>
        <v>5.9033065373038457E-2</v>
      </c>
      <c r="E41" s="11">
        <f t="shared" si="5"/>
        <v>2.0227411265117201E-3</v>
      </c>
      <c r="F41" s="12">
        <f t="shared" si="4"/>
        <v>0.13086484477624249</v>
      </c>
      <c r="G41" s="12">
        <f t="shared" si="0"/>
        <v>3.7476488394921598E-2</v>
      </c>
      <c r="H41" s="12">
        <f t="shared" si="0"/>
        <v>2.544340707166768E-2</v>
      </c>
      <c r="I41" s="13">
        <f t="shared" si="1"/>
        <v>0.19378474024283177</v>
      </c>
      <c r="J41" s="13">
        <f t="shared" si="2"/>
        <v>-1.178474024283177E-2</v>
      </c>
    </row>
    <row r="42" spans="1:10" ht="15.75" thickBot="1" x14ac:dyDescent="0.3">
      <c r="A42" s="43">
        <v>20.6</v>
      </c>
      <c r="B42" s="43">
        <v>0.28899999999999998</v>
      </c>
      <c r="C42" s="10">
        <f t="shared" si="5"/>
        <v>0.27239088282421392</v>
      </c>
      <c r="D42" s="11">
        <f t="shared" si="5"/>
        <v>6.2193002039324534E-2</v>
      </c>
      <c r="E42" s="11">
        <f t="shared" si="5"/>
        <v>2.0793447631698189E-3</v>
      </c>
      <c r="F42" s="12">
        <f t="shared" si="4"/>
        <v>0.18285832744677932</v>
      </c>
      <c r="G42" s="12">
        <f t="shared" si="0"/>
        <v>3.948253922515417E-2</v>
      </c>
      <c r="H42" s="12">
        <f t="shared" si="0"/>
        <v>2.6155405928245255E-2</v>
      </c>
      <c r="I42" s="13">
        <f t="shared" si="1"/>
        <v>0.24849627260017873</v>
      </c>
      <c r="J42" s="13">
        <f t="shared" si="2"/>
        <v>4.0503727399821249E-2</v>
      </c>
    </row>
    <row r="43" spans="1:10" ht="15.75" thickBot="1" x14ac:dyDescent="0.3">
      <c r="A43" s="43">
        <v>23.1</v>
      </c>
      <c r="B43" s="43">
        <v>0.39500000000000002</v>
      </c>
      <c r="C43" s="10">
        <f t="shared" si="5"/>
        <v>0.37521211531445842</v>
      </c>
      <c r="D43" s="11">
        <f t="shared" si="5"/>
        <v>6.5783665144323641E-2</v>
      </c>
      <c r="E43" s="11">
        <f t="shared" si="5"/>
        <v>2.1425189368064652E-3</v>
      </c>
      <c r="F43" s="12">
        <f t="shared" si="4"/>
        <v>0.25188309951052035</v>
      </c>
      <c r="G43" s="12">
        <f t="shared" si="0"/>
        <v>4.1762031969334638E-2</v>
      </c>
      <c r="H43" s="12">
        <f t="shared" si="0"/>
        <v>2.6950053446499537E-2</v>
      </c>
      <c r="I43" s="13">
        <f t="shared" si="1"/>
        <v>0.32059518492635453</v>
      </c>
      <c r="J43" s="13">
        <f t="shared" si="2"/>
        <v>7.4404815073645492E-2</v>
      </c>
    </row>
    <row r="44" spans="1:10" ht="15.75" thickBot="1" x14ac:dyDescent="0.3">
      <c r="A44" s="43">
        <v>26</v>
      </c>
      <c r="B44" s="43">
        <v>0.52800000000000002</v>
      </c>
      <c r="C44" s="10">
        <f t="shared" si="5"/>
        <v>0.51407493616774691</v>
      </c>
      <c r="D44" s="11">
        <f t="shared" si="5"/>
        <v>7.0158958069312646E-2</v>
      </c>
      <c r="E44" s="11">
        <f t="shared" si="5"/>
        <v>2.2180073813544547E-3</v>
      </c>
      <c r="F44" s="12">
        <f t="shared" si="4"/>
        <v>0.34510289784775333</v>
      </c>
      <c r="G44" s="12">
        <f t="shared" si="0"/>
        <v>4.4539638273387777E-2</v>
      </c>
      <c r="H44" s="12">
        <f t="shared" si="0"/>
        <v>2.789959819973931E-2</v>
      </c>
      <c r="I44" s="13">
        <f t="shared" si="1"/>
        <v>0.41754213432088039</v>
      </c>
      <c r="J44" s="13">
        <f t="shared" si="2"/>
        <v>0.11045786567911964</v>
      </c>
    </row>
    <row r="45" spans="1:10" ht="15.75" thickBot="1" x14ac:dyDescent="0.3">
      <c r="A45" s="43">
        <v>29.2</v>
      </c>
      <c r="B45" s="43">
        <v>0.63500000000000001</v>
      </c>
      <c r="C45" s="10">
        <f t="shared" si="5"/>
        <v>0.67806859426721089</v>
      </c>
      <c r="D45" s="11">
        <f t="shared" si="5"/>
        <v>7.5257981477455202E-2</v>
      </c>
      <c r="E45" s="11">
        <f t="shared" si="5"/>
        <v>2.3041337668640522E-3</v>
      </c>
      <c r="F45" s="12">
        <f t="shared" si="4"/>
        <v>0.45519324199227196</v>
      </c>
      <c r="G45" s="12">
        <f t="shared" si="0"/>
        <v>4.7776696867129112E-2</v>
      </c>
      <c r="H45" s="12">
        <f t="shared" si="0"/>
        <v>2.8982954175158226E-2</v>
      </c>
      <c r="I45" s="13">
        <f t="shared" si="1"/>
        <v>0.53195289303455939</v>
      </c>
      <c r="J45" s="13">
        <f t="shared" si="2"/>
        <v>0.10304710696544062</v>
      </c>
    </row>
    <row r="46" spans="1:10" ht="15.75" thickBot="1" x14ac:dyDescent="0.3">
      <c r="A46" s="43">
        <v>32.700000000000003</v>
      </c>
      <c r="B46" s="43">
        <v>0.71399999999999997</v>
      </c>
      <c r="C46" s="10">
        <f t="shared" si="5"/>
        <v>0.8432852775499009</v>
      </c>
      <c r="D46" s="11">
        <f t="shared" si="5"/>
        <v>8.117302164254786E-2</v>
      </c>
      <c r="E46" s="11">
        <f t="shared" si="5"/>
        <v>2.4018408363555318E-3</v>
      </c>
      <c r="F46" s="12">
        <f t="shared" si="4"/>
        <v>0.56610461339405871</v>
      </c>
      <c r="G46" s="12">
        <f t="shared" si="0"/>
        <v>5.1531794670399096E-2</v>
      </c>
      <c r="H46" s="12">
        <f t="shared" si="0"/>
        <v>3.02119798326029E-2</v>
      </c>
      <c r="I46" s="13">
        <f t="shared" si="1"/>
        <v>0.64784838789706078</v>
      </c>
      <c r="J46" s="13">
        <f t="shared" si="2"/>
        <v>6.6151612102939183E-2</v>
      </c>
    </row>
    <row r="47" spans="1:10" ht="15.75" thickBot="1" x14ac:dyDescent="0.3">
      <c r="A47" s="43">
        <v>36.799999999999997</v>
      </c>
      <c r="B47" s="43">
        <v>0.67200000000000004</v>
      </c>
      <c r="C47" s="10">
        <f t="shared" si="5"/>
        <v>0.97271290295587076</v>
      </c>
      <c r="D47" s="11">
        <f t="shared" si="5"/>
        <v>8.8569375577805573E-2</v>
      </c>
      <c r="E47" s="11">
        <f t="shared" si="5"/>
        <v>2.521122988590301E-3</v>
      </c>
      <c r="F47" s="12">
        <f t="shared" si="4"/>
        <v>0.6529904843959059</v>
      </c>
      <c r="G47" s="12">
        <f t="shared" si="0"/>
        <v>5.6227288131018474E-2</v>
      </c>
      <c r="H47" s="12">
        <f t="shared" si="0"/>
        <v>3.1712391484848147E-2</v>
      </c>
      <c r="I47" s="13">
        <f t="shared" si="1"/>
        <v>0.74093016401177259</v>
      </c>
      <c r="J47" s="13">
        <f t="shared" si="2"/>
        <v>-6.8930164011772543E-2</v>
      </c>
    </row>
    <row r="48" spans="1:10" ht="15.75" thickBot="1" x14ac:dyDescent="0.3">
      <c r="A48" s="43">
        <v>41.3</v>
      </c>
      <c r="B48" s="43">
        <v>0.629</v>
      </c>
      <c r="C48" s="10">
        <f t="shared" si="5"/>
        <v>0.9891921899502174</v>
      </c>
      <c r="D48" s="11">
        <f t="shared" si="5"/>
        <v>9.7292621239339017E-2</v>
      </c>
      <c r="E48" s="11">
        <f t="shared" si="5"/>
        <v>2.6582739162567684E-3</v>
      </c>
      <c r="F48" s="12">
        <f t="shared" si="4"/>
        <v>0.66405317058443869</v>
      </c>
      <c r="G48" s="12">
        <f t="shared" si="0"/>
        <v>6.1765144122989675E-2</v>
      </c>
      <c r="H48" s="12">
        <f t="shared" si="0"/>
        <v>3.343756868974964E-2</v>
      </c>
      <c r="I48" s="13">
        <f t="shared" si="1"/>
        <v>0.75925588339717809</v>
      </c>
      <c r="J48" s="13">
        <f t="shared" si="2"/>
        <v>-0.13025588339717808</v>
      </c>
    </row>
    <row r="49" spans="1:10" ht="15.75" thickBot="1" x14ac:dyDescent="0.3">
      <c r="A49" s="43">
        <v>46.4</v>
      </c>
      <c r="B49" s="43">
        <v>0.61099999999999999</v>
      </c>
      <c r="C49" s="10">
        <f t="shared" si="5"/>
        <v>0.84464856087617057</v>
      </c>
      <c r="D49" s="11">
        <f t="shared" si="5"/>
        <v>0.1079794555476246</v>
      </c>
      <c r="E49" s="11">
        <f t="shared" si="5"/>
        <v>2.8219491770551507E-3</v>
      </c>
      <c r="F49" s="12">
        <f t="shared" si="4"/>
        <v>0.56701979714137463</v>
      </c>
      <c r="G49" s="12">
        <f t="shared" si="0"/>
        <v>6.8549562641697204E-2</v>
      </c>
      <c r="H49" s="12">
        <f t="shared" si="0"/>
        <v>3.5496386910960347E-2</v>
      </c>
      <c r="I49" s="13">
        <f t="shared" si="1"/>
        <v>0.67106574669403218</v>
      </c>
      <c r="J49" s="13">
        <f t="shared" si="2"/>
        <v>-6.0065746694032196E-2</v>
      </c>
    </row>
    <row r="50" spans="1:10" ht="15.75" thickBot="1" x14ac:dyDescent="0.3">
      <c r="A50" s="43">
        <v>52.1</v>
      </c>
      <c r="B50" s="43">
        <v>0.53800000000000003</v>
      </c>
      <c r="C50" s="10">
        <f t="shared" si="5"/>
        <v>0.56668698944204721</v>
      </c>
      <c r="D50" s="11">
        <f t="shared" si="5"/>
        <v>0.12097671696767771</v>
      </c>
      <c r="E50" s="11">
        <f t="shared" si="5"/>
        <v>3.0157548291737972E-3</v>
      </c>
      <c r="F50" s="12">
        <f t="shared" si="4"/>
        <v>0.38042181882459075</v>
      </c>
      <c r="G50" s="12">
        <f t="shared" si="0"/>
        <v>7.6800730249145341E-2</v>
      </c>
      <c r="H50" s="12">
        <f t="shared" si="0"/>
        <v>3.7934205589294404E-2</v>
      </c>
      <c r="I50" s="13">
        <f t="shared" si="1"/>
        <v>0.4951567546630305</v>
      </c>
      <c r="J50" s="13">
        <f t="shared" si="2"/>
        <v>4.2843245336969538E-2</v>
      </c>
    </row>
    <row r="51" spans="1:10" ht="15.75" thickBot="1" x14ac:dyDescent="0.3">
      <c r="A51" s="43">
        <v>58.6</v>
      </c>
      <c r="B51" s="43">
        <v>0.42299999999999999</v>
      </c>
      <c r="C51" s="10">
        <f t="shared" si="5"/>
        <v>0.26988076210068734</v>
      </c>
      <c r="D51" s="11">
        <f t="shared" si="5"/>
        <v>0.1372181992357521</v>
      </c>
      <c r="E51" s="11">
        <f t="shared" si="5"/>
        <v>3.2515561331241498E-3</v>
      </c>
      <c r="F51" s="12">
        <f t="shared" si="4"/>
        <v>0.18117326195400443</v>
      </c>
      <c r="G51" s="12">
        <f t="shared" si="0"/>
        <v>8.7111455567058571E-2</v>
      </c>
      <c r="H51" s="12">
        <f t="shared" si="0"/>
        <v>4.0900274002994647E-2</v>
      </c>
      <c r="I51" s="13">
        <f t="shared" si="1"/>
        <v>0.30918499152405765</v>
      </c>
      <c r="J51" s="13">
        <f t="shared" si="2"/>
        <v>0.11381500847594234</v>
      </c>
    </row>
    <row r="52" spans="1:10" ht="15.75" thickBot="1" x14ac:dyDescent="0.3">
      <c r="A52" s="43">
        <v>63</v>
      </c>
      <c r="B52" s="43">
        <v>0.26200000000000001</v>
      </c>
      <c r="C52" s="10">
        <f t="shared" si="5"/>
        <v>0.13733569305462218</v>
      </c>
      <c r="D52" s="11">
        <f t="shared" si="5"/>
        <v>0.14910473254017687</v>
      </c>
      <c r="E52" s="11">
        <f t="shared" si="5"/>
        <v>3.4205998124273293E-3</v>
      </c>
      <c r="F52" s="12">
        <f t="shared" si="4"/>
        <v>9.2194624395409777E-2</v>
      </c>
      <c r="G52" s="12">
        <f t="shared" si="0"/>
        <v>9.4657489719684101E-2</v>
      </c>
      <c r="H52" s="12">
        <f t="shared" si="0"/>
        <v>4.3026619826011817E-2</v>
      </c>
      <c r="I52" s="13">
        <f t="shared" si="1"/>
        <v>0.2298787339411057</v>
      </c>
      <c r="J52" s="13">
        <f t="shared" si="2"/>
        <v>3.2121266058894316E-2</v>
      </c>
    </row>
    <row r="53" spans="1:10" ht="15.75" thickBot="1" x14ac:dyDescent="0.3">
      <c r="A53" s="43">
        <v>73.900000000000006</v>
      </c>
      <c r="B53" s="43">
        <v>0.42799999999999999</v>
      </c>
      <c r="C53" s="10">
        <f t="shared" si="5"/>
        <v>1.4097105388912996E-2</v>
      </c>
      <c r="D53" s="11">
        <f t="shared" si="5"/>
        <v>0.18178204232864889</v>
      </c>
      <c r="E53" s="11">
        <f t="shared" si="5"/>
        <v>3.8744343857607345E-3</v>
      </c>
      <c r="F53" s="12">
        <f t="shared" si="4"/>
        <v>9.4635073190799963E-3</v>
      </c>
      <c r="G53" s="12">
        <f t="shared" si="0"/>
        <v>0.1154023182886617</v>
      </c>
      <c r="H53" s="12">
        <f t="shared" si="0"/>
        <v>4.8735258287539406E-2</v>
      </c>
      <c r="I53" s="13">
        <f t="shared" si="1"/>
        <v>0.17360108389528109</v>
      </c>
      <c r="J53" s="13">
        <f t="shared" si="2"/>
        <v>0.25439891610471888</v>
      </c>
    </row>
    <row r="54" spans="1:10" ht="15.75" thickBot="1" x14ac:dyDescent="0.3">
      <c r="A54" s="43">
        <v>83</v>
      </c>
      <c r="B54" s="43">
        <v>0.29299999999999998</v>
      </c>
      <c r="C54" s="10">
        <f t="shared" si="5"/>
        <v>1.0913829642957293E-3</v>
      </c>
      <c r="D54" s="11">
        <f t="shared" si="5"/>
        <v>0.21270414497276582</v>
      </c>
      <c r="E54" s="11">
        <f t="shared" si="5"/>
        <v>4.2945701931483091E-3</v>
      </c>
      <c r="F54" s="12">
        <f t="shared" si="4"/>
        <v>7.3265471070783092E-4</v>
      </c>
      <c r="G54" s="12">
        <f t="shared" ref="G54:H56" si="6">D$15*D54</f>
        <v>0.1350328730221127</v>
      </c>
      <c r="H54" s="12">
        <f t="shared" si="6"/>
        <v>5.4020010860490013E-2</v>
      </c>
      <c r="I54" s="13">
        <f t="shared" si="1"/>
        <v>0.18978553859331054</v>
      </c>
      <c r="J54" s="13">
        <f t="shared" si="2"/>
        <v>0.10321446140668944</v>
      </c>
    </row>
    <row r="55" spans="1:10" ht="15.75" thickBot="1" x14ac:dyDescent="0.3">
      <c r="A55" s="43">
        <v>93.3</v>
      </c>
      <c r="B55" s="43">
        <v>0.34200000000000003</v>
      </c>
      <c r="C55" s="10">
        <f t="shared" ref="C55:E86" si="7">EXP(-1*(($A55-C$8)/(0.6006*C$9))^2)</f>
        <v>2.9278977669989067E-5</v>
      </c>
      <c r="D55" s="11">
        <f t="shared" si="7"/>
        <v>0.25177928418487572</v>
      </c>
      <c r="E55" s="11">
        <f t="shared" si="7"/>
        <v>4.8197264851642836E-3</v>
      </c>
      <c r="F55" s="12">
        <f t="shared" si="4"/>
        <v>1.9655227923105327E-5</v>
      </c>
      <c r="G55" s="12">
        <f t="shared" si="6"/>
        <v>0.15983929281344209</v>
      </c>
      <c r="H55" s="12">
        <f t="shared" si="6"/>
        <v>6.0625782176888174E-2</v>
      </c>
      <c r="I55" s="13">
        <f t="shared" si="1"/>
        <v>0.22048473021825338</v>
      </c>
      <c r="J55" s="13">
        <f t="shared" si="2"/>
        <v>0.12151526978174665</v>
      </c>
    </row>
    <row r="56" spans="1:10" ht="15.75" thickBot="1" x14ac:dyDescent="0.3">
      <c r="A56" s="43">
        <v>104.8</v>
      </c>
      <c r="B56" s="43">
        <v>0.35299999999999998</v>
      </c>
      <c r="C56" s="10">
        <f t="shared" si="7"/>
        <v>2.0817353491340205E-7</v>
      </c>
      <c r="D56" s="11">
        <f t="shared" si="7"/>
        <v>0.30047397865419062</v>
      </c>
      <c r="E56" s="11">
        <f t="shared" si="7"/>
        <v>5.4743058293990395E-3</v>
      </c>
      <c r="F56" s="12">
        <f t="shared" si="4"/>
        <v>1.397486730035465E-7</v>
      </c>
      <c r="G56" s="12">
        <f t="shared" si="6"/>
        <v>0.19075258082655283</v>
      </c>
      <c r="H56" s="12">
        <f t="shared" si="6"/>
        <v>6.8859524249850215E-2</v>
      </c>
      <c r="I56" s="13">
        <f t="shared" si="1"/>
        <v>0.25961224482507606</v>
      </c>
      <c r="J56" s="13">
        <f t="shared" si="2"/>
        <v>9.3387755174923925E-2</v>
      </c>
    </row>
    <row r="57" spans="1:10" ht="15.75" thickBot="1" x14ac:dyDescent="0.3">
      <c r="A57" s="43">
        <v>117.7</v>
      </c>
      <c r="B57" s="43">
        <v>0.379</v>
      </c>
      <c r="C57" s="10">
        <f>EXP(-1*(($A57-C$8)/(0.6006*C$9))^2)</f>
        <v>2.5975882887880145E-10</v>
      </c>
      <c r="D57" s="11">
        <f t="shared" si="7"/>
        <v>0.36114039581068441</v>
      </c>
      <c r="E57" s="11">
        <f t="shared" si="7"/>
        <v>6.30338258296439E-3</v>
      </c>
      <c r="F57" s="12">
        <f t="shared" ref="F57:H111" si="8">C$15*C57</f>
        <v>1.7437832168180561E-10</v>
      </c>
      <c r="G57" s="12">
        <f t="shared" si="8"/>
        <v>0.22926598452937313</v>
      </c>
      <c r="H57" s="12">
        <f t="shared" si="8"/>
        <v>7.9288212853714277E-2</v>
      </c>
      <c r="I57" s="13">
        <f t="shared" si="1"/>
        <v>0.30855419755746571</v>
      </c>
      <c r="J57" s="13">
        <f t="shared" si="2"/>
        <v>7.0445802442534289E-2</v>
      </c>
    </row>
    <row r="58" spans="1:10" ht="15.75" thickBot="1" x14ac:dyDescent="0.3">
      <c r="A58" s="43">
        <v>125</v>
      </c>
      <c r="B58" s="43">
        <v>0.21099999999999999</v>
      </c>
      <c r="C58" s="10">
        <f t="shared" si="7"/>
        <v>3.4655521956769647E-12</v>
      </c>
      <c r="D58" s="11">
        <f t="shared" si="7"/>
        <v>0.39805035841166359</v>
      </c>
      <c r="E58" s="11">
        <f t="shared" si="7"/>
        <v>6.821172124142026E-3</v>
      </c>
      <c r="F58" s="12">
        <f t="shared" si="8"/>
        <v>2.3264548049868534E-12</v>
      </c>
      <c r="G58" s="12">
        <f t="shared" si="8"/>
        <v>0.25269786590520199</v>
      </c>
      <c r="H58" s="12">
        <f t="shared" si="8"/>
        <v>8.5801320191554467E-2</v>
      </c>
      <c r="I58" s="13">
        <f t="shared" si="1"/>
        <v>0.33849918609908292</v>
      </c>
      <c r="J58" s="13">
        <f t="shared" si="2"/>
        <v>-0.12749918609908292</v>
      </c>
    </row>
    <row r="59" spans="1:10" ht="15.75" thickBot="1" x14ac:dyDescent="0.3">
      <c r="A59" s="43">
        <v>148.5</v>
      </c>
      <c r="B59" s="43">
        <v>0.67</v>
      </c>
      <c r="C59" s="10">
        <f t="shared" si="7"/>
        <v>2.3334905838402638E-19</v>
      </c>
      <c r="D59" s="11">
        <f t="shared" si="7"/>
        <v>0.52671870246944574</v>
      </c>
      <c r="E59" s="11">
        <f t="shared" si="7"/>
        <v>8.757928925601682E-3</v>
      </c>
      <c r="F59" s="12">
        <f t="shared" si="8"/>
        <v>1.5664921705518562E-19</v>
      </c>
      <c r="G59" s="12">
        <f t="shared" si="8"/>
        <v>0.33438154051034236</v>
      </c>
      <c r="H59" s="12">
        <f t="shared" si="8"/>
        <v>0.11016315822039803</v>
      </c>
      <c r="I59" s="13">
        <f t="shared" ref="I59:I80" si="9">SUM(F59:H59)</f>
        <v>0.44454469873074037</v>
      </c>
      <c r="J59" s="13">
        <f t="shared" si="2"/>
        <v>0.22545530126925967</v>
      </c>
    </row>
    <row r="60" spans="1:10" ht="15.75" thickBot="1" x14ac:dyDescent="0.3">
      <c r="A60" s="43">
        <v>166.8</v>
      </c>
      <c r="B60" s="43">
        <v>0.51300000000000001</v>
      </c>
      <c r="C60" s="10">
        <f t="shared" si="7"/>
        <v>3.8205906271220625E-26</v>
      </c>
      <c r="D60" s="11">
        <f t="shared" si="7"/>
        <v>0.63252290509548559</v>
      </c>
      <c r="E60" s="11">
        <f t="shared" si="7"/>
        <v>1.0592386156683047E-2</v>
      </c>
      <c r="F60" s="12">
        <f t="shared" si="8"/>
        <v>2.5647951381149467E-26</v>
      </c>
      <c r="G60" s="12">
        <f t="shared" si="8"/>
        <v>0.40155016790233417</v>
      </c>
      <c r="H60" s="12">
        <f t="shared" si="8"/>
        <v>0.1332382030070039</v>
      </c>
      <c r="I60" s="13">
        <f t="shared" si="9"/>
        <v>0.53478837090933806</v>
      </c>
      <c r="J60" s="13">
        <f t="shared" si="2"/>
        <v>-2.1788370909338051E-2</v>
      </c>
    </row>
    <row r="61" spans="1:10" ht="15.75" thickBot="1" x14ac:dyDescent="0.3">
      <c r="A61" s="43">
        <v>187.4</v>
      </c>
      <c r="B61" s="43">
        <v>0.59799999999999998</v>
      </c>
      <c r="C61" s="10">
        <f t="shared" si="7"/>
        <v>4.8437253725676444E-35</v>
      </c>
      <c r="D61" s="11">
        <f t="shared" si="7"/>
        <v>0.74922752904937517</v>
      </c>
      <c r="E61" s="11">
        <f t="shared" si="7"/>
        <v>1.305998241699366E-2</v>
      </c>
      <c r="F61" s="12">
        <f t="shared" si="8"/>
        <v>3.2516342362708205E-35</v>
      </c>
      <c r="G61" s="12">
        <f t="shared" si="8"/>
        <v>0.47563880716922163</v>
      </c>
      <c r="H61" s="12">
        <f t="shared" si="8"/>
        <v>0.16427729907160055</v>
      </c>
      <c r="I61" s="13">
        <f t="shared" si="9"/>
        <v>0.63991610624082218</v>
      </c>
      <c r="J61" s="13">
        <f t="shared" si="2"/>
        <v>-4.1916106240822204E-2</v>
      </c>
    </row>
    <row r="62" spans="1:10" ht="15.75" thickBot="1" x14ac:dyDescent="0.3">
      <c r="A62" s="43">
        <v>210.5</v>
      </c>
      <c r="B62" s="43">
        <v>0.69099999999999995</v>
      </c>
      <c r="C62" s="10">
        <f t="shared" si="7"/>
        <v>1.3289388834583489E-46</v>
      </c>
      <c r="D62" s="11">
        <f t="shared" si="7"/>
        <v>0.864930185296092</v>
      </c>
      <c r="E62" s="11">
        <f t="shared" si="7"/>
        <v>1.6420224196662368E-2</v>
      </c>
      <c r="F62" s="12">
        <f t="shared" si="8"/>
        <v>8.9212802935481419E-47</v>
      </c>
      <c r="G62" s="12">
        <f t="shared" si="8"/>
        <v>0.54909135832324119</v>
      </c>
      <c r="H62" s="12">
        <f t="shared" si="8"/>
        <v>0.20654469470555223</v>
      </c>
      <c r="I62" s="13">
        <f t="shared" si="9"/>
        <v>0.75563605302879344</v>
      </c>
      <c r="J62" s="13">
        <f t="shared" si="2"/>
        <v>-6.4636053028793494E-2</v>
      </c>
    </row>
    <row r="63" spans="1:10" ht="15.75" thickBot="1" x14ac:dyDescent="0.3">
      <c r="A63" s="43">
        <v>236.4</v>
      </c>
      <c r="B63" s="43">
        <v>0.78700000000000003</v>
      </c>
      <c r="C63" s="10">
        <f t="shared" si="7"/>
        <v>1.4715221590071313E-61</v>
      </c>
      <c r="D63" s="11">
        <f t="shared" si="7"/>
        <v>0.95861727114486006</v>
      </c>
      <c r="E63" s="11">
        <f t="shared" si="7"/>
        <v>2.1069921761996048E-2</v>
      </c>
      <c r="F63" s="12">
        <f t="shared" si="8"/>
        <v>9.878454007235153E-62</v>
      </c>
      <c r="G63" s="12">
        <f t="shared" si="8"/>
        <v>0.60856756819610591</v>
      </c>
      <c r="H63" s="12">
        <f t="shared" si="8"/>
        <v>0.2650317380371654</v>
      </c>
      <c r="I63" s="13">
        <f t="shared" si="9"/>
        <v>0.87359930623327131</v>
      </c>
      <c r="J63" s="13">
        <f t="shared" si="2"/>
        <v>-8.6599306233271278E-2</v>
      </c>
    </row>
    <row r="64" spans="1:10" ht="15.75" thickBot="1" x14ac:dyDescent="0.3">
      <c r="A64" s="43">
        <v>265.60000000000002</v>
      </c>
      <c r="B64" s="43">
        <v>0.84699999999999998</v>
      </c>
      <c r="C64" s="10">
        <f t="shared" si="7"/>
        <v>6.0292313141311151E-81</v>
      </c>
      <c r="D64" s="11">
        <f t="shared" si="7"/>
        <v>0.99993773264984243</v>
      </c>
      <c r="E64" s="11">
        <f t="shared" si="7"/>
        <v>2.7649014328247838E-2</v>
      </c>
      <c r="F64" s="12">
        <f t="shared" si="8"/>
        <v>4.0474745059776933E-81</v>
      </c>
      <c r="G64" s="12">
        <f t="shared" si="8"/>
        <v>0.63479940600223694</v>
      </c>
      <c r="H64" s="12">
        <f t="shared" si="8"/>
        <v>0.34778801768724799</v>
      </c>
      <c r="I64" s="13">
        <f t="shared" si="9"/>
        <v>0.98258742368948493</v>
      </c>
      <c r="J64" s="13">
        <f t="shared" si="2"/>
        <v>-0.13558742368948495</v>
      </c>
    </row>
    <row r="65" spans="1:10" ht="15.75" thickBot="1" x14ac:dyDescent="0.3">
      <c r="A65" s="43">
        <v>298.39999999999998</v>
      </c>
      <c r="B65" s="43">
        <v>1.0029999999999999</v>
      </c>
      <c r="C65" s="10">
        <f t="shared" si="7"/>
        <v>6.4491993387748576E-106</v>
      </c>
      <c r="D65" s="11">
        <f t="shared" si="7"/>
        <v>0.95516684069595792</v>
      </c>
      <c r="E65" s="11">
        <f t="shared" si="7"/>
        <v>3.7077446845380092E-2</v>
      </c>
      <c r="F65" s="12">
        <f t="shared" si="8"/>
        <v>4.3294026298974706E-106</v>
      </c>
      <c r="G65" s="12">
        <f t="shared" si="8"/>
        <v>0.60637710060207817</v>
      </c>
      <c r="H65" s="12">
        <f t="shared" si="8"/>
        <v>0.46638522394213072</v>
      </c>
      <c r="I65" s="13">
        <f t="shared" si="9"/>
        <v>1.0727623245442088</v>
      </c>
      <c r="J65" s="13">
        <f t="shared" si="2"/>
        <v>-6.9762324544208942E-2</v>
      </c>
    </row>
    <row r="66" spans="1:10" ht="15.75" thickBot="1" x14ac:dyDescent="0.3">
      <c r="A66" s="43">
        <v>335.2</v>
      </c>
      <c r="B66" s="43">
        <v>1.264</v>
      </c>
      <c r="C66" s="10">
        <f t="shared" si="7"/>
        <v>5.9156127529584435E-138</v>
      </c>
      <c r="D66" s="11">
        <f t="shared" si="7"/>
        <v>0.80681582076976543</v>
      </c>
      <c r="E66" s="11">
        <f t="shared" si="7"/>
        <v>5.0770429853435231E-2</v>
      </c>
      <c r="F66" s="12">
        <f t="shared" si="8"/>
        <v>3.971201394897276E-138</v>
      </c>
      <c r="G66" s="12">
        <f t="shared" si="8"/>
        <v>0.51219809699611007</v>
      </c>
      <c r="H66" s="12">
        <f t="shared" si="8"/>
        <v>0.63862483292273986</v>
      </c>
      <c r="I66" s="13">
        <f t="shared" si="9"/>
        <v>1.1508229299188499</v>
      </c>
      <c r="J66" s="13">
        <f t="shared" si="2"/>
        <v>0.11317707008115008</v>
      </c>
    </row>
    <row r="67" spans="1:10" ht="15.75" thickBot="1" x14ac:dyDescent="0.3">
      <c r="A67" s="43">
        <v>376.5</v>
      </c>
      <c r="B67" s="43">
        <v>1.4019999999999999</v>
      </c>
      <c r="C67" s="10">
        <f t="shared" si="7"/>
        <v>5.6541980144666253E-179</v>
      </c>
      <c r="D67" s="11">
        <f t="shared" si="7"/>
        <v>0.57583492905951972</v>
      </c>
      <c r="E67" s="11">
        <f t="shared" si="7"/>
        <v>7.0901651570827451E-2</v>
      </c>
      <c r="F67" s="12">
        <f t="shared" si="8"/>
        <v>3.7957114469411258E-179</v>
      </c>
      <c r="G67" s="12">
        <f t="shared" si="8"/>
        <v>0.36556243352637624</v>
      </c>
      <c r="H67" s="12">
        <f t="shared" si="8"/>
        <v>0.89184896639795319</v>
      </c>
      <c r="I67" s="13">
        <f t="shared" si="9"/>
        <v>1.2574113999243295</v>
      </c>
      <c r="J67" s="13">
        <f t="shared" si="2"/>
        <v>0.14458860007567043</v>
      </c>
    </row>
    <row r="68" spans="1:10" ht="15.75" thickBot="1" x14ac:dyDescent="0.3">
      <c r="A68" s="43">
        <v>422.9</v>
      </c>
      <c r="B68" s="43">
        <v>1.536</v>
      </c>
      <c r="C68" s="10">
        <f t="shared" si="7"/>
        <v>1.8970405991700089E-231</v>
      </c>
      <c r="D68" s="11">
        <f t="shared" si="7"/>
        <v>0.3271374767218142</v>
      </c>
      <c r="E68" s="11">
        <f t="shared" si="7"/>
        <v>0.10077078832815101</v>
      </c>
      <c r="F68" s="12">
        <f t="shared" si="8"/>
        <v>1.2734995660142099E-231</v>
      </c>
      <c r="G68" s="12">
        <f t="shared" si="8"/>
        <v>0.207679607562923</v>
      </c>
      <c r="H68" s="12">
        <f t="shared" si="8"/>
        <v>1.2675631867868429</v>
      </c>
      <c r="I68" s="13">
        <f t="shared" si="9"/>
        <v>1.4752427943497659</v>
      </c>
      <c r="J68" s="13">
        <f t="shared" si="2"/>
        <v>6.0757205650234125E-2</v>
      </c>
    </row>
    <row r="69" spans="1:10" ht="15.75" thickBot="1" x14ac:dyDescent="0.3">
      <c r="A69" s="43">
        <v>475.1</v>
      </c>
      <c r="B69" s="43">
        <v>1.972</v>
      </c>
      <c r="C69" s="10">
        <f t="shared" si="7"/>
        <v>1.4560477810270203E-298</v>
      </c>
      <c r="D69" s="11">
        <f t="shared" si="7"/>
        <v>0.13677654267832068</v>
      </c>
      <c r="E69" s="11">
        <f t="shared" si="7"/>
        <v>0.14524373024207649</v>
      </c>
      <c r="F69" s="12">
        <f t="shared" si="8"/>
        <v>9.7745731854402291E-299</v>
      </c>
      <c r="G69" s="12">
        <f t="shared" si="8"/>
        <v>8.6831074788175977E-2</v>
      </c>
      <c r="H69" s="12">
        <f t="shared" si="8"/>
        <v>1.8269739536712928</v>
      </c>
      <c r="I69" s="13">
        <f t="shared" si="9"/>
        <v>1.9138050284594688</v>
      </c>
      <c r="J69" s="13">
        <f t="shared" si="2"/>
        <v>5.8194971540531215E-2</v>
      </c>
    </row>
    <row r="70" spans="1:10" ht="15.75" thickBot="1" x14ac:dyDescent="0.3">
      <c r="A70" s="43">
        <v>533.70000000000005</v>
      </c>
      <c r="B70" s="43">
        <v>2.4289999999999998</v>
      </c>
      <c r="C70" s="10">
        <f t="shared" si="7"/>
        <v>0</v>
      </c>
      <c r="D70" s="11">
        <f t="shared" si="7"/>
        <v>3.8160337219111329E-2</v>
      </c>
      <c r="E70" s="11">
        <f t="shared" si="7"/>
        <v>0.21082652316795031</v>
      </c>
      <c r="F70" s="12">
        <f t="shared" si="8"/>
        <v>0</v>
      </c>
      <c r="G70" s="12">
        <f t="shared" si="8"/>
        <v>2.4225667867680847E-2</v>
      </c>
      <c r="H70" s="12">
        <f t="shared" si="8"/>
        <v>2.651918715726699</v>
      </c>
      <c r="I70" s="13">
        <f t="shared" si="9"/>
        <v>2.6761443835943797</v>
      </c>
      <c r="J70" s="13">
        <f t="shared" si="2"/>
        <v>-0.24714438359437985</v>
      </c>
    </row>
    <row r="71" spans="1:10" ht="15.75" thickBot="1" x14ac:dyDescent="0.3">
      <c r="A71" s="43">
        <v>599.5</v>
      </c>
      <c r="B71" s="43">
        <v>3.0859999999999999</v>
      </c>
      <c r="C71" s="10">
        <f t="shared" si="7"/>
        <v>0</v>
      </c>
      <c r="D71" s="11">
        <f t="shared" si="7"/>
        <v>6.2539416158953094E-3</v>
      </c>
      <c r="E71" s="11">
        <f t="shared" si="7"/>
        <v>0.30546466429666258</v>
      </c>
      <c r="F71" s="12">
        <f t="shared" si="8"/>
        <v>0</v>
      </c>
      <c r="G71" s="12">
        <f t="shared" si="8"/>
        <v>3.9702456396184665E-3</v>
      </c>
      <c r="H71" s="12">
        <f t="shared" si="8"/>
        <v>3.8423413148836603</v>
      </c>
      <c r="I71" s="13">
        <f t="shared" si="9"/>
        <v>3.8463115605232789</v>
      </c>
      <c r="J71" s="13">
        <f t="shared" si="2"/>
        <v>-0.76031156052327908</v>
      </c>
    </row>
    <row r="72" spans="1:10" ht="15.75" thickBot="1" x14ac:dyDescent="0.3">
      <c r="A72" s="43">
        <v>673.4</v>
      </c>
      <c r="B72" s="43">
        <v>4.6829999999999998</v>
      </c>
      <c r="C72" s="10">
        <f t="shared" si="7"/>
        <v>0</v>
      </c>
      <c r="D72" s="11">
        <f t="shared" si="7"/>
        <v>5.1109104747682074E-4</v>
      </c>
      <c r="E72" s="11">
        <f t="shared" si="7"/>
        <v>0.43625839774463832</v>
      </c>
      <c r="F72" s="12">
        <f t="shared" si="8"/>
        <v>0</v>
      </c>
      <c r="G72" s="12">
        <f t="shared" si="8"/>
        <v>3.244604966467039E-4</v>
      </c>
      <c r="H72" s="12">
        <f t="shared" si="8"/>
        <v>5.487553427754972</v>
      </c>
      <c r="I72" s="13">
        <f t="shared" si="9"/>
        <v>5.487877888251619</v>
      </c>
      <c r="J72" s="13">
        <f t="shared" si="2"/>
        <v>-0.80487788825161921</v>
      </c>
    </row>
    <row r="73" spans="1:10" ht="15.75" thickBot="1" x14ac:dyDescent="0.3">
      <c r="A73" s="43">
        <v>756.5</v>
      </c>
      <c r="B73" s="43">
        <v>8.4540000000000006</v>
      </c>
      <c r="C73" s="10">
        <f t="shared" si="7"/>
        <v>0</v>
      </c>
      <c r="D73" s="11">
        <f t="shared" si="7"/>
        <v>1.6816245135586695E-5</v>
      </c>
      <c r="E73" s="11">
        <f t="shared" si="7"/>
        <v>0.60372881834970737</v>
      </c>
      <c r="F73" s="12">
        <f t="shared" si="8"/>
        <v>0</v>
      </c>
      <c r="G73" s="12">
        <f t="shared" si="8"/>
        <v>1.067560716502793E-5</v>
      </c>
      <c r="H73" s="12">
        <f t="shared" si="8"/>
        <v>7.5941097379371021</v>
      </c>
      <c r="I73" s="13">
        <f t="shared" si="9"/>
        <v>7.5941204135442675</v>
      </c>
      <c r="J73" s="13">
        <f t="shared" si="2"/>
        <v>0.85987958645573315</v>
      </c>
    </row>
    <row r="74" spans="1:10" ht="15.75" thickBot="1" x14ac:dyDescent="0.3">
      <c r="A74" s="43">
        <v>849.8</v>
      </c>
      <c r="B74" s="43">
        <v>11.2</v>
      </c>
      <c r="C74" s="10">
        <f t="shared" si="7"/>
        <v>0</v>
      </c>
      <c r="D74" s="11">
        <f t="shared" si="7"/>
        <v>1.7113646198898906E-7</v>
      </c>
      <c r="E74" s="11">
        <f t="shared" si="7"/>
        <v>0.79011108035302891</v>
      </c>
      <c r="F74" s="12">
        <f t="shared" si="8"/>
        <v>0</v>
      </c>
      <c r="G74" s="12">
        <f t="shared" si="8"/>
        <v>1.086440893954916E-7</v>
      </c>
      <c r="H74" s="12">
        <f t="shared" si="8"/>
        <v>9.9385519905484383</v>
      </c>
      <c r="I74" s="13">
        <f t="shared" si="9"/>
        <v>9.9385520991925276</v>
      </c>
      <c r="J74" s="13">
        <f t="shared" si="2"/>
        <v>1.2614479008074717</v>
      </c>
    </row>
    <row r="75" spans="1:10" ht="15.75" thickBot="1" x14ac:dyDescent="0.3">
      <c r="A75" s="43">
        <v>954.5</v>
      </c>
      <c r="B75" s="43">
        <v>11.98</v>
      </c>
      <c r="C75" s="10">
        <f t="shared" si="7"/>
        <v>0</v>
      </c>
      <c r="D75" s="11">
        <f t="shared" si="7"/>
        <v>3.8445749643659723E-10</v>
      </c>
      <c r="E75" s="11">
        <f t="shared" si="7"/>
        <v>0.94721598644799487</v>
      </c>
      <c r="F75" s="12">
        <f t="shared" si="8"/>
        <v>0</v>
      </c>
      <c r="G75" s="12">
        <f t="shared" si="8"/>
        <v>2.4406858787528278E-10</v>
      </c>
      <c r="H75" s="12">
        <f t="shared" si="8"/>
        <v>11.914723842862424</v>
      </c>
      <c r="I75" s="13">
        <f t="shared" si="9"/>
        <v>11.914723843106492</v>
      </c>
      <c r="J75" s="13">
        <f t="shared" si="2"/>
        <v>6.5276156893508741E-2</v>
      </c>
    </row>
    <row r="76" spans="1:10" ht="15.75" thickBot="1" x14ac:dyDescent="0.3">
      <c r="A76" s="43">
        <v>1072.3</v>
      </c>
      <c r="B76" s="43">
        <v>12.109</v>
      </c>
      <c r="C76" s="10">
        <f t="shared" si="7"/>
        <v>0</v>
      </c>
      <c r="D76" s="11">
        <f t="shared" si="7"/>
        <v>1.2112332647497634E-13</v>
      </c>
      <c r="E76" s="11">
        <f t="shared" si="7"/>
        <v>0.99737981255328656</v>
      </c>
      <c r="F76" s="12">
        <f t="shared" si="8"/>
        <v>0</v>
      </c>
      <c r="G76" s="12">
        <f t="shared" si="8"/>
        <v>7.689380367272824E-14</v>
      </c>
      <c r="H76" s="12">
        <f t="shared" si="8"/>
        <v>12.545718403234256</v>
      </c>
      <c r="I76" s="13">
        <f t="shared" si="9"/>
        <v>12.545718403234332</v>
      </c>
      <c r="J76" s="13">
        <f t="shared" si="2"/>
        <v>-0.43671840323433209</v>
      </c>
    </row>
    <row r="77" spans="1:10" ht="15.75" thickBot="1" x14ac:dyDescent="0.3">
      <c r="A77" s="43">
        <v>1204.5</v>
      </c>
      <c r="B77" s="43">
        <v>10.135999999999999</v>
      </c>
      <c r="C77" s="10">
        <f t="shared" si="7"/>
        <v>0</v>
      </c>
      <c r="D77" s="11">
        <f t="shared" si="7"/>
        <v>3.1309011049468712E-18</v>
      </c>
      <c r="E77" s="11">
        <f t="shared" si="7"/>
        <v>0.8720318702837293</v>
      </c>
      <c r="F77" s="12">
        <f t="shared" si="8"/>
        <v>0</v>
      </c>
      <c r="G77" s="12">
        <f t="shared" si="8"/>
        <v>1.9876179253733599E-18</v>
      </c>
      <c r="H77" s="12">
        <f t="shared" si="8"/>
        <v>10.969007138031349</v>
      </c>
      <c r="I77" s="13">
        <f t="shared" si="9"/>
        <v>10.969007138031349</v>
      </c>
      <c r="J77" s="13">
        <f t="shared" si="2"/>
        <v>-0.83300713803135018</v>
      </c>
    </row>
    <row r="78" spans="1:10" ht="15.75" thickBot="1" x14ac:dyDescent="0.3">
      <c r="A78" s="43">
        <v>1353</v>
      </c>
      <c r="B78" s="43">
        <v>7.431</v>
      </c>
      <c r="C78" s="10">
        <f t="shared" si="7"/>
        <v>0</v>
      </c>
      <c r="D78" s="11">
        <f t="shared" si="7"/>
        <v>3.2561909760766169E-24</v>
      </c>
      <c r="E78" s="11">
        <f t="shared" si="7"/>
        <v>0.58847081653224276</v>
      </c>
      <c r="F78" s="12">
        <f t="shared" si="8"/>
        <v>0</v>
      </c>
      <c r="G78" s="12">
        <f t="shared" si="8"/>
        <v>2.0671568138204373E-24</v>
      </c>
      <c r="H78" s="12">
        <f t="shared" si="8"/>
        <v>7.4021842630190697</v>
      </c>
      <c r="I78" s="13">
        <f t="shared" si="9"/>
        <v>7.4021842630190697</v>
      </c>
      <c r="J78" s="13">
        <f t="shared" si="2"/>
        <v>2.8815736980930318E-2</v>
      </c>
    </row>
    <row r="79" spans="1:10" ht="15.75" thickBot="1" x14ac:dyDescent="0.3">
      <c r="A79" s="43">
        <v>1519.9</v>
      </c>
      <c r="B79" s="43">
        <v>3.1850000000000001</v>
      </c>
      <c r="C79" s="10">
        <f t="shared" si="7"/>
        <v>0</v>
      </c>
      <c r="D79" s="11">
        <f t="shared" si="7"/>
        <v>5.5025772997563187E-32</v>
      </c>
      <c r="E79" s="11">
        <f t="shared" si="7"/>
        <v>0.27847872315686795</v>
      </c>
      <c r="F79" s="12">
        <f t="shared" si="8"/>
        <v>0</v>
      </c>
      <c r="G79" s="12">
        <f t="shared" si="8"/>
        <v>3.4932503168073688E-32</v>
      </c>
      <c r="H79" s="12">
        <f t="shared" si="8"/>
        <v>3.5028938805913907</v>
      </c>
      <c r="I79" s="13">
        <f t="shared" si="9"/>
        <v>3.5028938805913907</v>
      </c>
      <c r="J79" s="13">
        <f t="shared" si="2"/>
        <v>-0.31789388059139068</v>
      </c>
    </row>
    <row r="80" spans="1:10" ht="15.75" thickBot="1" x14ac:dyDescent="0.3">
      <c r="A80" s="43">
        <v>1707.4</v>
      </c>
      <c r="B80" s="43">
        <v>4.2119999999999997</v>
      </c>
      <c r="C80" s="10">
        <f t="shared" si="7"/>
        <v>0</v>
      </c>
      <c r="D80" s="11">
        <f t="shared" si="7"/>
        <v>4.857014101070014E-42</v>
      </c>
      <c r="E80" s="11">
        <f t="shared" si="7"/>
        <v>8.1641454428860644E-2</v>
      </c>
      <c r="F80" s="12">
        <f t="shared" si="8"/>
        <v>0</v>
      </c>
      <c r="G80" s="12">
        <f t="shared" si="8"/>
        <v>3.0834216628000948E-42</v>
      </c>
      <c r="H80" s="12">
        <f t="shared" si="8"/>
        <v>1.0269414764600979</v>
      </c>
      <c r="I80" s="13">
        <f t="shared" si="9"/>
        <v>1.0269414764600979</v>
      </c>
      <c r="J80" s="13">
        <f t="shared" si="2"/>
        <v>3.1850585235399018</v>
      </c>
    </row>
    <row r="81" spans="1:10" ht="15.75" thickBot="1" x14ac:dyDescent="0.3">
      <c r="A81" s="43">
        <v>1917.9</v>
      </c>
      <c r="B81" s="43">
        <v>0.72099999999999997</v>
      </c>
      <c r="C81" s="10">
        <f t="shared" si="7"/>
        <v>0</v>
      </c>
      <c r="D81" s="11">
        <f t="shared" si="7"/>
        <v>5.3845096942625819E-55</v>
      </c>
      <c r="E81" s="11">
        <f t="shared" si="7"/>
        <v>1.2648801726675091E-2</v>
      </c>
      <c r="F81" s="12">
        <f t="shared" si="8"/>
        <v>0</v>
      </c>
      <c r="G81" s="12">
        <f t="shared" si="8"/>
        <v>3.4182964037902906E-55</v>
      </c>
      <c r="H81" s="12">
        <f t="shared" si="8"/>
        <v>0.15910519002281365</v>
      </c>
      <c r="I81" s="13">
        <f t="shared" si="1"/>
        <v>0.15910519002281365</v>
      </c>
      <c r="J81" s="13">
        <f t="shared" si="2"/>
        <v>0.56189480997718633</v>
      </c>
    </row>
    <row r="82" spans="1:10" ht="15.75" thickBot="1" x14ac:dyDescent="0.3">
      <c r="A82" s="43">
        <v>2154.4</v>
      </c>
      <c r="B82" s="43">
        <v>0.90100000000000002</v>
      </c>
      <c r="C82" s="10">
        <f t="shared" si="7"/>
        <v>0</v>
      </c>
      <c r="D82" s="11">
        <f t="shared" si="7"/>
        <v>1.1786137678795115E-71</v>
      </c>
      <c r="E82" s="11">
        <f t="shared" si="7"/>
        <v>8.4165872518627302E-4</v>
      </c>
      <c r="F82" s="12">
        <f t="shared" si="8"/>
        <v>0</v>
      </c>
      <c r="G82" s="12">
        <f t="shared" si="8"/>
        <v>7.4822991004977973E-72</v>
      </c>
      <c r="H82" s="12">
        <f t="shared" si="8"/>
        <v>1.0586953159579783E-2</v>
      </c>
      <c r="I82" s="13">
        <f t="shared" si="1"/>
        <v>1.0586953159579783E-2</v>
      </c>
      <c r="J82" s="13">
        <f t="shared" si="2"/>
        <v>0.89041304684042022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4.9946123175058118E-93</v>
      </c>
      <c r="E83" s="11">
        <f t="shared" si="7"/>
        <v>1.8444914413378118E-5</v>
      </c>
      <c r="F83" s="12">
        <f t="shared" si="8"/>
        <v>0</v>
      </c>
      <c r="G83" s="12">
        <f t="shared" si="8"/>
        <v>3.1707743680819935E-93</v>
      </c>
      <c r="H83" s="12">
        <f t="shared" si="8"/>
        <v>2.3201261875313469E-4</v>
      </c>
      <c r="I83" s="13">
        <f t="shared" si="1"/>
        <v>2.3201261875313469E-4</v>
      </c>
      <c r="J83" s="13">
        <f t="shared" si="2"/>
        <v>-2.3201261875313469E-4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2.1614636388534941E-120</v>
      </c>
      <c r="E84" s="11">
        <f t="shared" si="7"/>
        <v>9.4710447296505894E-8</v>
      </c>
      <c r="F84" s="12">
        <f t="shared" si="8"/>
        <v>0</v>
      </c>
      <c r="G84" s="12">
        <f t="shared" si="8"/>
        <v>1.3721812761316323E-120</v>
      </c>
      <c r="H84" s="12">
        <f t="shared" si="8"/>
        <v>1.1913321150791189E-6</v>
      </c>
      <c r="I84" s="13">
        <f t="shared" si="1"/>
        <v>1.1913321150791189E-6</v>
      </c>
      <c r="J84" s="13">
        <f t="shared" si="2"/>
        <v>-1.1913321150791189E-6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2.329175827365721E-155</v>
      </c>
      <c r="E85" s="11">
        <f t="shared" si="7"/>
        <v>7.3771490058863673E-11</v>
      </c>
      <c r="F85" s="12">
        <f t="shared" si="8"/>
        <v>0</v>
      </c>
      <c r="G85" s="12">
        <f t="shared" si="8"/>
        <v>1.4786515033974516E-155</v>
      </c>
      <c r="H85" s="12">
        <f t="shared" si="8"/>
        <v>9.2794773747844614E-10</v>
      </c>
      <c r="I85" s="13">
        <f t="shared" si="1"/>
        <v>9.2794773747844614E-10</v>
      </c>
      <c r="J85" s="13">
        <f t="shared" si="2"/>
        <v>-9.2794773747844614E-10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5.6982077797325472E-200</v>
      </c>
      <c r="E86" s="11">
        <f t="shared" si="7"/>
        <v>5.0039081964227533E-15</v>
      </c>
      <c r="F86" s="12">
        <f t="shared" si="8"/>
        <v>0</v>
      </c>
      <c r="G86" s="12">
        <f t="shared" si="8"/>
        <v>3.6174441625138893E-200</v>
      </c>
      <c r="H86" s="12">
        <f t="shared" si="8"/>
        <v>6.2942544412689999E-14</v>
      </c>
      <c r="I86" s="13">
        <f t="shared" ref="I86:I116" si="10">SUM(F86:H86)</f>
        <v>6.2942544412689999E-14</v>
      </c>
      <c r="J86" s="13">
        <f t="shared" ref="J86:J116" si="11">B86-I86</f>
        <v>-6.2942544412689999E-14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8.2214964200697979E-257</v>
      </c>
      <c r="E87" s="11">
        <f t="shared" si="12"/>
        <v>1.4548177363216733E-20</v>
      </c>
      <c r="F87" s="12">
        <f t="shared" si="8"/>
        <v>0</v>
      </c>
      <c r="G87" s="12">
        <f t="shared" si="8"/>
        <v>5.2193260375117898E-257</v>
      </c>
      <c r="H87" s="12">
        <f t="shared" si="8"/>
        <v>1.829968224562124E-19</v>
      </c>
      <c r="I87" s="13">
        <f t="shared" si="10"/>
        <v>1.829968224562124E-19</v>
      </c>
      <c r="J87" s="13">
        <f t="shared" si="11"/>
        <v>-1.829968224562124E-19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7.3000990413989913E-28</v>
      </c>
      <c r="F88" s="12">
        <f t="shared" si="8"/>
        <v>0</v>
      </c>
      <c r="G88" s="12">
        <f t="shared" si="8"/>
        <v>0</v>
      </c>
      <c r="H88" s="12">
        <f t="shared" si="8"/>
        <v>9.1825587139822925E-27</v>
      </c>
      <c r="I88" s="13">
        <f t="shared" si="10"/>
        <v>9.1825587139822925E-27</v>
      </c>
      <c r="J88" s="13">
        <f t="shared" si="11"/>
        <v>-9.1825587139822925E-27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2.0177105111023413E-37</v>
      </c>
      <c r="F89" s="12">
        <f t="shared" si="8"/>
        <v>0</v>
      </c>
      <c r="G89" s="12">
        <f t="shared" si="8"/>
        <v>0</v>
      </c>
      <c r="H89" s="12">
        <f t="shared" si="8"/>
        <v>2.5380128585852462E-36</v>
      </c>
      <c r="I89" s="13">
        <f t="shared" si="10"/>
        <v>2.5380128585852462E-36</v>
      </c>
      <c r="J89" s="13">
        <f t="shared" si="11"/>
        <v>-2.5380128585852462E-36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7.0693672490662407E-50</v>
      </c>
      <c r="F90" s="12">
        <f t="shared" si="8"/>
        <v>0</v>
      </c>
      <c r="G90" s="12">
        <f t="shared" si="8"/>
        <v>0</v>
      </c>
      <c r="H90" s="12">
        <f t="shared" si="8"/>
        <v>8.8923286474773572E-49</v>
      </c>
      <c r="I90" s="13">
        <f t="shared" si="10"/>
        <v>8.8923286474773572E-49</v>
      </c>
      <c r="J90" s="13">
        <f t="shared" si="11"/>
        <v>-8.8923286474773572E-49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4.9274857418701202E-66</v>
      </c>
      <c r="F91" s="12">
        <f t="shared" si="8"/>
        <v>0</v>
      </c>
      <c r="G91" s="12">
        <f t="shared" si="8"/>
        <v>0</v>
      </c>
      <c r="H91" s="12">
        <f t="shared" si="8"/>
        <v>6.1981251049385563E-65</v>
      </c>
      <c r="I91" s="13">
        <f t="shared" si="10"/>
        <v>6.1981251049385563E-65</v>
      </c>
      <c r="J91" s="13">
        <f t="shared" si="11"/>
        <v>-6.1981251049385563E-65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6.4403732117090611E-87</v>
      </c>
      <c r="F92" s="12">
        <f t="shared" si="8"/>
        <v>0</v>
      </c>
      <c r="G92" s="12">
        <f t="shared" si="8"/>
        <v>0</v>
      </c>
      <c r="H92" s="12">
        <f t="shared" si="8"/>
        <v>8.1011373710271945E-86</v>
      </c>
      <c r="I92" s="13">
        <f t="shared" si="10"/>
        <v>8.1011373710271945E-86</v>
      </c>
      <c r="J92" s="13">
        <f t="shared" si="11"/>
        <v>-8.1011373710271945E-86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7.9565160229801389E-114</v>
      </c>
      <c r="F93" s="12">
        <f t="shared" si="8"/>
        <v>0</v>
      </c>
      <c r="G93" s="12">
        <f t="shared" si="8"/>
        <v>0</v>
      </c>
      <c r="H93" s="12">
        <f t="shared" si="8"/>
        <v>1.0008244425921455E-112</v>
      </c>
      <c r="I93" s="13">
        <f t="shared" si="10"/>
        <v>1.0008244425921455E-112</v>
      </c>
      <c r="J93" s="13">
        <f t="shared" si="11"/>
        <v>-1.0008244425921455E-112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2.0818323896502027E-148</v>
      </c>
      <c r="F94" s="12">
        <f t="shared" si="8"/>
        <v>0</v>
      </c>
      <c r="G94" s="12">
        <f t="shared" si="8"/>
        <v>0</v>
      </c>
      <c r="H94" s="12">
        <f t="shared" si="8"/>
        <v>2.6186696977976276E-147</v>
      </c>
      <c r="I94" s="13">
        <f t="shared" si="10"/>
        <v>2.6186696977976276E-147</v>
      </c>
      <c r="J94" s="13">
        <f t="shared" si="11"/>
        <v>-2.6186696977976276E-147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9.5638448104907894E-193</v>
      </c>
      <c r="F95" s="12">
        <f t="shared" si="8"/>
        <v>0</v>
      </c>
      <c r="G95" s="12">
        <f t="shared" si="8"/>
        <v>0</v>
      </c>
      <c r="H95" s="12">
        <f t="shared" si="8"/>
        <v>1.2030051374058699E-191</v>
      </c>
      <c r="I95" s="13">
        <f t="shared" si="10"/>
        <v>1.2030051374058699E-191</v>
      </c>
      <c r="J95" s="13">
        <f t="shared" si="11"/>
        <v>-1.2030051374058699E-191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1.7483407349984825E-249</v>
      </c>
      <c r="F96" s="12">
        <f t="shared" si="8"/>
        <v>0</v>
      </c>
      <c r="G96" s="12">
        <f t="shared" si="8"/>
        <v>0</v>
      </c>
      <c r="H96" s="12">
        <f t="shared" si="8"/>
        <v>2.1991813207090251E-248</v>
      </c>
      <c r="I96" s="13">
        <f t="shared" si="10"/>
        <v>2.1991813207090251E-248</v>
      </c>
      <c r="J96" s="13">
        <f t="shared" si="11"/>
        <v>-2.1991813207090251E-248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B373-DB5A-4E7E-B5C6-1BA388E44A16}">
  <dimension ref="A1:R116"/>
  <sheetViews>
    <sheetView topLeftCell="A7" zoomScale="80" zoomScaleNormal="100" workbookViewId="0">
      <selection activeCell="B22" sqref="B22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34.674596672551438</v>
      </c>
      <c r="D8" s="41">
        <v>295.49917019332815</v>
      </c>
      <c r="E8" s="41">
        <v>1162.4397554689983</v>
      </c>
    </row>
    <row r="9" spans="2:8" ht="15" x14ac:dyDescent="0.25">
      <c r="B9" s="25" t="s">
        <v>5</v>
      </c>
      <c r="C9" s="41">
        <v>15.864679352512921</v>
      </c>
      <c r="D9" s="41">
        <v>225.83026091248345</v>
      </c>
      <c r="E9" s="41">
        <v>743.70529343970134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-1.1545974286280931</v>
      </c>
    </row>
    <row r="12" spans="2:8" ht="15" customHeight="1" x14ac:dyDescent="0.25">
      <c r="B12" s="31" t="s">
        <v>24</v>
      </c>
      <c r="C12" s="39">
        <f>STDEV(J22:J143)/MAX(I22:I143)</f>
        <v>4.9162251666682671E-2</v>
      </c>
      <c r="D12" s="35" t="s">
        <v>21</v>
      </c>
      <c r="E12" s="38">
        <f>M24</f>
        <v>0.94989308305516063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0.52430822018862067</v>
      </c>
      <c r="D15" s="40">
        <f>N22</f>
        <v>0.6154518394559364</v>
      </c>
      <c r="E15" s="40">
        <f>M22</f>
        <v>12.739939110730417</v>
      </c>
    </row>
    <row r="16" spans="2:8" ht="15" x14ac:dyDescent="0.25">
      <c r="B16" s="5" t="s">
        <v>9</v>
      </c>
      <c r="C16" s="23">
        <f>O28</f>
        <v>0.73016670758753033</v>
      </c>
      <c r="D16" s="24">
        <f>N28</f>
        <v>0.47256608289862118</v>
      </c>
      <c r="E16" s="24">
        <f>M28</f>
        <v>2.5183233168378082E-2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12.62747484802488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7.8150779234195706E-6</v>
      </c>
      <c r="D22" s="11">
        <f>EXP(-1*(($A22-D$8)/(0.6006*D$9))^2)</f>
        <v>9.2557414322170777E-3</v>
      </c>
      <c r="E22" s="11">
        <f>EXP(-1*(($A22-E$8)/(0.6006*E$9))^2)</f>
        <v>1.1714434506394844E-3</v>
      </c>
      <c r="F22" s="12">
        <f t="shared" ref="F22:H53" si="0">C$15*C22</f>
        <v>4.0975095966634968E-6</v>
      </c>
      <c r="G22" s="12">
        <f t="shared" si="0"/>
        <v>5.696463089986524E-3</v>
      </c>
      <c r="H22" s="12">
        <f t="shared" si="0"/>
        <v>1.4924118232810963E-2</v>
      </c>
      <c r="I22" s="13">
        <f t="shared" ref="I22:I85" si="1">SUM(F22:H22)</f>
        <v>2.0624678832394151E-2</v>
      </c>
      <c r="J22" s="13">
        <f t="shared" ref="J22:J85" si="2">B22-I22</f>
        <v>-2.0624678832394151E-2</v>
      </c>
      <c r="M22" s="15">
        <f t="array" ref="M22:Q26">LINEST(B22:B108,C22:E108,FALSE,TRUE)</f>
        <v>12.739939110730417</v>
      </c>
      <c r="N22" s="16">
        <v>0.6154518394559364</v>
      </c>
      <c r="O22" s="16">
        <v>0.52430822018862067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9.6890967471654021E-6</v>
      </c>
      <c r="D23" s="11">
        <f t="shared" si="3"/>
        <v>9.3447212732398061E-3</v>
      </c>
      <c r="E23" s="11">
        <f t="shared" si="3"/>
        <v>1.1755381739432184E-3</v>
      </c>
      <c r="F23" s="12">
        <f t="shared" ref="F23:F56" si="4">C$15*C23</f>
        <v>5.0800730707416457E-6</v>
      </c>
      <c r="G23" s="12">
        <f t="shared" si="0"/>
        <v>5.7512258968184585E-3</v>
      </c>
      <c r="H23" s="12">
        <f t="shared" si="0"/>
        <v>1.4976284758375823E-2</v>
      </c>
      <c r="I23" s="13">
        <f t="shared" si="1"/>
        <v>2.0732590728265023E-2</v>
      </c>
      <c r="J23" s="13">
        <f t="shared" si="2"/>
        <v>-2.0732590728265023E-2</v>
      </c>
      <c r="M23" s="18">
        <v>0.32083285717646337</v>
      </c>
      <c r="N23">
        <v>0.29084166498444292</v>
      </c>
      <c r="O23">
        <v>0.38283240689620307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1.1169616351502276E-5</v>
      </c>
      <c r="D24" s="11">
        <f t="shared" si="3"/>
        <v>9.4044647654153869E-3</v>
      </c>
      <c r="E24" s="11">
        <f t="shared" si="3"/>
        <v>1.1782753474340638E-3</v>
      </c>
      <c r="F24" s="12">
        <f t="shared" si="4"/>
        <v>5.8563216694458729E-6</v>
      </c>
      <c r="G24" s="12">
        <f t="shared" si="0"/>
        <v>5.787995138973441E-3</v>
      </c>
      <c r="H24" s="12">
        <f t="shared" si="0"/>
        <v>1.5011156181984699E-2</v>
      </c>
      <c r="I24" s="13">
        <f t="shared" si="1"/>
        <v>2.0805007642627587E-2</v>
      </c>
      <c r="J24" s="13">
        <f t="shared" si="2"/>
        <v>-2.0805007642627587E-2</v>
      </c>
      <c r="M24" s="18">
        <v>0.94989308305516063</v>
      </c>
      <c r="N24">
        <v>0.66600523587956562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1.3802354216809954E-5</v>
      </c>
      <c r="D25" s="11">
        <f t="shared" si="3"/>
        <v>9.4947195184955611E-3</v>
      </c>
      <c r="E25" s="11">
        <f t="shared" si="3"/>
        <v>1.1823921733850912E-3</v>
      </c>
      <c r="F25" s="12">
        <f t="shared" si="4"/>
        <v>7.2366877738285305E-6</v>
      </c>
      <c r="G25" s="12">
        <f t="shared" si="0"/>
        <v>5.8435425927762762E-3</v>
      </c>
      <c r="H25" s="12">
        <f t="shared" si="0"/>
        <v>1.5063604293930263E-2</v>
      </c>
      <c r="I25" s="13">
        <f t="shared" si="1"/>
        <v>2.0914383574480368E-2</v>
      </c>
      <c r="J25" s="13">
        <f t="shared" si="2"/>
        <v>-2.0914383574480368E-2</v>
      </c>
      <c r="M25" s="18">
        <v>530.80508535027252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1.8245971360375939E-5</v>
      </c>
      <c r="D26" s="11">
        <f t="shared" si="3"/>
        <v>9.6162616449644751E-3</v>
      </c>
      <c r="E26" s="11">
        <f t="shared" si="3"/>
        <v>1.1879019912519092E-3</v>
      </c>
      <c r="F26" s="12">
        <f t="shared" si="4"/>
        <v>9.5665127695712541E-6</v>
      </c>
      <c r="G26" s="12">
        <f t="shared" si="0"/>
        <v>5.9183459180829553E-3</v>
      </c>
      <c r="H26" s="12">
        <f t="shared" si="0"/>
        <v>1.5133799038064739E-2</v>
      </c>
      <c r="I26" s="13">
        <f t="shared" si="1"/>
        <v>2.1061711468917266E-2</v>
      </c>
      <c r="J26" s="13">
        <f t="shared" si="2"/>
        <v>-2.1061711468917266E-2</v>
      </c>
      <c r="M26" s="20">
        <v>706.33644716560434</v>
      </c>
      <c r="N26" s="21">
        <v>37.259289834395645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2.403532895210957E-5</v>
      </c>
      <c r="D27" s="11">
        <f t="shared" si="3"/>
        <v>9.7391902240078539E-3</v>
      </c>
      <c r="E27" s="11">
        <f t="shared" si="3"/>
        <v>1.1934355701116541E-3</v>
      </c>
      <c r="F27" s="12">
        <f t="shared" si="4"/>
        <v>1.2601920544528593E-5</v>
      </c>
      <c r="G27" s="12">
        <f t="shared" si="0"/>
        <v>5.9940025381769067E-3</v>
      </c>
      <c r="H27" s="12">
        <f t="shared" si="0"/>
        <v>1.5204296495802315E-2</v>
      </c>
      <c r="I27" s="13">
        <f t="shared" si="1"/>
        <v>2.121090095452375E-2</v>
      </c>
      <c r="J27" s="13">
        <f t="shared" si="2"/>
        <v>-2.121090095452375E-2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3.1550221547689815E-5</v>
      </c>
      <c r="D28" s="11">
        <f t="shared" si="3"/>
        <v>9.8635186753220135E-3</v>
      </c>
      <c r="E28" s="11">
        <f t="shared" si="3"/>
        <v>1.1989930028577091E-3</v>
      </c>
      <c r="F28" s="12">
        <f t="shared" si="4"/>
        <v>1.6542040506225915E-5</v>
      </c>
      <c r="G28" s="12">
        <f t="shared" si="0"/>
        <v>6.0705207122349145E-3</v>
      </c>
      <c r="H28" s="12">
        <f t="shared" si="0"/>
        <v>1.5275097850599034E-2</v>
      </c>
      <c r="I28" s="13">
        <f t="shared" si="1"/>
        <v>2.1362160603340175E-2</v>
      </c>
      <c r="J28" s="13">
        <f t="shared" si="2"/>
        <v>-2.1362160603340175E-2</v>
      </c>
      <c r="M28" s="14">
        <f>M23/M22</f>
        <v>2.5183233168378082E-2</v>
      </c>
      <c r="N28" s="14">
        <f>N23/N22</f>
        <v>0.47256608289862118</v>
      </c>
      <c r="O28" s="14">
        <f>O23/O22</f>
        <v>0.73016670758753033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4.4110323279159101E-5</v>
      </c>
      <c r="D29" s="11">
        <f t="shared" si="3"/>
        <v>1.0020918412428881E-2</v>
      </c>
      <c r="E29" s="11">
        <f t="shared" si="3"/>
        <v>1.20597348034931E-3</v>
      </c>
      <c r="F29" s="12">
        <f t="shared" si="4"/>
        <v>2.312740509044059E-5</v>
      </c>
      <c r="G29" s="12">
        <f t="shared" si="0"/>
        <v>6.167392669967217E-3</v>
      </c>
      <c r="H29" s="12">
        <f t="shared" si="0"/>
        <v>1.5364028708805853E-2</v>
      </c>
      <c r="I29" s="13">
        <f t="shared" si="1"/>
        <v>2.1554548783863509E-2</v>
      </c>
      <c r="J29" s="13">
        <f t="shared" si="2"/>
        <v>-2.1554548783863509E-2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6.5467911285293389E-5</v>
      </c>
      <c r="D30" s="11">
        <f t="shared" si="3"/>
        <v>1.0212750717428894E-2</v>
      </c>
      <c r="E30" s="11">
        <f t="shared" si="3"/>
        <v>1.2143997016289248E-3</v>
      </c>
      <c r="F30" s="12">
        <f t="shared" si="4"/>
        <v>3.4325364045458689E-5</v>
      </c>
      <c r="G30" s="12">
        <f t="shared" si="0"/>
        <v>6.2854562149465467E-3</v>
      </c>
      <c r="H30" s="12">
        <f t="shared" si="0"/>
        <v>1.5471378254841687E-2</v>
      </c>
      <c r="I30" s="13">
        <f t="shared" si="1"/>
        <v>2.1791159833833694E-2</v>
      </c>
      <c r="J30" s="13">
        <f t="shared" si="2"/>
        <v>-2.1791159833833694E-2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9.6399008694833221E-5</v>
      </c>
      <c r="D31" s="11">
        <f t="shared" si="3"/>
        <v>1.0407847954593541E-2</v>
      </c>
      <c r="E31" s="11">
        <f t="shared" si="3"/>
        <v>1.2228803843964693E-3</v>
      </c>
      <c r="F31" s="12">
        <f t="shared" si="4"/>
        <v>5.0542792676735372E-5</v>
      </c>
      <c r="G31" s="12">
        <f t="shared" si="0"/>
        <v>6.4055291684323003E-3</v>
      </c>
      <c r="H31" s="12">
        <f t="shared" si="0"/>
        <v>1.5579421636917624E-2</v>
      </c>
      <c r="I31" s="13">
        <f t="shared" si="1"/>
        <v>2.2035493598026659E-2</v>
      </c>
      <c r="J31" s="13">
        <f t="shared" si="2"/>
        <v>-2.1035493598026658E-2</v>
      </c>
      <c r="M31" s="28" t="e">
        <f>#REF!-M22</f>
        <v>#REF!</v>
      </c>
      <c r="N31" s="28" t="e">
        <f>#REF!-N22</f>
        <v>#REF!</v>
      </c>
      <c r="O31" s="28">
        <f>E15-O22</f>
        <v>12.215630890541796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3.0000000000000001E-3</v>
      </c>
      <c r="C32" s="10">
        <f t="shared" si="3"/>
        <v>1.4988941334196748E-4</v>
      </c>
      <c r="D32" s="11">
        <f t="shared" si="3"/>
        <v>1.0639650578993329E-2</v>
      </c>
      <c r="E32" s="11">
        <f t="shared" si="3"/>
        <v>1.2328437731046367E-3</v>
      </c>
      <c r="F32" s="12">
        <f t="shared" si="4"/>
        <v>7.8588251534443462E-5</v>
      </c>
      <c r="G32" s="12">
        <f t="shared" si="0"/>
        <v>6.5481925200098637E-3</v>
      </c>
      <c r="H32" s="12">
        <f t="shared" si="0"/>
        <v>1.5706354602396215E-2</v>
      </c>
      <c r="I32" s="13">
        <f t="shared" si="1"/>
        <v>2.2333135373940521E-2</v>
      </c>
      <c r="J32" s="13">
        <f t="shared" si="2"/>
        <v>-1.9333135373940522E-2</v>
      </c>
    </row>
    <row r="33" spans="1:10" ht="15.75" thickBot="1" x14ac:dyDescent="0.3">
      <c r="A33" s="43">
        <v>7.2</v>
      </c>
      <c r="B33" s="43">
        <v>4.0000000000000001E-3</v>
      </c>
      <c r="C33" s="10">
        <f t="shared" si="3"/>
        <v>2.4497093875308195E-4</v>
      </c>
      <c r="D33" s="11">
        <f t="shared" si="3"/>
        <v>1.0910184501021835E-2</v>
      </c>
      <c r="E33" s="11">
        <f t="shared" si="3"/>
        <v>1.2443224571547665E-3</v>
      </c>
      <c r="F33" s="12">
        <f t="shared" si="4"/>
        <v>1.28440276895564E-4</v>
      </c>
      <c r="G33" s="12">
        <f t="shared" si="0"/>
        <v>6.714693119957536E-3</v>
      </c>
      <c r="H33" s="12">
        <f t="shared" si="0"/>
        <v>1.5852592338266181E-2</v>
      </c>
      <c r="I33" s="13">
        <f t="shared" si="1"/>
        <v>2.2695725735119281E-2</v>
      </c>
      <c r="J33" s="13">
        <f t="shared" si="2"/>
        <v>-1.8695725735119281E-2</v>
      </c>
    </row>
    <row r="34" spans="1:10" ht="15.75" thickBot="1" x14ac:dyDescent="0.3">
      <c r="A34" s="43">
        <v>8.1</v>
      </c>
      <c r="B34" s="43">
        <v>4.0000000000000001E-3</v>
      </c>
      <c r="C34" s="10">
        <f t="shared" si="3"/>
        <v>4.1860776491007168E-4</v>
      </c>
      <c r="D34" s="11">
        <f t="shared" si="3"/>
        <v>1.1221832870002339E-2</v>
      </c>
      <c r="E34" s="11">
        <f t="shared" si="3"/>
        <v>1.2573541329546504E-3</v>
      </c>
      <c r="F34" s="12">
        <f t="shared" si="4"/>
        <v>2.1947949217713622E-4</v>
      </c>
      <c r="G34" s="12">
        <f t="shared" si="0"/>
        <v>6.9064976819100295E-3</v>
      </c>
      <c r="H34" s="12">
        <f t="shared" si="0"/>
        <v>1.6018615094467482E-2</v>
      </c>
      <c r="I34" s="13">
        <f t="shared" si="1"/>
        <v>2.3144592268554649E-2</v>
      </c>
      <c r="J34" s="13">
        <f t="shared" si="2"/>
        <v>-1.9144592268554649E-2</v>
      </c>
    </row>
    <row r="35" spans="1:10" ht="15.75" thickBot="1" x14ac:dyDescent="0.3">
      <c r="A35" s="43">
        <v>9.1</v>
      </c>
      <c r="B35" s="43">
        <v>5.0000000000000001E-3</v>
      </c>
      <c r="C35" s="10">
        <f t="shared" si="3"/>
        <v>7.4347433126344716E-4</v>
      </c>
      <c r="D35" s="11">
        <f t="shared" si="3"/>
        <v>1.157736489190183E-2</v>
      </c>
      <c r="E35" s="11">
        <f t="shared" si="3"/>
        <v>1.2719817899424462E-3</v>
      </c>
      <c r="F35" s="12">
        <f t="shared" si="4"/>
        <v>3.8980970338066298E-4</v>
      </c>
      <c r="G35" s="12">
        <f t="shared" si="0"/>
        <v>7.1253105187735599E-3</v>
      </c>
      <c r="H35" s="12">
        <f t="shared" si="0"/>
        <v>1.6204970553824652E-2</v>
      </c>
      <c r="I35" s="13">
        <f t="shared" si="1"/>
        <v>2.3720090775978874E-2</v>
      </c>
      <c r="J35" s="13">
        <f t="shared" si="2"/>
        <v>-1.8720090775978873E-2</v>
      </c>
    </row>
    <row r="36" spans="1:10" ht="15.75" thickBot="1" x14ac:dyDescent="0.3">
      <c r="A36" s="43">
        <v>10.199999999999999</v>
      </c>
      <c r="B36" s="43">
        <v>6.0000000000000001E-3</v>
      </c>
      <c r="C36" s="10">
        <f t="shared" si="3"/>
        <v>1.3633913316770888E-3</v>
      </c>
      <c r="D36" s="11">
        <f t="shared" si="3"/>
        <v>1.197996932026443E-2</v>
      </c>
      <c r="E36" s="11">
        <f t="shared" si="3"/>
        <v>1.2882539233413279E-3</v>
      </c>
      <c r="F36" s="12">
        <f t="shared" si="4"/>
        <v>7.1483728253220788E-4</v>
      </c>
      <c r="G36" s="12">
        <f t="shared" si="0"/>
        <v>7.3730941547824275E-3</v>
      </c>
      <c r="H36" s="12">
        <f t="shared" si="0"/>
        <v>1.6412276542528088E-2</v>
      </c>
      <c r="I36" s="13">
        <f t="shared" si="1"/>
        <v>2.4500207979842724E-2</v>
      </c>
      <c r="J36" s="13">
        <f t="shared" si="2"/>
        <v>-1.8500207979842725E-2</v>
      </c>
    </row>
    <row r="37" spans="1:10" ht="15.75" thickBot="1" x14ac:dyDescent="0.3">
      <c r="A37" s="43">
        <v>11.5</v>
      </c>
      <c r="B37" s="43">
        <v>1.4999999999999999E-2</v>
      </c>
      <c r="C37" s="10">
        <f t="shared" si="3"/>
        <v>2.6973234118543399E-3</v>
      </c>
      <c r="D37" s="11">
        <f t="shared" si="3"/>
        <v>1.2471747362135696E-2</v>
      </c>
      <c r="E37" s="11">
        <f t="shared" si="3"/>
        <v>1.307732761710134E-3</v>
      </c>
      <c r="F37" s="12">
        <f t="shared" si="4"/>
        <v>1.4142288373424467E-3</v>
      </c>
      <c r="G37" s="12">
        <f t="shared" si="0"/>
        <v>7.6757598552561366E-3</v>
      </c>
      <c r="H37" s="12">
        <f t="shared" si="0"/>
        <v>1.6660435757294437E-2</v>
      </c>
      <c r="I37" s="13">
        <f t="shared" si="1"/>
        <v>2.575042444989302E-2</v>
      </c>
      <c r="J37" s="13">
        <f t="shared" si="2"/>
        <v>-1.075042444989302E-2</v>
      </c>
    </row>
    <row r="38" spans="1:10" ht="15.75" thickBot="1" x14ac:dyDescent="0.3">
      <c r="A38" s="43">
        <v>12.9</v>
      </c>
      <c r="B38" s="43">
        <v>4.5999999999999999E-2</v>
      </c>
      <c r="C38" s="10">
        <f t="shared" si="3"/>
        <v>5.3945712598853675E-3</v>
      </c>
      <c r="D38" s="11">
        <f t="shared" si="3"/>
        <v>1.3021278771061578E-2</v>
      </c>
      <c r="E38" s="11">
        <f t="shared" si="3"/>
        <v>1.3290143015706516E-3</v>
      </c>
      <c r="F38" s="12">
        <f t="shared" si="4"/>
        <v>2.8284180559511821E-3</v>
      </c>
      <c r="G38" s="12">
        <f t="shared" si="0"/>
        <v>8.0139699717183838E-3</v>
      </c>
      <c r="H38" s="12">
        <f t="shared" si="0"/>
        <v>1.6931561279300011E-2</v>
      </c>
      <c r="I38" s="13">
        <f t="shared" si="1"/>
        <v>2.7773949306969577E-2</v>
      </c>
      <c r="J38" s="13">
        <f t="shared" si="2"/>
        <v>1.8226050693030422E-2</v>
      </c>
    </row>
    <row r="39" spans="1:10" ht="15.75" thickBot="1" x14ac:dyDescent="0.3">
      <c r="A39" s="43">
        <v>14.5</v>
      </c>
      <c r="B39" s="43">
        <v>5.2999999999999999E-2</v>
      </c>
      <c r="C39" s="10">
        <f t="shared" ref="C39:E54" si="5">EXP(-1*(($A39-C$8)/(0.6006*C$9))^2)</f>
        <v>1.1298562273085976E-2</v>
      </c>
      <c r="D39" s="11">
        <f t="shared" si="5"/>
        <v>1.367545683671971E-2</v>
      </c>
      <c r="E39" s="11">
        <f t="shared" si="5"/>
        <v>1.3537278944288065E-3</v>
      </c>
      <c r="F39" s="12">
        <f t="shared" si="4"/>
        <v>5.9239290760920039E-3</v>
      </c>
      <c r="G39" s="12">
        <f t="shared" si="0"/>
        <v>8.4165850655594076E-3</v>
      </c>
      <c r="H39" s="12">
        <f t="shared" si="0"/>
        <v>1.7246410947520288E-2</v>
      </c>
      <c r="I39" s="13">
        <f t="shared" si="1"/>
        <v>3.15869250891717E-2</v>
      </c>
      <c r="J39" s="13">
        <f t="shared" si="2"/>
        <v>2.1413074910828299E-2</v>
      </c>
    </row>
    <row r="40" spans="1:10" ht="15.75" thickBot="1" x14ac:dyDescent="0.3">
      <c r="A40" s="43">
        <v>16.3</v>
      </c>
      <c r="B40" s="43">
        <v>5.8999999999999997E-2</v>
      </c>
      <c r="C40" s="10">
        <f t="shared" si="5"/>
        <v>2.4263158662432414E-2</v>
      </c>
      <c r="D40" s="11">
        <f t="shared" si="5"/>
        <v>1.4445966305637934E-2</v>
      </c>
      <c r="E40" s="11">
        <f t="shared" si="5"/>
        <v>1.3820380338525728E-3</v>
      </c>
      <c r="F40" s="12">
        <f t="shared" si="4"/>
        <v>1.2721373534454053E-2</v>
      </c>
      <c r="G40" s="12">
        <f t="shared" si="0"/>
        <v>8.8907965355233438E-3</v>
      </c>
      <c r="H40" s="12">
        <f t="shared" si="0"/>
        <v>1.760708039999536E-2</v>
      </c>
      <c r="I40" s="13">
        <f t="shared" si="1"/>
        <v>3.9219250469972759E-2</v>
      </c>
      <c r="J40" s="13">
        <f t="shared" si="2"/>
        <v>1.9780749530027238E-2</v>
      </c>
    </row>
    <row r="41" spans="1:10" ht="15.75" thickBot="1" x14ac:dyDescent="0.3">
      <c r="A41" s="43">
        <v>18.3</v>
      </c>
      <c r="B41" s="43">
        <v>0.122</v>
      </c>
      <c r="C41" s="10">
        <f t="shared" si="5"/>
        <v>5.216712615028786E-2</v>
      </c>
      <c r="D41" s="11">
        <f t="shared" si="5"/>
        <v>1.5346767297578907E-2</v>
      </c>
      <c r="E41" s="11">
        <f t="shared" si="5"/>
        <v>1.4141347809382E-3</v>
      </c>
      <c r="F41" s="12">
        <f t="shared" si="4"/>
        <v>2.7351653064212677E-2</v>
      </c>
      <c r="G41" s="12">
        <f t="shared" si="0"/>
        <v>9.4451961629971482E-3</v>
      </c>
      <c r="H41" s="12">
        <f t="shared" si="0"/>
        <v>1.8015991003518764E-2</v>
      </c>
      <c r="I41" s="13">
        <f t="shared" si="1"/>
        <v>5.4812840230728591E-2</v>
      </c>
      <c r="J41" s="13">
        <f t="shared" si="2"/>
        <v>6.7187159769271407E-2</v>
      </c>
    </row>
    <row r="42" spans="1:10" ht="15.75" thickBot="1" x14ac:dyDescent="0.3">
      <c r="A42" s="43">
        <v>20.6</v>
      </c>
      <c r="B42" s="43">
        <v>0.183</v>
      </c>
      <c r="C42" s="10">
        <f t="shared" si="5"/>
        <v>0.11282478968899839</v>
      </c>
      <c r="D42" s="11">
        <f t="shared" si="5"/>
        <v>1.6443500926243883E-2</v>
      </c>
      <c r="E42" s="11">
        <f t="shared" si="5"/>
        <v>1.4518966594190537E-3</v>
      </c>
      <c r="F42" s="12">
        <f t="shared" si="4"/>
        <v>5.915496467499419E-2</v>
      </c>
      <c r="G42" s="12">
        <f t="shared" si="0"/>
        <v>1.0120182892152193E-2</v>
      </c>
      <c r="H42" s="12">
        <f t="shared" si="0"/>
        <v>1.849707503607164E-2</v>
      </c>
      <c r="I42" s="13">
        <f t="shared" si="1"/>
        <v>8.7772222603218014E-2</v>
      </c>
      <c r="J42" s="13">
        <f t="shared" si="2"/>
        <v>9.5227777396781982E-2</v>
      </c>
    </row>
    <row r="43" spans="1:10" ht="15.75" thickBot="1" x14ac:dyDescent="0.3">
      <c r="A43" s="43">
        <v>23.1</v>
      </c>
      <c r="B43" s="43">
        <v>0.26300000000000001</v>
      </c>
      <c r="C43" s="10">
        <f t="shared" si="5"/>
        <v>0.22863386206051345</v>
      </c>
      <c r="D43" s="11">
        <f t="shared" si="5"/>
        <v>1.7713121649552906E-2</v>
      </c>
      <c r="E43" s="11">
        <f t="shared" si="5"/>
        <v>1.4939968978840556E-3</v>
      </c>
      <c r="F43" s="12">
        <f t="shared" si="4"/>
        <v>0.11987461329179841</v>
      </c>
      <c r="G43" s="12">
        <f t="shared" si="0"/>
        <v>1.0901573301724107E-2</v>
      </c>
      <c r="H43" s="12">
        <f t="shared" si="0"/>
        <v>1.9033429510662996E-2</v>
      </c>
      <c r="I43" s="13">
        <f t="shared" si="1"/>
        <v>0.14980961610418553</v>
      </c>
      <c r="J43" s="13">
        <f t="shared" si="2"/>
        <v>0.11319038389581448</v>
      </c>
    </row>
    <row r="44" spans="1:10" ht="15.75" thickBot="1" x14ac:dyDescent="0.3">
      <c r="A44" s="43">
        <v>26</v>
      </c>
      <c r="B44" s="43">
        <v>0.34799999999999998</v>
      </c>
      <c r="C44" s="10">
        <f t="shared" si="5"/>
        <v>0.43655987336120744</v>
      </c>
      <c r="D44" s="11">
        <f t="shared" si="5"/>
        <v>1.9292759984657331E-2</v>
      </c>
      <c r="E44" s="11">
        <f t="shared" si="5"/>
        <v>1.5442436906748771E-3</v>
      </c>
      <c r="F44" s="12">
        <f t="shared" si="4"/>
        <v>0.22889193020778431</v>
      </c>
      <c r="G44" s="12">
        <f t="shared" si="0"/>
        <v>1.1873764620739238E-2</v>
      </c>
      <c r="H44" s="12">
        <f t="shared" si="0"/>
        <v>1.9673570591327551E-2</v>
      </c>
      <c r="I44" s="13">
        <f t="shared" si="1"/>
        <v>0.26043926541985113</v>
      </c>
      <c r="J44" s="13">
        <f t="shared" si="2"/>
        <v>8.7560734580148847E-2</v>
      </c>
    </row>
    <row r="45" spans="1:10" ht="15.75" thickBot="1" x14ac:dyDescent="0.3">
      <c r="A45" s="43">
        <v>29.2</v>
      </c>
      <c r="B45" s="43">
        <v>0.435</v>
      </c>
      <c r="C45" s="10">
        <f t="shared" si="5"/>
        <v>0.7188379221447504</v>
      </c>
      <c r="D45" s="11">
        <f t="shared" si="5"/>
        <v>2.1177303167705063E-2</v>
      </c>
      <c r="E45" s="11">
        <f t="shared" si="5"/>
        <v>1.6014951855852771E-3</v>
      </c>
      <c r="F45" s="12">
        <f t="shared" si="4"/>
        <v>0.37689263156380037</v>
      </c>
      <c r="G45" s="12">
        <f t="shared" si="0"/>
        <v>1.303361018928011E-2</v>
      </c>
      <c r="H45" s="12">
        <f t="shared" si="0"/>
        <v>2.0402951150484339E-2</v>
      </c>
      <c r="I45" s="13">
        <f t="shared" si="1"/>
        <v>0.41032919290356484</v>
      </c>
      <c r="J45" s="13">
        <f t="shared" si="2"/>
        <v>2.4670807096435154E-2</v>
      </c>
    </row>
    <row r="46" spans="1:10" ht="15.75" thickBot="1" x14ac:dyDescent="0.3">
      <c r="A46" s="43">
        <v>32.700000000000003</v>
      </c>
      <c r="B46" s="43">
        <v>0.47899999999999998</v>
      </c>
      <c r="C46" s="10">
        <f t="shared" si="5"/>
        <v>0.95796304019153455</v>
      </c>
      <c r="D46" s="11">
        <f t="shared" si="5"/>
        <v>2.3420060017709902E-2</v>
      </c>
      <c r="E46" s="11">
        <f t="shared" si="5"/>
        <v>1.6663512936177427E-3</v>
      </c>
      <c r="F46" s="12">
        <f t="shared" si="4"/>
        <v>0.5022678966093036</v>
      </c>
      <c r="G46" s="12">
        <f t="shared" si="0"/>
        <v>1.4413919018067991E-2</v>
      </c>
      <c r="H46" s="12">
        <f t="shared" si="0"/>
        <v>2.1229214017776905E-2</v>
      </c>
      <c r="I46" s="13">
        <f t="shared" si="1"/>
        <v>0.53791102964514848</v>
      </c>
      <c r="J46" s="13">
        <f t="shared" si="2"/>
        <v>-5.8911029645148494E-2</v>
      </c>
    </row>
    <row r="47" spans="1:10" ht="15.75" thickBot="1" x14ac:dyDescent="0.3">
      <c r="A47" s="43">
        <v>36.799999999999997</v>
      </c>
      <c r="B47" s="43">
        <v>0.436</v>
      </c>
      <c r="C47" s="10">
        <f t="shared" si="5"/>
        <v>0.95146111679305012</v>
      </c>
      <c r="D47" s="11">
        <f t="shared" si="5"/>
        <v>2.6306565254744091E-2</v>
      </c>
      <c r="E47" s="11">
        <f t="shared" si="5"/>
        <v>1.7454011095349717E-3</v>
      </c>
      <c r="F47" s="12">
        <f t="shared" si="4"/>
        <v>0.49885888472444145</v>
      </c>
      <c r="G47" s="12">
        <f t="shared" si="0"/>
        <v>1.6190423975799874E-2</v>
      </c>
      <c r="H47" s="12">
        <f t="shared" si="0"/>
        <v>2.223630385927685E-2</v>
      </c>
      <c r="I47" s="13">
        <f t="shared" si="1"/>
        <v>0.53728561255951823</v>
      </c>
      <c r="J47" s="13">
        <f t="shared" si="2"/>
        <v>-0.10128561255951823</v>
      </c>
    </row>
    <row r="48" spans="1:10" ht="15.75" thickBot="1" x14ac:dyDescent="0.3">
      <c r="A48" s="43">
        <v>41.3</v>
      </c>
      <c r="B48" s="43">
        <v>0.41099999999999998</v>
      </c>
      <c r="C48" s="10">
        <f t="shared" si="5"/>
        <v>0.61662492895157039</v>
      </c>
      <c r="D48" s="11">
        <f t="shared" si="5"/>
        <v>2.9822990111746144E-2</v>
      </c>
      <c r="E48" s="11">
        <f t="shared" si="5"/>
        <v>1.8361301657689774E-3</v>
      </c>
      <c r="F48" s="12">
        <f t="shared" si="4"/>
        <v>0.32330151902253257</v>
      </c>
      <c r="G48" s="12">
        <f t="shared" si="0"/>
        <v>1.8354614122350368E-2</v>
      </c>
      <c r="H48" s="12">
        <f t="shared" si="0"/>
        <v>2.3392186511272117E-2</v>
      </c>
      <c r="I48" s="13">
        <f t="shared" si="1"/>
        <v>0.36504831965615503</v>
      </c>
      <c r="J48" s="13">
        <f t="shared" si="2"/>
        <v>4.5951680343844947E-2</v>
      </c>
    </row>
    <row r="49" spans="1:10" ht="15.75" thickBot="1" x14ac:dyDescent="0.3">
      <c r="A49" s="43">
        <v>46.4</v>
      </c>
      <c r="B49" s="43">
        <v>0.253</v>
      </c>
      <c r="C49" s="10">
        <f t="shared" si="5"/>
        <v>0.21995412416818363</v>
      </c>
      <c r="D49" s="11">
        <f t="shared" si="5"/>
        <v>3.4288409314042423E-2</v>
      </c>
      <c r="E49" s="11">
        <f t="shared" si="5"/>
        <v>1.9441937300795442E-3</v>
      </c>
      <c r="F49" s="12">
        <f t="shared" si="4"/>
        <v>0.11532375536576724</v>
      </c>
      <c r="G49" s="12">
        <f t="shared" si="0"/>
        <v>2.110286458434547E-2</v>
      </c>
      <c r="H49" s="12">
        <f t="shared" si="0"/>
        <v>2.476890974067724E-2</v>
      </c>
      <c r="I49" s="13">
        <f t="shared" si="1"/>
        <v>0.16119552969078996</v>
      </c>
      <c r="J49" s="13">
        <f t="shared" si="2"/>
        <v>9.1804470309210046E-2</v>
      </c>
    </row>
    <row r="50" spans="1:10" ht="15.75" thickBot="1" x14ac:dyDescent="0.3">
      <c r="A50" s="43">
        <v>52.1</v>
      </c>
      <c r="B50" s="43">
        <v>0.26800000000000002</v>
      </c>
      <c r="C50" s="10">
        <f t="shared" si="5"/>
        <v>3.527751702908604E-2</v>
      </c>
      <c r="D50" s="11">
        <f t="shared" si="5"/>
        <v>3.9941022177947573E-2</v>
      </c>
      <c r="E50" s="11">
        <f t="shared" si="5"/>
        <v>2.0718747604748251E-3</v>
      </c>
      <c r="F50" s="12">
        <f t="shared" si="4"/>
        <v>1.8496292166193858E-2</v>
      </c>
      <c r="G50" s="12">
        <f t="shared" si="0"/>
        <v>2.4581775569168185E-2</v>
      </c>
      <c r="H50" s="12">
        <f t="shared" si="0"/>
        <v>2.6395558293508436E-2</v>
      </c>
      <c r="I50" s="13">
        <f t="shared" si="1"/>
        <v>6.9473626028870486E-2</v>
      </c>
      <c r="J50" s="13">
        <f t="shared" si="2"/>
        <v>0.19852637397112954</v>
      </c>
    </row>
    <row r="51" spans="1:10" ht="15.75" thickBot="1" x14ac:dyDescent="0.3">
      <c r="A51" s="43">
        <v>58.6</v>
      </c>
      <c r="B51" s="43">
        <v>0.29699999999999999</v>
      </c>
      <c r="C51" s="10">
        <f t="shared" si="5"/>
        <v>1.8271410980318704E-3</v>
      </c>
      <c r="D51" s="11">
        <f t="shared" si="5"/>
        <v>4.7328228681080942E-2</v>
      </c>
      <c r="E51" s="11">
        <f t="shared" si="5"/>
        <v>2.2268547537798319E-3</v>
      </c>
      <c r="F51" s="12">
        <f t="shared" si="4"/>
        <v>9.5798509714257205E-4</v>
      </c>
      <c r="G51" s="12">
        <f t="shared" si="0"/>
        <v>2.9128245399962473E-2</v>
      </c>
      <c r="H51" s="12">
        <f t="shared" si="0"/>
        <v>2.836999397159563E-2</v>
      </c>
      <c r="I51" s="13">
        <f t="shared" si="1"/>
        <v>5.8456224468700677E-2</v>
      </c>
      <c r="J51" s="13">
        <f t="shared" si="2"/>
        <v>0.2385437755312993</v>
      </c>
    </row>
    <row r="52" spans="1:10" ht="15.75" thickBot="1" x14ac:dyDescent="0.3">
      <c r="A52" s="43">
        <v>63</v>
      </c>
      <c r="B52" s="43">
        <v>0.19400000000000001</v>
      </c>
      <c r="C52" s="10">
        <f t="shared" si="5"/>
        <v>1.4521620698995137E-4</v>
      </c>
      <c r="D52" s="11">
        <f t="shared" si="5"/>
        <v>5.295146686638505E-2</v>
      </c>
      <c r="E52" s="11">
        <f t="shared" si="5"/>
        <v>2.3377302923322197E-3</v>
      </c>
      <c r="F52" s="12">
        <f t="shared" si="4"/>
        <v>7.6138051029443741E-5</v>
      </c>
      <c r="G52" s="12">
        <f t="shared" si="0"/>
        <v>3.2589077684806747E-2</v>
      </c>
      <c r="H52" s="12">
        <f t="shared" si="0"/>
        <v>2.9782541581622496E-2</v>
      </c>
      <c r="I52" s="13">
        <f t="shared" si="1"/>
        <v>6.2447757317458684E-2</v>
      </c>
      <c r="J52" s="13">
        <f t="shared" si="2"/>
        <v>0.13155224268254131</v>
      </c>
    </row>
    <row r="53" spans="1:10" ht="15.75" thickBot="1" x14ac:dyDescent="0.3">
      <c r="A53" s="43">
        <v>73.900000000000006</v>
      </c>
      <c r="B53" s="43">
        <v>0.38</v>
      </c>
      <c r="C53" s="10">
        <f t="shared" si="5"/>
        <v>4.3637823307348621E-8</v>
      </c>
      <c r="D53" s="11">
        <f t="shared" si="5"/>
        <v>6.9299038589343234E-2</v>
      </c>
      <c r="E53" s="11">
        <f t="shared" si="5"/>
        <v>2.6345598301303285E-3</v>
      </c>
      <c r="F53" s="12">
        <f t="shared" si="4"/>
        <v>2.2879669471181463E-8</v>
      </c>
      <c r="G53" s="12">
        <f t="shared" si="0"/>
        <v>4.2650220772339216E-2</v>
      </c>
      <c r="H53" s="12">
        <f t="shared" si="0"/>
        <v>3.3564131819436654E-2</v>
      </c>
      <c r="I53" s="13">
        <f t="shared" si="1"/>
        <v>7.6214375471445342E-2</v>
      </c>
      <c r="J53" s="13">
        <f t="shared" si="2"/>
        <v>0.30378562452855468</v>
      </c>
    </row>
    <row r="54" spans="1:10" ht="15.75" thickBot="1" x14ac:dyDescent="0.3">
      <c r="A54" s="43">
        <v>83</v>
      </c>
      <c r="B54" s="43">
        <v>0.28499999999999998</v>
      </c>
      <c r="C54" s="10">
        <f t="shared" si="5"/>
        <v>6.7412939961250261E-12</v>
      </c>
      <c r="D54" s="11">
        <f t="shared" si="5"/>
        <v>8.5898121065828892E-2</v>
      </c>
      <c r="E54" s="11">
        <f t="shared" si="5"/>
        <v>2.908390097166153E-3</v>
      </c>
      <c r="F54" s="12">
        <f t="shared" si="4"/>
        <v>3.5345158568765465E-12</v>
      </c>
      <c r="G54" s="12">
        <f t="shared" ref="G54:H56" si="6">D$15*D54</f>
        <v>5.2866156615773111E-2</v>
      </c>
      <c r="H54" s="12">
        <f t="shared" si="6"/>
        <v>3.7052712748148108E-2</v>
      </c>
      <c r="I54" s="13">
        <f t="shared" si="1"/>
        <v>8.9918869367455731E-2</v>
      </c>
      <c r="J54" s="13">
        <f t="shared" si="2"/>
        <v>0.19508113063254423</v>
      </c>
    </row>
    <row r="55" spans="1:10" ht="15.75" thickBot="1" x14ac:dyDescent="0.3">
      <c r="A55" s="43">
        <v>93.3</v>
      </c>
      <c r="B55" s="43">
        <v>0.35</v>
      </c>
      <c r="C55" s="10">
        <f t="shared" ref="C55:E86" si="7">EXP(-1*(($A55-C$8)/(0.6006*C$9))^2)</f>
        <v>3.6241621130761569E-17</v>
      </c>
      <c r="D55" s="11">
        <f t="shared" si="7"/>
        <v>0.1083478828098242</v>
      </c>
      <c r="E55" s="11">
        <f t="shared" si="7"/>
        <v>3.2495656121379096E-3</v>
      </c>
      <c r="F55" s="12">
        <f t="shared" si="4"/>
        <v>1.9001779871819903E-17</v>
      </c>
      <c r="G55" s="12">
        <f t="shared" si="6"/>
        <v>6.6682903776462535E-2</v>
      </c>
      <c r="H55" s="12">
        <f t="shared" si="6"/>
        <v>4.1399268034960385E-2</v>
      </c>
      <c r="I55" s="13">
        <f t="shared" si="1"/>
        <v>0.10808217181142293</v>
      </c>
      <c r="J55" s="13">
        <f t="shared" si="2"/>
        <v>0.24191782818857704</v>
      </c>
    </row>
    <row r="56" spans="1:10" ht="15.75" thickBot="1" x14ac:dyDescent="0.3">
      <c r="A56" s="43">
        <v>104.8</v>
      </c>
      <c r="B56" s="43">
        <v>0.26700000000000002</v>
      </c>
      <c r="C56" s="10">
        <f t="shared" si="7"/>
        <v>2.9957629939728772E-24</v>
      </c>
      <c r="D56" s="11">
        <f t="shared" si="7"/>
        <v>0.13851180069236813</v>
      </c>
      <c r="E56" s="11">
        <f t="shared" si="7"/>
        <v>3.6733693310559848E-3</v>
      </c>
      <c r="F56" s="12">
        <f t="shared" si="4"/>
        <v>1.5707031634768527E-24</v>
      </c>
      <c r="G56" s="12">
        <f t="shared" si="6"/>
        <v>8.5247342522472014E-2</v>
      </c>
      <c r="H56" s="12">
        <f t="shared" si="6"/>
        <v>4.6798501608877767E-2</v>
      </c>
      <c r="I56" s="13">
        <f t="shared" si="1"/>
        <v>0.13204584413134979</v>
      </c>
      <c r="J56" s="13">
        <f t="shared" si="2"/>
        <v>0.13495415586865023</v>
      </c>
    </row>
    <row r="57" spans="1:10" ht="15.75" thickBot="1" x14ac:dyDescent="0.3">
      <c r="A57" s="43">
        <v>117.7</v>
      </c>
      <c r="B57" s="43">
        <v>0.30599999999999999</v>
      </c>
      <c r="C57" s="10">
        <f>EXP(-1*(($A57-C$8)/(0.6006*C$9))^2)</f>
        <v>1.0614334364814792E-33</v>
      </c>
      <c r="D57" s="11">
        <f t="shared" si="7"/>
        <v>0.17935269348355851</v>
      </c>
      <c r="E57" s="11">
        <f t="shared" si="7"/>
        <v>4.2082354104613327E-3</v>
      </c>
      <c r="F57" s="12">
        <f t="shared" ref="F57:H111" si="8">C$15*C57</f>
        <v>5.5651827593029569E-34</v>
      </c>
      <c r="G57" s="12">
        <f t="shared" si="8"/>
        <v>0.11038294511583283</v>
      </c>
      <c r="H57" s="12">
        <f t="shared" si="8"/>
        <v>5.3612662892896998E-2</v>
      </c>
      <c r="I57" s="13">
        <f t="shared" si="1"/>
        <v>0.16399560800872981</v>
      </c>
      <c r="J57" s="13">
        <f t="shared" si="2"/>
        <v>0.14200439199127018</v>
      </c>
    </row>
    <row r="58" spans="1:10" ht="15.75" thickBot="1" x14ac:dyDescent="0.3">
      <c r="A58" s="43">
        <v>125</v>
      </c>
      <c r="B58" s="43">
        <v>0.16900000000000001</v>
      </c>
      <c r="C58" s="10">
        <f t="shared" si="7"/>
        <v>9.386139708745561E-40</v>
      </c>
      <c r="D58" s="11">
        <f t="shared" si="7"/>
        <v>0.20593574043705185</v>
      </c>
      <c r="E58" s="11">
        <f t="shared" si="7"/>
        <v>4.5413679140821313E-3</v>
      </c>
      <c r="F58" s="12">
        <f t="shared" si="8"/>
        <v>4.9212302051341233E-40</v>
      </c>
      <c r="G58" s="12">
        <f t="shared" si="8"/>
        <v>0.12674353026170382</v>
      </c>
      <c r="H58" s="12">
        <f t="shared" si="8"/>
        <v>5.7856750704831157E-2</v>
      </c>
      <c r="I58" s="13">
        <f t="shared" si="1"/>
        <v>0.18460028096653497</v>
      </c>
      <c r="J58" s="13">
        <f t="shared" si="2"/>
        <v>-1.5600280966534957E-2</v>
      </c>
    </row>
    <row r="59" spans="1:10" ht="15.75" thickBot="1" x14ac:dyDescent="0.3">
      <c r="A59" s="43">
        <v>148.5</v>
      </c>
      <c r="B59" s="43">
        <v>0.53400000000000003</v>
      </c>
      <c r="C59" s="10">
        <f t="shared" si="7"/>
        <v>1.0547669425975765E-62</v>
      </c>
      <c r="D59" s="11">
        <f t="shared" si="7"/>
        <v>0.30893848654727607</v>
      </c>
      <c r="E59" s="11">
        <f t="shared" si="7"/>
        <v>5.7825979329041701E-3</v>
      </c>
      <c r="F59" s="12">
        <f t="shared" si="8"/>
        <v>5.5302297838712834E-63</v>
      </c>
      <c r="G59" s="12">
        <f t="shared" si="8"/>
        <v>0.19013675982425413</v>
      </c>
      <c r="H59" s="12">
        <f t="shared" si="8"/>
        <v>7.3669945567034698E-2</v>
      </c>
      <c r="I59" s="13">
        <f t="shared" ref="I59:I80" si="9">SUM(F59:H59)</f>
        <v>0.26380670539128881</v>
      </c>
      <c r="J59" s="13">
        <f t="shared" si="2"/>
        <v>0.27019329460871122</v>
      </c>
    </row>
    <row r="60" spans="1:10" ht="15.75" thickBot="1" x14ac:dyDescent="0.3">
      <c r="A60" s="43">
        <v>166.8</v>
      </c>
      <c r="B60" s="43">
        <v>0.4</v>
      </c>
      <c r="C60" s="10">
        <f t="shared" si="7"/>
        <v>3.1105756038258978E-84</v>
      </c>
      <c r="D60" s="11">
        <f t="shared" si="7"/>
        <v>0.40642300700302258</v>
      </c>
      <c r="E60" s="11">
        <f t="shared" si="7"/>
        <v>6.9530325210931361E-3</v>
      </c>
      <c r="F60" s="12">
        <f t="shared" si="8"/>
        <v>1.6309003586041006E-84</v>
      </c>
      <c r="G60" s="12">
        <f t="shared" si="8"/>
        <v>0.25013378725722318</v>
      </c>
      <c r="H60" s="12">
        <f t="shared" si="8"/>
        <v>8.8581210953654954E-2</v>
      </c>
      <c r="I60" s="13">
        <f t="shared" si="9"/>
        <v>0.33871499821087814</v>
      </c>
      <c r="J60" s="13">
        <f t="shared" si="2"/>
        <v>6.1285001789121885E-2</v>
      </c>
    </row>
    <row r="61" spans="1:10" ht="15.75" thickBot="1" x14ac:dyDescent="0.3">
      <c r="A61" s="43">
        <v>187.4</v>
      </c>
      <c r="B61" s="43">
        <v>0.47699999999999998</v>
      </c>
      <c r="C61" s="10">
        <f t="shared" si="7"/>
        <v>2.6501628067079323E-112</v>
      </c>
      <c r="D61" s="11">
        <f t="shared" si="7"/>
        <v>0.52983005224057189</v>
      </c>
      <c r="E61" s="11">
        <f t="shared" si="7"/>
        <v>8.5220147641492747E-3</v>
      </c>
      <c r="F61" s="12">
        <f t="shared" si="8"/>
        <v>1.3895021443951156E-112</v>
      </c>
      <c r="G61" s="12">
        <f t="shared" si="8"/>
        <v>0.32608488025049487</v>
      </c>
      <c r="H61" s="12">
        <f t="shared" si="8"/>
        <v>0.10856994919600739</v>
      </c>
      <c r="I61" s="13">
        <f t="shared" si="9"/>
        <v>0.43465482944650224</v>
      </c>
      <c r="J61" s="13">
        <f t="shared" si="2"/>
        <v>4.2345170553497735E-2</v>
      </c>
    </row>
    <row r="62" spans="1:10" ht="15.75" thickBot="1" x14ac:dyDescent="0.3">
      <c r="A62" s="43">
        <v>210.5</v>
      </c>
      <c r="B62" s="43">
        <v>0.53400000000000003</v>
      </c>
      <c r="C62" s="10">
        <f t="shared" si="7"/>
        <v>1.3132424228819251E-148</v>
      </c>
      <c r="D62" s="11">
        <f t="shared" si="7"/>
        <v>0.67521080650335819</v>
      </c>
      <c r="E62" s="11">
        <f t="shared" si="7"/>
        <v>1.0652148138257355E-2</v>
      </c>
      <c r="F62" s="12">
        <f t="shared" si="8"/>
        <v>6.8854379741741405E-149</v>
      </c>
      <c r="G62" s="12">
        <f t="shared" si="8"/>
        <v>0.41555973288301812</v>
      </c>
      <c r="H62" s="12">
        <f t="shared" si="8"/>
        <v>0.13570771867987907</v>
      </c>
      <c r="I62" s="13">
        <f t="shared" si="9"/>
        <v>0.55126745156289725</v>
      </c>
      <c r="J62" s="13">
        <f t="shared" si="2"/>
        <v>-1.7267451562897218E-2</v>
      </c>
    </row>
    <row r="63" spans="1:10" ht="15.75" thickBot="1" x14ac:dyDescent="0.3">
      <c r="A63" s="43">
        <v>236.4</v>
      </c>
      <c r="B63" s="43">
        <v>0.58699999999999997</v>
      </c>
      <c r="C63" s="10">
        <f t="shared" si="7"/>
        <v>2.1978918090256395E-195</v>
      </c>
      <c r="D63" s="11">
        <f t="shared" si="7"/>
        <v>0.82707695513842905</v>
      </c>
      <c r="E63" s="11">
        <f t="shared" si="7"/>
        <v>1.3592971807493007E-2</v>
      </c>
      <c r="F63" s="12">
        <f t="shared" si="8"/>
        <v>1.1523727425573808E-195</v>
      </c>
      <c r="G63" s="12">
        <f t="shared" si="8"/>
        <v>0.50902603341156116</v>
      </c>
      <c r="H63" s="12">
        <f t="shared" si="8"/>
        <v>0.17317363316133608</v>
      </c>
      <c r="I63" s="13">
        <f t="shared" si="9"/>
        <v>0.68219966657289721</v>
      </c>
      <c r="J63" s="13">
        <f t="shared" si="2"/>
        <v>-9.5199666572897246E-2</v>
      </c>
    </row>
    <row r="64" spans="1:10" ht="15.75" thickBot="1" x14ac:dyDescent="0.3">
      <c r="A64" s="43">
        <v>265.60000000000002</v>
      </c>
      <c r="B64" s="43">
        <v>0.67600000000000005</v>
      </c>
      <c r="C64" s="10">
        <f t="shared" si="7"/>
        <v>8.1168168339555566E-256</v>
      </c>
      <c r="D64" s="11">
        <f t="shared" si="7"/>
        <v>0.95256771986768896</v>
      </c>
      <c r="E64" s="11">
        <f t="shared" si="7"/>
        <v>1.7749230879116354E-2</v>
      </c>
      <c r="F64" s="12">
        <f t="shared" si="8"/>
        <v>4.2557137878082729E-256</v>
      </c>
      <c r="G64" s="12">
        <f t="shared" si="8"/>
        <v>0.58625955539891628</v>
      </c>
      <c r="H64" s="12">
        <f t="shared" si="8"/>
        <v>0.22612412066223844</v>
      </c>
      <c r="I64" s="13">
        <f t="shared" si="9"/>
        <v>0.81238367606115469</v>
      </c>
      <c r="J64" s="13">
        <f t="shared" si="2"/>
        <v>-0.13638367606115465</v>
      </c>
    </row>
    <row r="65" spans="1:10" ht="15.75" thickBot="1" x14ac:dyDescent="0.3">
      <c r="A65" s="43">
        <v>298.39999999999998</v>
      </c>
      <c r="B65" s="43">
        <v>0.80300000000000005</v>
      </c>
      <c r="C65" s="10">
        <f t="shared" si="7"/>
        <v>0</v>
      </c>
      <c r="D65" s="11">
        <f t="shared" si="7"/>
        <v>0.99954269047431688</v>
      </c>
      <c r="E65" s="11">
        <f t="shared" si="7"/>
        <v>2.3708426390165675E-2</v>
      </c>
      <c r="F65" s="12">
        <f t="shared" si="8"/>
        <v>0</v>
      </c>
      <c r="G65" s="12">
        <f t="shared" si="8"/>
        <v>0.61517038746715402</v>
      </c>
      <c r="H65" s="12">
        <f t="shared" si="8"/>
        <v>0.30204390862194486</v>
      </c>
      <c r="I65" s="13">
        <f t="shared" si="9"/>
        <v>0.91721429608909888</v>
      </c>
      <c r="J65" s="13">
        <f t="shared" si="2"/>
        <v>-0.11421429608909883</v>
      </c>
    </row>
    <row r="66" spans="1:10" ht="15.75" thickBot="1" x14ac:dyDescent="0.3">
      <c r="A66" s="43">
        <v>335.2</v>
      </c>
      <c r="B66" s="43">
        <v>0.90500000000000003</v>
      </c>
      <c r="C66" s="10">
        <f t="shared" si="7"/>
        <v>0</v>
      </c>
      <c r="D66" s="11">
        <f t="shared" si="7"/>
        <v>0.91789066401089081</v>
      </c>
      <c r="E66" s="11">
        <f t="shared" si="7"/>
        <v>3.2387893836088075E-2</v>
      </c>
      <c r="F66" s="12">
        <f t="shared" si="8"/>
        <v>0</v>
      </c>
      <c r="G66" s="12">
        <f t="shared" si="8"/>
        <v>0.56491749758493359</v>
      </c>
      <c r="H66" s="12">
        <f t="shared" si="8"/>
        <v>0.41261979539656307</v>
      </c>
      <c r="I66" s="13">
        <f t="shared" si="9"/>
        <v>0.97753729298149672</v>
      </c>
      <c r="J66" s="13">
        <f t="shared" si="2"/>
        <v>-7.2537292981496693E-2</v>
      </c>
    </row>
    <row r="67" spans="1:10" ht="15.75" thickBot="1" x14ac:dyDescent="0.3">
      <c r="A67" s="43">
        <v>376.5</v>
      </c>
      <c r="B67" s="43">
        <v>1.03</v>
      </c>
      <c r="C67" s="10">
        <f t="shared" si="7"/>
        <v>0</v>
      </c>
      <c r="D67" s="11">
        <f t="shared" si="7"/>
        <v>0.70001643809595837</v>
      </c>
      <c r="E67" s="11">
        <f t="shared" si="7"/>
        <v>4.522809577491655E-2</v>
      </c>
      <c r="F67" s="12">
        <f t="shared" si="8"/>
        <v>0</v>
      </c>
      <c r="G67" s="12">
        <f t="shared" si="8"/>
        <v>0.43082640447555021</v>
      </c>
      <c r="H67" s="12">
        <f t="shared" si="8"/>
        <v>0.57620318626672051</v>
      </c>
      <c r="I67" s="13">
        <f t="shared" si="9"/>
        <v>1.0070295907422708</v>
      </c>
      <c r="J67" s="13">
        <f t="shared" si="2"/>
        <v>2.2970409257729196E-2</v>
      </c>
    </row>
    <row r="68" spans="1:10" ht="15.75" thickBot="1" x14ac:dyDescent="0.3">
      <c r="A68" s="43">
        <v>422.9</v>
      </c>
      <c r="B68" s="43">
        <v>1.292</v>
      </c>
      <c r="C68" s="10">
        <f t="shared" si="7"/>
        <v>0</v>
      </c>
      <c r="D68" s="11">
        <f t="shared" si="7"/>
        <v>0.41383563512747934</v>
      </c>
      <c r="E68" s="11">
        <f t="shared" si="7"/>
        <v>6.4488868253126205E-2</v>
      </c>
      <c r="F68" s="12">
        <f t="shared" si="8"/>
        <v>0</v>
      </c>
      <c r="G68" s="12">
        <f t="shared" si="8"/>
        <v>0.25469590287162291</v>
      </c>
      <c r="H68" s="12">
        <f t="shared" si="8"/>
        <v>0.82158425486474362</v>
      </c>
      <c r="I68" s="13">
        <f t="shared" si="9"/>
        <v>1.0762801577363665</v>
      </c>
      <c r="J68" s="13">
        <f t="shared" si="2"/>
        <v>0.2157198422636335</v>
      </c>
    </row>
    <row r="69" spans="1:10" ht="15.75" thickBot="1" x14ac:dyDescent="0.3">
      <c r="A69" s="43">
        <v>475.1</v>
      </c>
      <c r="B69" s="43">
        <v>1.486</v>
      </c>
      <c r="C69" s="10">
        <f t="shared" si="7"/>
        <v>0</v>
      </c>
      <c r="D69" s="11">
        <f t="shared" si="7"/>
        <v>0.17318359282112256</v>
      </c>
      <c r="E69" s="11">
        <f t="shared" si="7"/>
        <v>9.3673580221889971E-2</v>
      </c>
      <c r="F69" s="12">
        <f t="shared" si="8"/>
        <v>0</v>
      </c>
      <c r="G69" s="12">
        <f t="shared" si="8"/>
        <v>0.10658616076534778</v>
      </c>
      <c r="H69" s="12">
        <f t="shared" si="8"/>
        <v>1.1933957083109992</v>
      </c>
      <c r="I69" s="13">
        <f t="shared" si="9"/>
        <v>1.2999818690763469</v>
      </c>
      <c r="J69" s="13">
        <f t="shared" si="2"/>
        <v>0.18601813092365305</v>
      </c>
    </row>
    <row r="70" spans="1:10" ht="15.75" thickBot="1" x14ac:dyDescent="0.3">
      <c r="A70" s="43">
        <v>533.70000000000005</v>
      </c>
      <c r="B70" s="43">
        <v>1.7529999999999999</v>
      </c>
      <c r="C70" s="10">
        <f t="shared" si="7"/>
        <v>0</v>
      </c>
      <c r="D70" s="11">
        <f t="shared" si="7"/>
        <v>4.5763681786685273E-2</v>
      </c>
      <c r="E70" s="11">
        <f t="shared" si="7"/>
        <v>0.13787778411430709</v>
      </c>
      <c r="F70" s="12">
        <f t="shared" si="8"/>
        <v>0</v>
      </c>
      <c r="G70" s="12">
        <f t="shared" si="8"/>
        <v>2.8165342135891586E-2</v>
      </c>
      <c r="H70" s="12">
        <f t="shared" si="8"/>
        <v>1.7565545743387059</v>
      </c>
      <c r="I70" s="13">
        <f t="shared" si="9"/>
        <v>1.7847199164745975</v>
      </c>
      <c r="J70" s="13">
        <f t="shared" si="2"/>
        <v>-3.1719916474597598E-2</v>
      </c>
    </row>
    <row r="71" spans="1:10" ht="15.75" thickBot="1" x14ac:dyDescent="0.3">
      <c r="A71" s="43">
        <v>599.5</v>
      </c>
      <c r="B71" s="43">
        <v>2.3690000000000002</v>
      </c>
      <c r="C71" s="10">
        <f t="shared" si="7"/>
        <v>0</v>
      </c>
      <c r="D71" s="11">
        <f t="shared" si="7"/>
        <v>6.5808268000993753E-3</v>
      </c>
      <c r="E71" s="11">
        <f t="shared" si="7"/>
        <v>0.20425845828740019</v>
      </c>
      <c r="F71" s="12">
        <f t="shared" si="8"/>
        <v>0</v>
      </c>
      <c r="G71" s="12">
        <f t="shared" si="8"/>
        <v>4.0501819592620846E-3</v>
      </c>
      <c r="H71" s="12">
        <f t="shared" si="8"/>
        <v>2.6022403214331469</v>
      </c>
      <c r="I71" s="13">
        <f t="shared" si="9"/>
        <v>2.6062905033924091</v>
      </c>
      <c r="J71" s="13">
        <f t="shared" si="2"/>
        <v>-0.23729050339240887</v>
      </c>
    </row>
    <row r="72" spans="1:10" ht="15.75" thickBot="1" x14ac:dyDescent="0.3">
      <c r="A72" s="43">
        <v>673.4</v>
      </c>
      <c r="B72" s="43">
        <v>3.093</v>
      </c>
      <c r="C72" s="10">
        <f t="shared" si="7"/>
        <v>0</v>
      </c>
      <c r="D72" s="11">
        <f t="shared" si="7"/>
        <v>4.2524619077070305E-4</v>
      </c>
      <c r="E72" s="11">
        <f t="shared" si="7"/>
        <v>0.30158150328786526</v>
      </c>
      <c r="F72" s="12">
        <f t="shared" si="8"/>
        <v>0</v>
      </c>
      <c r="G72" s="12">
        <f t="shared" si="8"/>
        <v>2.6171855033145925E-4</v>
      </c>
      <c r="H72" s="12">
        <f t="shared" si="8"/>
        <v>3.8421299888099485</v>
      </c>
      <c r="I72" s="13">
        <f t="shared" si="9"/>
        <v>3.8423917073602798</v>
      </c>
      <c r="J72" s="13">
        <f t="shared" si="2"/>
        <v>-0.74939170736027982</v>
      </c>
    </row>
    <row r="73" spans="1:10" ht="15.75" thickBot="1" x14ac:dyDescent="0.3">
      <c r="A73" s="43">
        <v>756.5</v>
      </c>
      <c r="B73" s="43">
        <v>5.3159999999999998</v>
      </c>
      <c r="C73" s="10">
        <f t="shared" si="7"/>
        <v>0</v>
      </c>
      <c r="D73" s="11">
        <f t="shared" si="7"/>
        <v>9.6138986548889568E-6</v>
      </c>
      <c r="E73" s="11">
        <f t="shared" si="7"/>
        <v>0.43782135405316658</v>
      </c>
      <c r="F73" s="12">
        <f t="shared" si="8"/>
        <v>0</v>
      </c>
      <c r="G73" s="12">
        <f t="shared" si="8"/>
        <v>5.9168916114943608E-6</v>
      </c>
      <c r="H73" s="12">
        <f t="shared" si="8"/>
        <v>5.5778173920148859</v>
      </c>
      <c r="I73" s="13">
        <f t="shared" si="9"/>
        <v>5.5778233089064972</v>
      </c>
      <c r="J73" s="13">
        <f t="shared" si="2"/>
        <v>-0.26182330890649741</v>
      </c>
    </row>
    <row r="74" spans="1:10" ht="15.75" thickBot="1" x14ac:dyDescent="0.3">
      <c r="A74" s="43">
        <v>849.8</v>
      </c>
      <c r="B74" s="43">
        <v>8.2710000000000008</v>
      </c>
      <c r="C74" s="10">
        <f t="shared" si="7"/>
        <v>0</v>
      </c>
      <c r="D74" s="11">
        <f t="shared" si="7"/>
        <v>5.579815420002569E-8</v>
      </c>
      <c r="E74" s="11">
        <f t="shared" si="7"/>
        <v>0.61268174083837834</v>
      </c>
      <c r="F74" s="12">
        <f t="shared" si="8"/>
        <v>0</v>
      </c>
      <c r="G74" s="12">
        <f t="shared" si="8"/>
        <v>3.4341076640651795E-8</v>
      </c>
      <c r="H74" s="12">
        <f t="shared" si="8"/>
        <v>7.8055280725372533</v>
      </c>
      <c r="I74" s="13">
        <f t="shared" si="9"/>
        <v>7.80552810687833</v>
      </c>
      <c r="J74" s="13">
        <f t="shared" si="2"/>
        <v>0.46547189312167081</v>
      </c>
    </row>
    <row r="75" spans="1:10" ht="15.75" thickBot="1" x14ac:dyDescent="0.3">
      <c r="A75" s="43">
        <v>954.5</v>
      </c>
      <c r="B75" s="43">
        <v>11.522</v>
      </c>
      <c r="C75" s="10">
        <f t="shared" si="7"/>
        <v>0</v>
      </c>
      <c r="D75" s="11">
        <f t="shared" si="7"/>
        <v>5.5937106828268342E-11</v>
      </c>
      <c r="E75" s="11">
        <f t="shared" si="7"/>
        <v>0.80515390879553772</v>
      </c>
      <c r="F75" s="12">
        <f t="shared" si="8"/>
        <v>0</v>
      </c>
      <c r="G75" s="12">
        <f t="shared" si="8"/>
        <v>3.4426595291300968E-11</v>
      </c>
      <c r="H75" s="12">
        <f t="shared" si="8"/>
        <v>10.257611772821742</v>
      </c>
      <c r="I75" s="13">
        <f t="shared" si="9"/>
        <v>10.257611772856167</v>
      </c>
      <c r="J75" s="13">
        <f t="shared" si="2"/>
        <v>1.2643882271438329</v>
      </c>
    </row>
    <row r="76" spans="1:10" ht="15.75" thickBot="1" x14ac:dyDescent="0.3">
      <c r="A76" s="43">
        <v>1072.3</v>
      </c>
      <c r="B76" s="43">
        <v>13.933999999999999</v>
      </c>
      <c r="C76" s="10">
        <f t="shared" si="7"/>
        <v>0</v>
      </c>
      <c r="D76" s="11">
        <f t="shared" si="7"/>
        <v>5.6858271002224478E-15</v>
      </c>
      <c r="E76" s="11">
        <f t="shared" si="7"/>
        <v>0.96009318613513106</v>
      </c>
      <c r="F76" s="12">
        <f t="shared" si="8"/>
        <v>0</v>
      </c>
      <c r="G76" s="12">
        <f t="shared" si="8"/>
        <v>3.4993527476603185E-15</v>
      </c>
      <c r="H76" s="12">
        <f t="shared" si="8"/>
        <v>12.231528731988734</v>
      </c>
      <c r="I76" s="13">
        <f t="shared" si="9"/>
        <v>12.231528731988737</v>
      </c>
      <c r="J76" s="13">
        <f t="shared" si="2"/>
        <v>1.7024712680112621</v>
      </c>
    </row>
    <row r="77" spans="1:10" ht="15.75" thickBot="1" x14ac:dyDescent="0.3">
      <c r="A77" s="43">
        <v>1204.5</v>
      </c>
      <c r="B77" s="43">
        <v>10.869</v>
      </c>
      <c r="C77" s="10">
        <f t="shared" si="7"/>
        <v>0</v>
      </c>
      <c r="D77" s="11">
        <f t="shared" si="7"/>
        <v>3.1157551226291504E-20</v>
      </c>
      <c r="E77" s="11">
        <f t="shared" si="7"/>
        <v>0.99117230767525322</v>
      </c>
      <c r="F77" s="12">
        <f t="shared" si="8"/>
        <v>0</v>
      </c>
      <c r="G77" s="12">
        <f t="shared" si="8"/>
        <v>1.9175972215163674E-20</v>
      </c>
      <c r="H77" s="12">
        <f t="shared" si="8"/>
        <v>12.62747484802488</v>
      </c>
      <c r="I77" s="13">
        <f t="shared" si="9"/>
        <v>12.62747484802488</v>
      </c>
      <c r="J77" s="13">
        <f t="shared" si="2"/>
        <v>-1.7584748480248802</v>
      </c>
    </row>
    <row r="78" spans="1:10" ht="15.75" thickBot="1" x14ac:dyDescent="0.3">
      <c r="A78" s="43">
        <v>1353</v>
      </c>
      <c r="B78" s="43">
        <v>8.5760000000000005</v>
      </c>
      <c r="C78" s="10">
        <f t="shared" si="7"/>
        <v>0</v>
      </c>
      <c r="D78" s="11">
        <f t="shared" si="7"/>
        <v>3.9772343215193074E-27</v>
      </c>
      <c r="E78" s="11">
        <f t="shared" si="7"/>
        <v>0.83359406921266832</v>
      </c>
      <c r="F78" s="12">
        <f t="shared" si="8"/>
        <v>0</v>
      </c>
      <c r="G78" s="12">
        <f t="shared" si="8"/>
        <v>2.4477961791263409E-27</v>
      </c>
      <c r="H78" s="12">
        <f t="shared" si="8"/>
        <v>10.61993768483539</v>
      </c>
      <c r="I78" s="13">
        <f t="shared" si="9"/>
        <v>10.61993768483539</v>
      </c>
      <c r="J78" s="13">
        <f t="shared" si="2"/>
        <v>-2.0439376848353898</v>
      </c>
    </row>
    <row r="79" spans="1:10" ht="15.75" thickBot="1" x14ac:dyDescent="0.3">
      <c r="A79" s="43">
        <v>1519.9</v>
      </c>
      <c r="B79" s="43">
        <v>7.5940000000000003</v>
      </c>
      <c r="C79" s="10">
        <f t="shared" si="7"/>
        <v>0</v>
      </c>
      <c r="D79" s="11">
        <f t="shared" si="7"/>
        <v>4.0615519693933909E-36</v>
      </c>
      <c r="E79" s="11">
        <f t="shared" si="7"/>
        <v>0.5270568550809136</v>
      </c>
      <c r="F79" s="12">
        <f t="shared" si="8"/>
        <v>0</v>
      </c>
      <c r="G79" s="12">
        <f t="shared" si="8"/>
        <v>2.4996896306090437E-36</v>
      </c>
      <c r="H79" s="12">
        <f t="shared" si="8"/>
        <v>6.7146722416239042</v>
      </c>
      <c r="I79" s="13">
        <f t="shared" si="9"/>
        <v>6.7146722416239042</v>
      </c>
      <c r="J79" s="13">
        <f t="shared" si="2"/>
        <v>0.87932775837609611</v>
      </c>
    </row>
    <row r="80" spans="1:10" ht="15.75" thickBot="1" x14ac:dyDescent="0.3">
      <c r="A80" s="43">
        <v>1707.4</v>
      </c>
      <c r="B80" s="43">
        <v>4.1529999999999996</v>
      </c>
      <c r="C80" s="10">
        <f t="shared" si="7"/>
        <v>0</v>
      </c>
      <c r="D80" s="11">
        <f t="shared" si="7"/>
        <v>8.6969386445541656E-48</v>
      </c>
      <c r="E80" s="11">
        <f t="shared" si="7"/>
        <v>0.22570446820350726</v>
      </c>
      <c r="F80" s="12">
        <f t="shared" si="8"/>
        <v>0</v>
      </c>
      <c r="G80" s="12">
        <f t="shared" si="8"/>
        <v>5.3525468864262796E-48</v>
      </c>
      <c r="H80" s="12">
        <f t="shared" si="8"/>
        <v>2.8754611819324718</v>
      </c>
      <c r="I80" s="13">
        <f t="shared" si="9"/>
        <v>2.8754611819324718</v>
      </c>
      <c r="J80" s="13">
        <f t="shared" si="2"/>
        <v>1.2775388180675278</v>
      </c>
    </row>
    <row r="81" spans="1:10" ht="15.75" thickBot="1" x14ac:dyDescent="0.3">
      <c r="A81" s="43">
        <v>1917.9</v>
      </c>
      <c r="B81" s="43">
        <v>2.3170000000000002</v>
      </c>
      <c r="C81" s="10">
        <f t="shared" si="7"/>
        <v>0</v>
      </c>
      <c r="D81" s="11">
        <f t="shared" si="7"/>
        <v>7.2576092675243969E-63</v>
      </c>
      <c r="E81" s="11">
        <f t="shared" si="7"/>
        <v>5.7236786484481668E-2</v>
      </c>
      <c r="F81" s="12">
        <f t="shared" si="8"/>
        <v>0</v>
      </c>
      <c r="G81" s="12">
        <f t="shared" si="8"/>
        <v>4.4667089737503413E-63</v>
      </c>
      <c r="H81" s="12">
        <f t="shared" si="8"/>
        <v>0.72919317470617406</v>
      </c>
      <c r="I81" s="13">
        <f t="shared" si="1"/>
        <v>0.72919317470617406</v>
      </c>
      <c r="J81" s="13">
        <f t="shared" si="2"/>
        <v>1.5878068252938262</v>
      </c>
    </row>
    <row r="82" spans="1:10" ht="15.75" thickBot="1" x14ac:dyDescent="0.3">
      <c r="A82" s="43">
        <v>2154.4</v>
      </c>
      <c r="B82" s="43">
        <v>4.0730000000000004</v>
      </c>
      <c r="C82" s="10">
        <f t="shared" si="7"/>
        <v>0</v>
      </c>
      <c r="D82" s="11">
        <f t="shared" si="7"/>
        <v>2.6552724029054373E-82</v>
      </c>
      <c r="E82" s="11">
        <f t="shared" si="7"/>
        <v>7.2126327309069704E-3</v>
      </c>
      <c r="F82" s="12">
        <f t="shared" si="8"/>
        <v>0</v>
      </c>
      <c r="G82" s="12">
        <f t="shared" si="8"/>
        <v>1.6341922846247357E-82</v>
      </c>
      <c r="H82" s="12">
        <f t="shared" si="8"/>
        <v>9.1888501819816046E-2</v>
      </c>
      <c r="I82" s="13">
        <f t="shared" si="1"/>
        <v>9.1888501819816046E-2</v>
      </c>
      <c r="J82" s="13">
        <f t="shared" si="2"/>
        <v>3.9811114981801845</v>
      </c>
    </row>
    <row r="83" spans="1:10" ht="15.75" thickBot="1" x14ac:dyDescent="0.3">
      <c r="A83" s="43">
        <v>2420.1</v>
      </c>
      <c r="B83" s="43">
        <v>1.7929999999999999</v>
      </c>
      <c r="C83" s="10">
        <f t="shared" si="7"/>
        <v>0</v>
      </c>
      <c r="D83" s="11">
        <f t="shared" si="7"/>
        <v>2.7389211919131497E-107</v>
      </c>
      <c r="E83" s="11">
        <f t="shared" si="7"/>
        <v>3.6056842005437542E-4</v>
      </c>
      <c r="F83" s="12">
        <f t="shared" si="8"/>
        <v>0</v>
      </c>
      <c r="G83" s="12">
        <f t="shared" si="8"/>
        <v>1.6856740856877937E-107</v>
      </c>
      <c r="H83" s="12">
        <f t="shared" si="8"/>
        <v>4.5936197167450107E-3</v>
      </c>
      <c r="I83" s="13">
        <f t="shared" si="1"/>
        <v>4.5936197167450107E-3</v>
      </c>
      <c r="J83" s="13">
        <f t="shared" si="2"/>
        <v>1.7884063802832548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2.4586950453319785E-139</v>
      </c>
      <c r="E84" s="11">
        <f t="shared" si="7"/>
        <v>5.3538463677002756E-6</v>
      </c>
      <c r="F84" s="12">
        <f t="shared" si="8"/>
        <v>0</v>
      </c>
      <c r="G84" s="12">
        <f t="shared" si="8"/>
        <v>1.5132083883107632E-139</v>
      </c>
      <c r="H84" s="12">
        <f t="shared" si="8"/>
        <v>6.8207676732706717E-5</v>
      </c>
      <c r="I84" s="13">
        <f t="shared" si="1"/>
        <v>6.8207676732706717E-5</v>
      </c>
      <c r="J84" s="13">
        <f t="shared" si="2"/>
        <v>-6.8207676732706717E-5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2.3773627131760108E-180</v>
      </c>
      <c r="E85" s="11">
        <f t="shared" si="7"/>
        <v>1.6306149686052137E-8</v>
      </c>
      <c r="F85" s="12">
        <f t="shared" si="8"/>
        <v>0</v>
      </c>
      <c r="G85" s="12">
        <f t="shared" si="8"/>
        <v>1.4631522548781316E-180</v>
      </c>
      <c r="H85" s="12">
        <f t="shared" si="8"/>
        <v>2.0773935413076012E-7</v>
      </c>
      <c r="I85" s="13">
        <f t="shared" si="1"/>
        <v>2.0773935413076012E-7</v>
      </c>
      <c r="J85" s="13">
        <f t="shared" si="2"/>
        <v>-2.0773935413076012E-7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9.558378866014335E-233</v>
      </c>
      <c r="E86" s="11">
        <f t="shared" si="7"/>
        <v>6.3459946882110469E-12</v>
      </c>
      <c r="F86" s="12">
        <f t="shared" si="8"/>
        <v>0</v>
      </c>
      <c r="G86" s="12">
        <f t="shared" si="8"/>
        <v>5.8827218553052698E-233</v>
      </c>
      <c r="H86" s="12">
        <f t="shared" si="8"/>
        <v>8.084758592482739E-11</v>
      </c>
      <c r="I86" s="13">
        <f t="shared" ref="I86:I116" si="10">SUM(F86:H86)</f>
        <v>8.084758592482739E-11</v>
      </c>
      <c r="J86" s="13">
        <f t="shared" ref="J86:J116" si="11">B86-I86</f>
        <v>-8.084758592482739E-11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1.3942749580209854E-299</v>
      </c>
      <c r="E87" s="11">
        <f t="shared" si="12"/>
        <v>1.7229734698355477E-16</v>
      </c>
      <c r="F87" s="12">
        <f t="shared" si="8"/>
        <v>0</v>
      </c>
      <c r="G87" s="12">
        <f t="shared" si="8"/>
        <v>8.5810908762136396E-300</v>
      </c>
      <c r="H87" s="12">
        <f t="shared" si="8"/>
        <v>2.1950577095108789E-15</v>
      </c>
      <c r="I87" s="13">
        <f t="shared" si="10"/>
        <v>2.1950577095108789E-15</v>
      </c>
      <c r="J87" s="13">
        <f t="shared" si="11"/>
        <v>-2.1950577095108789E-15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1.4999962703654578E-22</v>
      </c>
      <c r="F88" s="12">
        <f t="shared" si="8"/>
        <v>0</v>
      </c>
      <c r="G88" s="12">
        <f t="shared" si="8"/>
        <v>0</v>
      </c>
      <c r="H88" s="12">
        <f t="shared" si="8"/>
        <v>1.9109861150778653E-21</v>
      </c>
      <c r="I88" s="13">
        <f t="shared" si="10"/>
        <v>1.9109861150778653E-21</v>
      </c>
      <c r="J88" s="13">
        <f t="shared" si="11"/>
        <v>-1.9109861150778653E-21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1.575726571219129E-30</v>
      </c>
      <c r="F89" s="12">
        <f t="shared" si="8"/>
        <v>0</v>
      </c>
      <c r="G89" s="12">
        <f t="shared" si="8"/>
        <v>0</v>
      </c>
      <c r="H89" s="12">
        <f t="shared" si="8"/>
        <v>2.0074660572491718E-29</v>
      </c>
      <c r="I89" s="13">
        <f t="shared" si="10"/>
        <v>2.0074660572491718E-29</v>
      </c>
      <c r="J89" s="13">
        <f t="shared" si="11"/>
        <v>-2.0074660572491718E-29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5.678028723230998E-41</v>
      </c>
      <c r="F90" s="12">
        <f t="shared" si="8"/>
        <v>0</v>
      </c>
      <c r="G90" s="12">
        <f t="shared" si="8"/>
        <v>0</v>
      </c>
      <c r="H90" s="12">
        <f t="shared" si="8"/>
        <v>7.233774020294128E-40</v>
      </c>
      <c r="I90" s="13">
        <f t="shared" si="10"/>
        <v>7.233774020294128E-40</v>
      </c>
      <c r="J90" s="13">
        <f t="shared" si="11"/>
        <v>-7.233774020294128E-40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1.4355049882762576E-54</v>
      </c>
      <c r="F91" s="12">
        <f t="shared" si="8"/>
        <v>0</v>
      </c>
      <c r="G91" s="12">
        <f t="shared" si="8"/>
        <v>0</v>
      </c>
      <c r="H91" s="12">
        <f t="shared" si="8"/>
        <v>1.8288246143789302E-53</v>
      </c>
      <c r="I91" s="13">
        <f t="shared" si="10"/>
        <v>1.8288246143789302E-53</v>
      </c>
      <c r="J91" s="13">
        <f t="shared" si="11"/>
        <v>-1.8288246143789302E-53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3.3607405548328189E-72</v>
      </c>
      <c r="F92" s="12">
        <f t="shared" si="8"/>
        <v>0</v>
      </c>
      <c r="G92" s="12">
        <f t="shared" si="8"/>
        <v>0</v>
      </c>
      <c r="H92" s="12">
        <f t="shared" si="8"/>
        <v>4.281563003553247E-71</v>
      </c>
      <c r="I92" s="13">
        <f t="shared" si="10"/>
        <v>4.281563003553247E-71</v>
      </c>
      <c r="J92" s="13">
        <f t="shared" si="11"/>
        <v>-4.281563003553247E-71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5.6136109702516202E-95</v>
      </c>
      <c r="F93" s="12">
        <f t="shared" si="8"/>
        <v>0</v>
      </c>
      <c r="G93" s="12">
        <f t="shared" si="8"/>
        <v>0</v>
      </c>
      <c r="H93" s="12">
        <f t="shared" si="8"/>
        <v>7.1517061952333933E-94</v>
      </c>
      <c r="I93" s="13">
        <f t="shared" si="10"/>
        <v>7.1517061952333933E-94</v>
      </c>
      <c r="J93" s="13">
        <f t="shared" si="11"/>
        <v>-7.1517061952333933E-94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2.5669690017192173E-124</v>
      </c>
      <c r="F94" s="12">
        <f t="shared" si="8"/>
        <v>0</v>
      </c>
      <c r="G94" s="12">
        <f t="shared" si="8"/>
        <v>0</v>
      </c>
      <c r="H94" s="12">
        <f t="shared" si="8"/>
        <v>3.2703028781035268E-123</v>
      </c>
      <c r="I94" s="13">
        <f t="shared" si="10"/>
        <v>3.2703028781035268E-123</v>
      </c>
      <c r="J94" s="13">
        <f t="shared" si="11"/>
        <v>-3.2703028781035268E-123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5.2407717181965115E-162</v>
      </c>
      <c r="F95" s="12">
        <f t="shared" si="8"/>
        <v>0</v>
      </c>
      <c r="G95" s="12">
        <f t="shared" si="8"/>
        <v>0</v>
      </c>
      <c r="H95" s="12">
        <f t="shared" si="8"/>
        <v>6.6767112583061579E-161</v>
      </c>
      <c r="I95" s="13">
        <f t="shared" si="10"/>
        <v>6.6767112583061579E-161</v>
      </c>
      <c r="J95" s="13">
        <f t="shared" si="11"/>
        <v>-6.6767112583061579E-161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2.5532444346550209E-210</v>
      </c>
      <c r="F96" s="12">
        <f t="shared" si="8"/>
        <v>0</v>
      </c>
      <c r="G96" s="12">
        <f t="shared" si="8"/>
        <v>0</v>
      </c>
      <c r="H96" s="12">
        <f t="shared" si="8"/>
        <v>3.2528178632316274E-209</v>
      </c>
      <c r="I96" s="13">
        <f t="shared" si="10"/>
        <v>3.2528178632316274E-209</v>
      </c>
      <c r="J96" s="13">
        <f t="shared" si="11"/>
        <v>-3.2528178632316274E-209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3.9696294461681719E-272</v>
      </c>
      <c r="F97" s="12">
        <f t="shared" si="8"/>
        <v>0</v>
      </c>
      <c r="G97" s="12">
        <f t="shared" si="8"/>
        <v>0</v>
      </c>
      <c r="H97" s="12">
        <f t="shared" si="8"/>
        <v>5.0572837436345011E-271</v>
      </c>
      <c r="I97" s="13">
        <f t="shared" si="10"/>
        <v>5.0572837436345011E-271</v>
      </c>
      <c r="J97" s="13">
        <f t="shared" si="11"/>
        <v>-5.0572837436345011E-271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F05F-4836-41D1-8C73-B2A8C6D922E4}">
  <dimension ref="A1:R116"/>
  <sheetViews>
    <sheetView topLeftCell="A8" zoomScale="80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39.220629265672585</v>
      </c>
      <c r="D8" s="41">
        <v>235.78914168663755</v>
      </c>
      <c r="E8" s="41">
        <v>956.04330684890408</v>
      </c>
    </row>
    <row r="9" spans="2:8" ht="15" x14ac:dyDescent="0.25">
      <c r="B9" s="25" t="s">
        <v>5</v>
      </c>
      <c r="C9" s="41">
        <v>26.103448653971402</v>
      </c>
      <c r="D9" s="41">
        <v>214.9012750187643</v>
      </c>
      <c r="E9" s="41">
        <v>583.25611401292292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-1.904133867368252</v>
      </c>
    </row>
    <row r="12" spans="2:8" ht="15" customHeight="1" x14ac:dyDescent="0.25">
      <c r="B12" s="31" t="s">
        <v>24</v>
      </c>
      <c r="C12" s="39">
        <f>STDEV(J22:J143)/MAX(I22:I143)</f>
        <v>7.3039764541479341E-2</v>
      </c>
      <c r="D12" s="35" t="s">
        <v>21</v>
      </c>
      <c r="E12" s="38">
        <f>M24</f>
        <v>0.93246200308445926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1.6294339297613445</v>
      </c>
      <c r="D15" s="40">
        <f>N22</f>
        <v>8.1026828945242464</v>
      </c>
      <c r="E15" s="40">
        <f>M22</f>
        <v>0.34372243187594032</v>
      </c>
    </row>
    <row r="16" spans="2:8" ht="15" x14ac:dyDescent="0.25">
      <c r="B16" s="5" t="s">
        <v>9</v>
      </c>
      <c r="C16" s="23">
        <f>O28</f>
        <v>0.18221253557306005</v>
      </c>
      <c r="D16" s="24">
        <f>N28</f>
        <v>3.0605923729627501E-2</v>
      </c>
      <c r="E16" s="24">
        <f>M28</f>
        <v>0.90144129631435821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8.1075520431670611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5">
        <v>0</v>
      </c>
      <c r="C22" s="10">
        <f>EXP(-1*(($A22-C$8)/(0.6006*C$9))^2)</f>
        <v>3.5657195140186685E-3</v>
      </c>
      <c r="D22" s="11">
        <f>EXP(-1*(($A22-D$8)/(0.6006*D$9))^2)</f>
        <v>3.7592407388572051E-2</v>
      </c>
      <c r="E22" s="11">
        <f>EXP(-1*(($A22-E$8)/(0.6006*E$9))^2)</f>
        <v>6.0075797787465185E-4</v>
      </c>
      <c r="F22" s="12">
        <f t="shared" ref="F22:F56" si="0">C$15*C22</f>
        <v>5.8101043601541504E-3</v>
      </c>
      <c r="G22" s="12">
        <f t="shared" ref="G22:H53" si="1">D$15*D22</f>
        <v>0.30459935631136964</v>
      </c>
      <c r="H22" s="12">
        <f t="shared" si="1"/>
        <v>2.0649399312394769E-4</v>
      </c>
      <c r="I22" s="13">
        <f t="shared" ref="I22:I85" si="2">SUM(F22:H22)</f>
        <v>0.31061595466464775</v>
      </c>
      <c r="J22" s="13">
        <f t="shared" ref="J22:J85" si="3">B22-I22</f>
        <v>-0.31061595466464775</v>
      </c>
      <c r="M22" s="15">
        <f t="array" ref="M22:Q26">LINEST(B22:B108,C22:E108,FALSE,TRUE)</f>
        <v>0.34372243187594032</v>
      </c>
      <c r="N22" s="16">
        <v>8.1026828945242464</v>
      </c>
      <c r="O22" s="16">
        <v>1.6294339297613445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5">
        <v>0</v>
      </c>
      <c r="C23" s="10">
        <f t="shared" ref="C23:E38" si="4">EXP(-1*(($A23-C$8)/(0.6006*C$9))^2)</f>
        <v>3.9034423479897512E-3</v>
      </c>
      <c r="D23" s="11">
        <f t="shared" si="4"/>
        <v>3.7910077899417541E-2</v>
      </c>
      <c r="E23" s="11">
        <f t="shared" si="4"/>
        <v>6.0356647846119638E-4</v>
      </c>
      <c r="F23" s="12">
        <f t="shared" si="0"/>
        <v>6.3604014046817897E-3</v>
      </c>
      <c r="G23" s="12">
        <f t="shared" si="1"/>
        <v>0.30717333972569216</v>
      </c>
      <c r="H23" s="12">
        <f t="shared" si="1"/>
        <v>2.0745933777547977E-4</v>
      </c>
      <c r="I23" s="13">
        <f t="shared" si="2"/>
        <v>0.31374120046814946</v>
      </c>
      <c r="J23" s="13">
        <f t="shared" si="3"/>
        <v>-0.31374120046814946</v>
      </c>
      <c r="M23" s="18">
        <v>0.30984559456257132</v>
      </c>
      <c r="N23">
        <v>0.24799009467516647</v>
      </c>
      <c r="O23">
        <v>0.29690328789059001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5">
        <v>0</v>
      </c>
      <c r="C24" s="10">
        <f t="shared" si="4"/>
        <v>4.1444935819940111E-3</v>
      </c>
      <c r="D24" s="11">
        <f t="shared" si="4"/>
        <v>3.8123119354233327E-2</v>
      </c>
      <c r="E24" s="11">
        <f t="shared" si="4"/>
        <v>6.054456092060139E-4</v>
      </c>
      <c r="F24" s="12">
        <f t="shared" si="0"/>
        <v>6.7531784641791728E-3</v>
      </c>
      <c r="G24" s="12">
        <f t="shared" si="1"/>
        <v>0.3088995470774526</v>
      </c>
      <c r="H24" s="12">
        <f t="shared" si="1"/>
        <v>2.0810523716490128E-4</v>
      </c>
      <c r="I24" s="13">
        <f t="shared" si="2"/>
        <v>0.31586083077879668</v>
      </c>
      <c r="J24" s="13">
        <f t="shared" si="3"/>
        <v>-0.31586083077879668</v>
      </c>
      <c r="M24" s="18">
        <v>0.93246200308445926</v>
      </c>
      <c r="N24">
        <v>0.62696761669044143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5">
        <v>0</v>
      </c>
      <c r="C25" s="10">
        <f t="shared" si="4"/>
        <v>4.531500015994303E-3</v>
      </c>
      <c r="D25" s="11">
        <f t="shared" si="4"/>
        <v>3.844458226062903E-2</v>
      </c>
      <c r="E25" s="11">
        <f t="shared" si="4"/>
        <v>6.0827453706123631E-4</v>
      </c>
      <c r="F25" s="12">
        <f t="shared" si="0"/>
        <v>7.3837798787751924E-3</v>
      </c>
      <c r="G25" s="12">
        <f t="shared" si="1"/>
        <v>0.31150425907032914</v>
      </c>
      <c r="H25" s="12">
        <f t="shared" si="1"/>
        <v>2.0907760312689994E-4</v>
      </c>
      <c r="I25" s="13">
        <f t="shared" si="2"/>
        <v>0.31909711655223122</v>
      </c>
      <c r="J25" s="13">
        <f t="shared" si="3"/>
        <v>-0.31909711655223122</v>
      </c>
      <c r="M25" s="18">
        <v>386.58143976368245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5">
        <v>0</v>
      </c>
      <c r="C26" s="10">
        <f t="shared" si="4"/>
        <v>5.0984864138616717E-3</v>
      </c>
      <c r="D26" s="11">
        <f t="shared" si="4"/>
        <v>3.8876766543308711E-2</v>
      </c>
      <c r="E26" s="11">
        <f t="shared" si="4"/>
        <v>6.1206561641890742E-4</v>
      </c>
      <c r="F26" s="12">
        <f t="shared" si="0"/>
        <v>8.3076467531734491E-3</v>
      </c>
      <c r="G26" s="12">
        <f t="shared" si="1"/>
        <v>0.31500611126487998</v>
      </c>
      <c r="H26" s="12">
        <f t="shared" si="1"/>
        <v>2.1038068214315333E-4</v>
      </c>
      <c r="I26" s="13">
        <f t="shared" si="2"/>
        <v>0.32352413870019658</v>
      </c>
      <c r="J26" s="13">
        <f t="shared" si="3"/>
        <v>-0.32352413870019658</v>
      </c>
      <c r="M26" s="20">
        <v>455.88203004020659</v>
      </c>
      <c r="N26" s="21">
        <v>33.019424959793348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5">
        <v>0</v>
      </c>
      <c r="C27" s="10">
        <f t="shared" si="4"/>
        <v>5.7289513091920864E-3</v>
      </c>
      <c r="D27" s="11">
        <f t="shared" si="4"/>
        <v>3.9313054166758107E-2</v>
      </c>
      <c r="E27" s="11">
        <f t="shared" si="4"/>
        <v>6.1587871768996327E-4</v>
      </c>
      <c r="F27" s="12">
        <f t="shared" si="0"/>
        <v>9.3349476451482609E-3</v>
      </c>
      <c r="G27" s="12">
        <f t="shared" si="1"/>
        <v>0.31854121152849607</v>
      </c>
      <c r="H27" s="12">
        <f t="shared" si="1"/>
        <v>2.1169133058502988E-4</v>
      </c>
      <c r="I27" s="13">
        <f t="shared" si="2"/>
        <v>0.32808785050422934</v>
      </c>
      <c r="J27" s="13">
        <f t="shared" si="3"/>
        <v>-0.32808785050422934</v>
      </c>
      <c r="M27" t="s">
        <v>10</v>
      </c>
    </row>
    <row r="28" spans="1:18" ht="15.75" thickBot="1" x14ac:dyDescent="0.3">
      <c r="A28" s="43">
        <v>4</v>
      </c>
      <c r="B28" s="45">
        <v>0</v>
      </c>
      <c r="C28" s="10">
        <f t="shared" si="4"/>
        <v>6.4290022872837442E-3</v>
      </c>
      <c r="D28" s="11">
        <f t="shared" si="4"/>
        <v>3.9753474324938129E-2</v>
      </c>
      <c r="E28" s="11">
        <f t="shared" si="4"/>
        <v>6.1971395811958793E-4</v>
      </c>
      <c r="F28" s="12">
        <f t="shared" si="0"/>
        <v>1.0475634461413424E-2</v>
      </c>
      <c r="G28" s="12">
        <f t="shared" si="1"/>
        <v>0.32210979641058501</v>
      </c>
      <c r="H28" s="12">
        <f t="shared" si="1"/>
        <v>2.1300958875232939E-4</v>
      </c>
      <c r="I28" s="13">
        <f t="shared" si="2"/>
        <v>0.33279844046075074</v>
      </c>
      <c r="J28" s="13">
        <f t="shared" si="3"/>
        <v>-0.33279844046075074</v>
      </c>
      <c r="M28" s="14">
        <f>M23/M22</f>
        <v>0.90144129631435821</v>
      </c>
      <c r="N28" s="14">
        <f>N23/N22</f>
        <v>3.0605923729627501E-2</v>
      </c>
      <c r="O28" s="14">
        <f>O23/O22</f>
        <v>0.18221253557306005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5">
        <v>0</v>
      </c>
      <c r="C29" s="10">
        <f t="shared" si="4"/>
        <v>7.4119763659218135E-3</v>
      </c>
      <c r="D29" s="11">
        <f t="shared" si="4"/>
        <v>4.0309855516923156E-2</v>
      </c>
      <c r="E29" s="11">
        <f t="shared" si="4"/>
        <v>6.2453932136506988E-4</v>
      </c>
      <c r="F29" s="12">
        <f t="shared" si="0"/>
        <v>1.2077325777222189E-2</v>
      </c>
      <c r="G29" s="12">
        <f t="shared" si="1"/>
        <v>0.32661797677771709</v>
      </c>
      <c r="H29" s="12">
        <f t="shared" si="1"/>
        <v>2.1466817434175124E-4</v>
      </c>
      <c r="I29" s="13">
        <f t="shared" si="2"/>
        <v>0.33890997072928103</v>
      </c>
      <c r="J29" s="13">
        <f t="shared" si="3"/>
        <v>-0.33890997072928103</v>
      </c>
    </row>
    <row r="30" spans="1:18" ht="15.75" thickBot="1" x14ac:dyDescent="0.3">
      <c r="A30" s="43">
        <v>5.0999999999999996</v>
      </c>
      <c r="B30" s="45">
        <v>0</v>
      </c>
      <c r="C30" s="10">
        <f t="shared" si="4"/>
        <v>8.7683199928423917E-3</v>
      </c>
      <c r="D30" s="11">
        <f t="shared" si="4"/>
        <v>4.0986177509371419E-2</v>
      </c>
      <c r="E30" s="11">
        <f t="shared" si="4"/>
        <v>6.3037598807495472E-4</v>
      </c>
      <c r="F30" s="12">
        <f t="shared" si="0"/>
        <v>1.4287398103342142E-2</v>
      </c>
      <c r="G30" s="12">
        <f t="shared" si="1"/>
        <v>0.33209799941711815</v>
      </c>
      <c r="H30" s="12">
        <f t="shared" si="1"/>
        <v>2.166743676173222E-4</v>
      </c>
      <c r="I30" s="13">
        <f t="shared" si="2"/>
        <v>0.34660207188807757</v>
      </c>
      <c r="J30" s="13">
        <f t="shared" si="3"/>
        <v>-0.34660207188807757</v>
      </c>
    </row>
    <row r="31" spans="1:18" ht="15.75" thickBot="1" x14ac:dyDescent="0.3">
      <c r="A31" s="43">
        <v>5.7</v>
      </c>
      <c r="B31" s="45">
        <v>0</v>
      </c>
      <c r="C31" s="10">
        <f t="shared" si="4"/>
        <v>1.0342524781392063E-2</v>
      </c>
      <c r="D31" s="11">
        <f t="shared" si="4"/>
        <v>4.1672045785530541E-2</v>
      </c>
      <c r="E31" s="11">
        <f t="shared" si="4"/>
        <v>6.3626346847371401E-4</v>
      </c>
      <c r="F31" s="12">
        <f t="shared" si="0"/>
        <v>1.6852460798197758E-2</v>
      </c>
      <c r="G31" s="12">
        <f t="shared" si="1"/>
        <v>0.33765537256624956</v>
      </c>
      <c r="H31" s="12">
        <f t="shared" si="1"/>
        <v>2.1869802669760566E-4</v>
      </c>
      <c r="I31" s="13">
        <f t="shared" si="2"/>
        <v>0.35472653139114491</v>
      </c>
      <c r="J31" s="13">
        <f t="shared" si="3"/>
        <v>-0.35472653139114491</v>
      </c>
      <c r="M31" s="28" t="e">
        <f>#REF!-M22</f>
        <v>#REF!</v>
      </c>
      <c r="N31" s="28" t="e">
        <f>#REF!-N22</f>
        <v>#REF!</v>
      </c>
      <c r="O31" s="28">
        <f>E15-O22</f>
        <v>-1.2857114978854041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5">
        <v>0</v>
      </c>
      <c r="C32" s="10">
        <f t="shared" si="4"/>
        <v>1.2493397135372576E-2</v>
      </c>
      <c r="D32" s="11">
        <f t="shared" si="4"/>
        <v>4.2484424273255113E-2</v>
      </c>
      <c r="E32" s="11">
        <f t="shared" si="4"/>
        <v>6.4319695916247022E-4</v>
      </c>
      <c r="F32" s="12">
        <f t="shared" si="0"/>
        <v>2.035716519035926E-2</v>
      </c>
      <c r="G32" s="12">
        <f t="shared" si="1"/>
        <v>0.34423781784261487</v>
      </c>
      <c r="H32" s="12">
        <f t="shared" si="1"/>
        <v>2.2108122297853413E-4</v>
      </c>
      <c r="I32" s="13">
        <f t="shared" si="2"/>
        <v>0.36481606425595264</v>
      </c>
      <c r="J32" s="13">
        <f t="shared" si="3"/>
        <v>-0.36481606425595264</v>
      </c>
    </row>
    <row r="33" spans="1:10" ht="15.75" thickBot="1" x14ac:dyDescent="0.3">
      <c r="A33" s="43">
        <v>7.2</v>
      </c>
      <c r="B33" s="45">
        <v>0</v>
      </c>
      <c r="C33" s="10">
        <f t="shared" si="4"/>
        <v>1.5428944193808636E-2</v>
      </c>
      <c r="D33" s="11">
        <f t="shared" si="4"/>
        <v>4.342913851055985E-2</v>
      </c>
      <c r="E33" s="11">
        <f t="shared" si="4"/>
        <v>6.5120714537740803E-4</v>
      </c>
      <c r="F33" s="12">
        <f t="shared" si="0"/>
        <v>2.5140445169786085E-2</v>
      </c>
      <c r="G33" s="12">
        <f t="shared" si="1"/>
        <v>0.35189253773343748</v>
      </c>
      <c r="H33" s="12">
        <f t="shared" si="1"/>
        <v>2.238345036641117E-4</v>
      </c>
      <c r="I33" s="13">
        <f t="shared" si="2"/>
        <v>0.37725681740688766</v>
      </c>
      <c r="J33" s="13">
        <f t="shared" si="3"/>
        <v>-0.37725681740688766</v>
      </c>
    </row>
    <row r="34" spans="1:10" ht="15.75" thickBot="1" x14ac:dyDescent="0.3">
      <c r="A34" s="43">
        <v>8.1</v>
      </c>
      <c r="B34" s="45">
        <v>0</v>
      </c>
      <c r="C34" s="10">
        <f t="shared" si="4"/>
        <v>1.9442201286771727E-2</v>
      </c>
      <c r="D34" s="11">
        <f t="shared" si="4"/>
        <v>4.4512987160525153E-2</v>
      </c>
      <c r="E34" s="11">
        <f t="shared" si="4"/>
        <v>6.6032967363406571E-4</v>
      </c>
      <c r="F34" s="12">
        <f t="shared" si="0"/>
        <v>3.1679782445915523E-2</v>
      </c>
      <c r="G34" s="12">
        <f t="shared" si="1"/>
        <v>0.36067461964976455</v>
      </c>
      <c r="H34" s="12">
        <f t="shared" si="1"/>
        <v>2.2697012126134705E-4</v>
      </c>
      <c r="I34" s="13">
        <f t="shared" si="2"/>
        <v>0.39258137221694139</v>
      </c>
      <c r="J34" s="13">
        <f t="shared" si="3"/>
        <v>-0.39258137221694139</v>
      </c>
    </row>
    <row r="35" spans="1:10" ht="15.75" thickBot="1" x14ac:dyDescent="0.3">
      <c r="A35" s="43">
        <v>9.1</v>
      </c>
      <c r="B35" s="45">
        <v>1E-3</v>
      </c>
      <c r="C35" s="10">
        <f t="shared" si="4"/>
        <v>2.4943310163690374E-2</v>
      </c>
      <c r="D35" s="11">
        <f t="shared" si="4"/>
        <v>4.5743799597116767E-2</v>
      </c>
      <c r="E35" s="11">
        <f t="shared" si="4"/>
        <v>6.706053925134638E-4</v>
      </c>
      <c r="F35" s="12">
        <f t="shared" si="0"/>
        <v>4.0643475901278092E-2</v>
      </c>
      <c r="G35" s="12">
        <f t="shared" si="1"/>
        <v>0.37064750252610312</v>
      </c>
      <c r="H35" s="12">
        <f t="shared" si="1"/>
        <v>2.3050211634384729E-4</v>
      </c>
      <c r="I35" s="13">
        <f t="shared" si="2"/>
        <v>0.41152148054372506</v>
      </c>
      <c r="J35" s="13">
        <f t="shared" si="3"/>
        <v>-0.41052148054372506</v>
      </c>
    </row>
    <row r="36" spans="1:10" ht="15.75" thickBot="1" x14ac:dyDescent="0.3">
      <c r="A36" s="43">
        <v>10.199999999999999</v>
      </c>
      <c r="B36" s="45">
        <v>3.0000000000000001E-3</v>
      </c>
      <c r="C36" s="10">
        <f t="shared" si="4"/>
        <v>3.2501395591691754E-2</v>
      </c>
      <c r="D36" s="11">
        <f t="shared" si="4"/>
        <v>4.7130501356070206E-2</v>
      </c>
      <c r="E36" s="11">
        <f t="shared" si="4"/>
        <v>6.8208062976658778E-4</v>
      </c>
      <c r="F36" s="12">
        <f t="shared" si="0"/>
        <v>5.295887674169833E-2</v>
      </c>
      <c r="G36" s="12">
        <f t="shared" si="1"/>
        <v>0.38188350714818187</v>
      </c>
      <c r="H36" s="12">
        <f t="shared" si="1"/>
        <v>2.3444641279884445E-4</v>
      </c>
      <c r="I36" s="13">
        <f t="shared" si="2"/>
        <v>0.43507683030267902</v>
      </c>
      <c r="J36" s="13">
        <f t="shared" si="3"/>
        <v>-0.43207683030267902</v>
      </c>
    </row>
    <row r="37" spans="1:10" ht="15.75" thickBot="1" x14ac:dyDescent="0.3">
      <c r="A37" s="43">
        <v>11.5</v>
      </c>
      <c r="B37" s="45">
        <v>3.0000000000000001E-3</v>
      </c>
      <c r="C37" s="10">
        <f t="shared" si="4"/>
        <v>4.3876982396555193E-2</v>
      </c>
      <c r="D37" s="11">
        <f t="shared" si="4"/>
        <v>4.8814483265744876E-2</v>
      </c>
      <c r="E37" s="11">
        <f t="shared" si="4"/>
        <v>6.9587800258507368E-4</v>
      </c>
      <c r="F37" s="12">
        <f t="shared" si="0"/>
        <v>7.1494643852488257E-2</v>
      </c>
      <c r="G37" s="12">
        <f t="shared" si="1"/>
        <v>0.39552827856239109</v>
      </c>
      <c r="H37" s="12">
        <f t="shared" si="1"/>
        <v>2.3918887933751341E-4</v>
      </c>
      <c r="I37" s="13">
        <f t="shared" si="2"/>
        <v>0.46726211129421685</v>
      </c>
      <c r="J37" s="13">
        <f t="shared" si="3"/>
        <v>-0.46426211129421685</v>
      </c>
    </row>
    <row r="38" spans="1:10" ht="15.75" thickBot="1" x14ac:dyDescent="0.3">
      <c r="A38" s="43">
        <v>12.9</v>
      </c>
      <c r="B38" s="45">
        <v>1.6E-2</v>
      </c>
      <c r="C38" s="10">
        <f t="shared" si="4"/>
        <v>5.9692294109916555E-2</v>
      </c>
      <c r="D38" s="11">
        <f t="shared" si="4"/>
        <v>5.0683851281972114E-2</v>
      </c>
      <c r="E38" s="11">
        <f t="shared" si="4"/>
        <v>7.1102709793848906E-4</v>
      </c>
      <c r="F38" s="12">
        <f t="shared" si="0"/>
        <v>9.7264649367991285E-2</v>
      </c>
      <c r="G38" s="12">
        <f t="shared" si="1"/>
        <v>0.41067517481104626</v>
      </c>
      <c r="H38" s="12">
        <f t="shared" si="1"/>
        <v>2.4439596323310987E-4</v>
      </c>
      <c r="I38" s="13">
        <f t="shared" si="2"/>
        <v>0.50818422014227072</v>
      </c>
      <c r="J38" s="13">
        <f t="shared" si="3"/>
        <v>-0.4921842201422707</v>
      </c>
    </row>
    <row r="39" spans="1:10" ht="15.75" thickBot="1" x14ac:dyDescent="0.3">
      <c r="A39" s="43">
        <v>14.5</v>
      </c>
      <c r="B39" s="45">
        <v>1.9E-2</v>
      </c>
      <c r="C39" s="10">
        <f t="shared" ref="C39:E54" si="5">EXP(-1*(($A39-C$8)/(0.6006*C$9))^2)</f>
        <v>8.3217739190031143E-2</v>
      </c>
      <c r="D39" s="11">
        <f t="shared" si="5"/>
        <v>5.2892846990730276E-2</v>
      </c>
      <c r="E39" s="11">
        <f t="shared" si="5"/>
        <v>7.2871608870861112E-4</v>
      </c>
      <c r="F39" s="12">
        <f t="shared" si="0"/>
        <v>0.13559780779426708</v>
      </c>
      <c r="G39" s="12">
        <f t="shared" si="1"/>
        <v>0.42857396655447849</v>
      </c>
      <c r="H39" s="12">
        <f t="shared" si="1"/>
        <v>2.5047606615804727E-4</v>
      </c>
      <c r="I39" s="13">
        <f t="shared" si="2"/>
        <v>0.56442225041490357</v>
      </c>
      <c r="J39" s="13">
        <f t="shared" si="3"/>
        <v>-0.54542225041490355</v>
      </c>
    </row>
    <row r="40" spans="1:10" ht="15.75" thickBot="1" x14ac:dyDescent="0.3">
      <c r="A40" s="43">
        <v>16.3</v>
      </c>
      <c r="B40" s="45">
        <v>7.0999999999999994E-2</v>
      </c>
      <c r="C40" s="10">
        <f t="shared" si="5"/>
        <v>0.1179606578862807</v>
      </c>
      <c r="D40" s="11">
        <f t="shared" si="5"/>
        <v>5.5472871879821223E-2</v>
      </c>
      <c r="E40" s="11">
        <f t="shared" si="5"/>
        <v>7.4910540385559276E-4</v>
      </c>
      <c r="F40" s="12">
        <f t="shared" si="0"/>
        <v>0.19220909833687588</v>
      </c>
      <c r="G40" s="12">
        <f t="shared" si="1"/>
        <v>0.44947909009076248</v>
      </c>
      <c r="H40" s="12">
        <f t="shared" si="1"/>
        <v>2.5748433114465276E-4</v>
      </c>
      <c r="I40" s="13">
        <f t="shared" si="2"/>
        <v>0.64194567275878311</v>
      </c>
      <c r="J40" s="13">
        <f t="shared" si="3"/>
        <v>-0.57094567275878316</v>
      </c>
    </row>
    <row r="41" spans="1:10" ht="15.75" thickBot="1" x14ac:dyDescent="0.3">
      <c r="A41" s="43">
        <v>18.3</v>
      </c>
      <c r="B41" s="45">
        <v>0.11799999999999999</v>
      </c>
      <c r="C41" s="10">
        <f t="shared" si="5"/>
        <v>0.16852546470594376</v>
      </c>
      <c r="D41" s="11">
        <f t="shared" si="5"/>
        <v>5.8460754590148226E-2</v>
      </c>
      <c r="E41" s="11">
        <f t="shared" si="5"/>
        <v>7.7238214138863935E-4</v>
      </c>
      <c r="F41" s="12">
        <f t="shared" si="0"/>
        <v>0.27460111022066269</v>
      </c>
      <c r="G41" s="12">
        <f t="shared" si="1"/>
        <v>0.47368895621857388</v>
      </c>
      <c r="H41" s="12">
        <f t="shared" si="1"/>
        <v>2.6548506797564951E-4</v>
      </c>
      <c r="I41" s="13">
        <f t="shared" si="2"/>
        <v>0.7485555515072122</v>
      </c>
      <c r="J41" s="13">
        <f t="shared" si="3"/>
        <v>-0.63055555150721221</v>
      </c>
    </row>
    <row r="42" spans="1:10" ht="15.75" thickBot="1" x14ac:dyDescent="0.3">
      <c r="A42" s="43">
        <v>20.6</v>
      </c>
      <c r="B42" s="45">
        <v>0.20399999999999999</v>
      </c>
      <c r="C42" s="10">
        <f t="shared" si="5"/>
        <v>0.24398226236947168</v>
      </c>
      <c r="D42" s="11">
        <f t="shared" si="5"/>
        <v>6.2059449540947394E-2</v>
      </c>
      <c r="E42" s="11">
        <f t="shared" si="5"/>
        <v>7.9998143697476178E-4</v>
      </c>
      <c r="F42" s="12">
        <f t="shared" si="0"/>
        <v>0.39755297656475164</v>
      </c>
      <c r="G42" s="12">
        <f t="shared" si="1"/>
        <v>0.50284804023902507</v>
      </c>
      <c r="H42" s="12">
        <f t="shared" si="1"/>
        <v>2.7497156497257441E-4</v>
      </c>
      <c r="I42" s="13">
        <f t="shared" si="2"/>
        <v>0.90067598836874929</v>
      </c>
      <c r="J42" s="13">
        <f t="shared" si="3"/>
        <v>-0.69667598836874933</v>
      </c>
    </row>
    <row r="43" spans="1:10" ht="15.75" thickBot="1" x14ac:dyDescent="0.3">
      <c r="A43" s="43">
        <v>23.1</v>
      </c>
      <c r="B43" s="45">
        <v>0.40500000000000003</v>
      </c>
      <c r="C43" s="10">
        <f t="shared" si="5"/>
        <v>0.34739308255022389</v>
      </c>
      <c r="D43" s="11">
        <f t="shared" si="5"/>
        <v>6.6175090221013019E-2</v>
      </c>
      <c r="E43" s="11">
        <f t="shared" si="5"/>
        <v>8.3101911180718483E-4</v>
      </c>
      <c r="F43" s="12">
        <f t="shared" si="0"/>
        <v>0.5660540756717185</v>
      </c>
      <c r="G43" s="12">
        <f t="shared" si="1"/>
        <v>0.53619577157740095</v>
      </c>
      <c r="H43" s="12">
        <f t="shared" si="1"/>
        <v>2.856399100457495E-4</v>
      </c>
      <c r="I43" s="13">
        <f t="shared" si="2"/>
        <v>1.1025354871591651</v>
      </c>
      <c r="J43" s="13">
        <f t="shared" si="3"/>
        <v>-0.69753548715916502</v>
      </c>
    </row>
    <row r="44" spans="1:10" ht="15.75" thickBot="1" x14ac:dyDescent="0.3">
      <c r="A44" s="43">
        <v>26</v>
      </c>
      <c r="B44" s="45">
        <v>0.745</v>
      </c>
      <c r="C44" s="10">
        <f t="shared" si="5"/>
        <v>0.49109794188406364</v>
      </c>
      <c r="D44" s="11">
        <f t="shared" si="5"/>
        <v>7.1225379766707522E-2</v>
      </c>
      <c r="E44" s="11">
        <f t="shared" si="5"/>
        <v>8.6842370120654802E-4</v>
      </c>
      <c r="F44" s="12">
        <f t="shared" si="0"/>
        <v>0.80021164934185818</v>
      </c>
      <c r="G44" s="12">
        <f t="shared" si="1"/>
        <v>0.57711666629169445</v>
      </c>
      <c r="H44" s="12">
        <f t="shared" si="1"/>
        <v>2.9849670647741963E-4</v>
      </c>
      <c r="I44" s="13">
        <f t="shared" si="2"/>
        <v>1.3776268123400299</v>
      </c>
      <c r="J44" s="13">
        <f t="shared" si="3"/>
        <v>-0.63262681234002993</v>
      </c>
    </row>
    <row r="45" spans="1:10" ht="15.75" thickBot="1" x14ac:dyDescent="0.3">
      <c r="A45" s="43">
        <v>29.2</v>
      </c>
      <c r="B45" s="45">
        <v>1.216</v>
      </c>
      <c r="C45" s="10">
        <f t="shared" si="5"/>
        <v>0.6646267809518156</v>
      </c>
      <c r="D45" s="11">
        <f t="shared" si="5"/>
        <v>7.715610345511531E-2</v>
      </c>
      <c r="E45" s="11">
        <f t="shared" si="5"/>
        <v>9.1150958341982495E-4</v>
      </c>
      <c r="F45" s="12">
        <f t="shared" si="0"/>
        <v>1.0829654275109493</v>
      </c>
      <c r="G45" s="12">
        <f t="shared" si="1"/>
        <v>0.62517143967390598</v>
      </c>
      <c r="H45" s="12">
        <f t="shared" si="1"/>
        <v>3.1330629069128751E-4</v>
      </c>
      <c r="I45" s="13">
        <f t="shared" si="2"/>
        <v>1.7084501734755464</v>
      </c>
      <c r="J45" s="13">
        <f t="shared" si="3"/>
        <v>-0.49245017347554643</v>
      </c>
    </row>
    <row r="46" spans="1:10" ht="15.75" thickBot="1" x14ac:dyDescent="0.3">
      <c r="A46" s="43">
        <v>32.700000000000003</v>
      </c>
      <c r="B46" s="45">
        <v>1.7789999999999999</v>
      </c>
      <c r="C46" s="10">
        <f t="shared" si="5"/>
        <v>0.84114884484465502</v>
      </c>
      <c r="D46" s="11">
        <f t="shared" si="5"/>
        <v>8.4091271712138621E-2</v>
      </c>
      <c r="E46" s="11">
        <f t="shared" si="5"/>
        <v>9.6090253779087945E-4</v>
      </c>
      <c r="F46" s="12">
        <f t="shared" si="0"/>
        <v>1.3705964677694416</v>
      </c>
      <c r="G46" s="12">
        <f t="shared" si="1"/>
        <v>0.6813649088807362</v>
      </c>
      <c r="H46" s="12">
        <f t="shared" si="1"/>
        <v>3.3028375708524374E-4</v>
      </c>
      <c r="I46" s="13">
        <f t="shared" si="2"/>
        <v>2.052291660407263</v>
      </c>
      <c r="J46" s="13">
        <f t="shared" si="3"/>
        <v>-0.27329166040726305</v>
      </c>
    </row>
    <row r="47" spans="1:10" ht="15.75" thickBot="1" x14ac:dyDescent="0.3">
      <c r="A47" s="43">
        <v>36.799999999999997</v>
      </c>
      <c r="B47" s="45">
        <v>2.68</v>
      </c>
      <c r="C47" s="10">
        <f t="shared" si="5"/>
        <v>0.97644279216755203</v>
      </c>
      <c r="D47" s="11">
        <f t="shared" si="5"/>
        <v>9.2838332517786712E-2</v>
      </c>
      <c r="E47" s="11">
        <f t="shared" si="5"/>
        <v>1.0219178382226068E-3</v>
      </c>
      <c r="F47" s="12">
        <f t="shared" si="0"/>
        <v>1.5910490160287141</v>
      </c>
      <c r="G47" s="12">
        <f t="shared" si="1"/>
        <v>0.75223956884802445</v>
      </c>
      <c r="H47" s="12">
        <f t="shared" si="1"/>
        <v>3.5125608453127818E-4</v>
      </c>
      <c r="I47" s="13">
        <f t="shared" si="2"/>
        <v>2.3436398409612695</v>
      </c>
      <c r="J47" s="13">
        <f t="shared" si="3"/>
        <v>0.33636015903873062</v>
      </c>
    </row>
    <row r="48" spans="1:10" ht="15.75" thickBot="1" x14ac:dyDescent="0.3">
      <c r="A48" s="43">
        <v>41.3</v>
      </c>
      <c r="B48" s="45">
        <v>2.7250000000000001</v>
      </c>
      <c r="C48" s="10">
        <f t="shared" si="5"/>
        <v>0.98256254398872489</v>
      </c>
      <c r="D48" s="11">
        <f t="shared" si="5"/>
        <v>0.10324943089769094</v>
      </c>
      <c r="E48" s="11">
        <f t="shared" si="5"/>
        <v>1.0930099327147293E-3</v>
      </c>
      <c r="F48" s="12">
        <f t="shared" si="0"/>
        <v>1.6010207472878519</v>
      </c>
      <c r="G48" s="12">
        <f t="shared" si="1"/>
        <v>0.83659739760408358</v>
      </c>
      <c r="H48" s="12">
        <f t="shared" si="1"/>
        <v>3.7569203213726464E-4</v>
      </c>
      <c r="I48" s="13">
        <f t="shared" si="2"/>
        <v>2.4379938369240728</v>
      </c>
      <c r="J48" s="13">
        <f t="shared" si="3"/>
        <v>0.2870061630759273</v>
      </c>
    </row>
    <row r="49" spans="1:10" ht="15.75" thickBot="1" x14ac:dyDescent="0.3">
      <c r="A49" s="43">
        <v>46.4</v>
      </c>
      <c r="B49" s="45">
        <v>2.6909999999999998</v>
      </c>
      <c r="C49" s="10">
        <f t="shared" si="5"/>
        <v>0.81082436525639701</v>
      </c>
      <c r="D49" s="11">
        <f t="shared" si="5"/>
        <v>0.11612516432279951</v>
      </c>
      <c r="E49" s="11">
        <f t="shared" si="5"/>
        <v>1.1791074381662468E-3</v>
      </c>
      <c r="F49" s="12">
        <f t="shared" si="0"/>
        <v>1.3211847318259786</v>
      </c>
      <c r="G49" s="12">
        <f t="shared" si="1"/>
        <v>0.94092538258216485</v>
      </c>
      <c r="H49" s="12">
        <f t="shared" si="1"/>
        <v>4.0528567608951225E-4</v>
      </c>
      <c r="I49" s="13">
        <f t="shared" si="2"/>
        <v>2.2625154000842329</v>
      </c>
      <c r="J49" s="13">
        <f t="shared" si="3"/>
        <v>0.42848459991576693</v>
      </c>
    </row>
    <row r="50" spans="1:10" ht="15.75" thickBot="1" x14ac:dyDescent="0.3">
      <c r="A50" s="43">
        <v>52.1</v>
      </c>
      <c r="B50" s="45">
        <v>2.7</v>
      </c>
      <c r="C50" s="10">
        <f t="shared" si="5"/>
        <v>0.50922045117029457</v>
      </c>
      <c r="D50" s="11">
        <f t="shared" si="5"/>
        <v>0.13193642654160653</v>
      </c>
      <c r="E50" s="11">
        <f t="shared" si="5"/>
        <v>1.2827405183630763E-3</v>
      </c>
      <c r="F50" s="12">
        <f t="shared" si="0"/>
        <v>0.82974108086525789</v>
      </c>
      <c r="G50" s="12">
        <f t="shared" si="1"/>
        <v>1.06903902650333</v>
      </c>
      <c r="H50" s="12">
        <f t="shared" si="1"/>
        <v>4.4090669043756088E-4</v>
      </c>
      <c r="I50" s="13">
        <f t="shared" si="2"/>
        <v>1.8992210140590255</v>
      </c>
      <c r="J50" s="13">
        <f t="shared" si="3"/>
        <v>0.80077898594097463</v>
      </c>
    </row>
    <row r="51" spans="1:10" ht="15.75" thickBot="1" x14ac:dyDescent="0.3">
      <c r="A51" s="43">
        <v>58.6</v>
      </c>
      <c r="B51" s="45">
        <v>2.641</v>
      </c>
      <c r="C51" s="10">
        <f t="shared" si="5"/>
        <v>0.21697714452823644</v>
      </c>
      <c r="D51" s="11">
        <f t="shared" si="5"/>
        <v>0.15188559678674843</v>
      </c>
      <c r="E51" s="11">
        <f t="shared" si="5"/>
        <v>1.4111669383403904E-3</v>
      </c>
      <c r="F51" s="12">
        <f t="shared" si="0"/>
        <v>0.35354992127703949</v>
      </c>
      <c r="G51" s="12">
        <f t="shared" si="1"/>
        <v>1.2306808270085934</v>
      </c>
      <c r="H51" s="12">
        <f t="shared" si="1"/>
        <v>4.8504973182928411E-4</v>
      </c>
      <c r="I51" s="13">
        <f t="shared" si="2"/>
        <v>1.5847157980174622</v>
      </c>
      <c r="J51" s="13">
        <f t="shared" si="3"/>
        <v>1.0562842019825378</v>
      </c>
    </row>
    <row r="52" spans="1:10" ht="15.75" thickBot="1" x14ac:dyDescent="0.3">
      <c r="A52" s="43">
        <v>63</v>
      </c>
      <c r="B52" s="45">
        <v>1.542</v>
      </c>
      <c r="C52" s="10">
        <f t="shared" si="5"/>
        <v>0.10020233243983556</v>
      </c>
      <c r="D52" s="11">
        <f t="shared" si="5"/>
        <v>0.16659478617812212</v>
      </c>
      <c r="E52" s="11">
        <f t="shared" si="5"/>
        <v>1.504735145661576E-3</v>
      </c>
      <c r="F52" s="12">
        <f t="shared" si="0"/>
        <v>0.16327308031869392</v>
      </c>
      <c r="G52" s="12">
        <f t="shared" si="1"/>
        <v>1.3498647242823945</v>
      </c>
      <c r="H52" s="12">
        <f t="shared" si="1"/>
        <v>5.1721122359599421E-4</v>
      </c>
      <c r="I52" s="13">
        <f t="shared" si="2"/>
        <v>1.5136550158246844</v>
      </c>
      <c r="J52" s="13">
        <f t="shared" si="3"/>
        <v>2.8344984175315613E-2</v>
      </c>
    </row>
    <row r="53" spans="1:10" ht="15.75" thickBot="1" x14ac:dyDescent="0.3">
      <c r="A53" s="43">
        <v>73.900000000000006</v>
      </c>
      <c r="B53" s="45">
        <v>3.4729999999999999</v>
      </c>
      <c r="C53" s="10">
        <f t="shared" si="5"/>
        <v>7.4988269891276731E-3</v>
      </c>
      <c r="D53" s="11">
        <f t="shared" si="5"/>
        <v>0.20737835096275395</v>
      </c>
      <c r="E53" s="11">
        <f t="shared" si="5"/>
        <v>1.7617340617083871E-3</v>
      </c>
      <c r="F53" s="12">
        <f t="shared" si="0"/>
        <v>1.2218843129494734E-2</v>
      </c>
      <c r="G53" s="12">
        <f t="shared" si="1"/>
        <v>1.6803210170405523</v>
      </c>
      <c r="H53" s="12">
        <f t="shared" si="1"/>
        <v>6.0554751600908475E-4</v>
      </c>
      <c r="I53" s="13">
        <f t="shared" si="2"/>
        <v>1.6931454076860561</v>
      </c>
      <c r="J53" s="13">
        <f t="shared" si="3"/>
        <v>1.7798545923139437</v>
      </c>
    </row>
    <row r="54" spans="1:10" ht="15.75" thickBot="1" x14ac:dyDescent="0.3">
      <c r="A54" s="43">
        <v>83</v>
      </c>
      <c r="B54" s="45">
        <v>2.387</v>
      </c>
      <c r="C54" s="10">
        <f t="shared" si="5"/>
        <v>4.1063365581294435E-4</v>
      </c>
      <c r="D54" s="11">
        <f t="shared" si="5"/>
        <v>0.24627244794154868</v>
      </c>
      <c r="E54" s="11">
        <f t="shared" si="5"/>
        <v>2.0066325229252356E-3</v>
      </c>
      <c r="F54" s="12">
        <f t="shared" si="0"/>
        <v>6.6910041148355323E-4</v>
      </c>
      <c r="G54" s="12">
        <f t="shared" ref="G54:H56" si="6">D$15*D54</f>
        <v>1.9954675513285993</v>
      </c>
      <c r="H54" s="12">
        <f t="shared" si="6"/>
        <v>6.8972461066121556E-4</v>
      </c>
      <c r="I54" s="13">
        <f t="shared" si="2"/>
        <v>1.9968263763507441</v>
      </c>
      <c r="J54" s="13">
        <f t="shared" si="3"/>
        <v>0.3901736236492559</v>
      </c>
    </row>
    <row r="55" spans="1:10" ht="15.75" thickBot="1" x14ac:dyDescent="0.3">
      <c r="A55" s="43">
        <v>93.3</v>
      </c>
      <c r="B55" s="45">
        <v>2.504</v>
      </c>
      <c r="C55" s="10">
        <f t="shared" ref="C55:E86" si="7">EXP(-1*(($A55-C$8)/(0.6006*C$9))^2)</f>
        <v>6.7997386955838341E-6</v>
      </c>
      <c r="D55" s="11">
        <f t="shared" si="7"/>
        <v>0.29559920972894804</v>
      </c>
      <c r="E55" s="11">
        <f t="shared" si="7"/>
        <v>2.3213591158329464E-3</v>
      </c>
      <c r="F55" s="12">
        <f t="shared" si="0"/>
        <v>1.1079724944095446E-5</v>
      </c>
      <c r="G55" s="12">
        <f t="shared" si="6"/>
        <v>2.3951466603056324</v>
      </c>
      <c r="H55" s="12">
        <f t="shared" si="6"/>
        <v>7.9790320055148295E-4</v>
      </c>
      <c r="I55" s="13">
        <f t="shared" si="2"/>
        <v>2.3959556432311282</v>
      </c>
      <c r="J55" s="13">
        <f t="shared" si="3"/>
        <v>0.10804435676887181</v>
      </c>
    </row>
    <row r="56" spans="1:10" ht="15.75" thickBot="1" x14ac:dyDescent="0.3">
      <c r="A56" s="43">
        <v>104.8</v>
      </c>
      <c r="B56" s="45">
        <v>2.98</v>
      </c>
      <c r="C56" s="10">
        <f t="shared" si="7"/>
        <v>2.5180902609502149E-8</v>
      </c>
      <c r="D56" s="11">
        <f t="shared" si="7"/>
        <v>0.35701989136540424</v>
      </c>
      <c r="E56" s="11">
        <f t="shared" si="7"/>
        <v>2.7258461707905636E-3</v>
      </c>
      <c r="F56" s="12">
        <f t="shared" si="0"/>
        <v>4.1030617093938778E-8</v>
      </c>
      <c r="G56" s="12">
        <f t="shared" si="6"/>
        <v>2.8928189667713657</v>
      </c>
      <c r="H56" s="12">
        <f t="shared" si="6"/>
        <v>9.3693447474385225E-4</v>
      </c>
      <c r="I56" s="13">
        <f t="shared" si="2"/>
        <v>2.8937559422767265</v>
      </c>
      <c r="J56" s="13">
        <f t="shared" si="3"/>
        <v>8.6244057723273482E-2</v>
      </c>
    </row>
    <row r="57" spans="1:10" ht="15.75" thickBot="1" x14ac:dyDescent="0.3">
      <c r="A57" s="43">
        <v>117.7</v>
      </c>
      <c r="B57" s="45">
        <v>3.8740000000000001</v>
      </c>
      <c r="C57" s="10">
        <f>EXP(-1*(($A57-C$8)/(0.6006*C$9))^2)</f>
        <v>1.3106727860669036E-11</v>
      </c>
      <c r="D57" s="11">
        <f t="shared" si="7"/>
        <v>0.43296934999147407</v>
      </c>
      <c r="E57" s="11">
        <f t="shared" si="7"/>
        <v>3.2556580545040148E-3</v>
      </c>
      <c r="F57" s="12">
        <f t="shared" ref="F57:H111" si="8">C$15*C57</f>
        <v>2.1356547084322447E-11</v>
      </c>
      <c r="G57" s="12">
        <f t="shared" si="8"/>
        <v>3.5082133460291987</v>
      </c>
      <c r="H57" s="12">
        <f t="shared" si="8"/>
        <v>1.1190427038506126E-3</v>
      </c>
      <c r="I57" s="13">
        <f t="shared" si="2"/>
        <v>3.5093323887544061</v>
      </c>
      <c r="J57" s="13">
        <f t="shared" si="3"/>
        <v>0.36466761124559399</v>
      </c>
    </row>
    <row r="58" spans="1:10" ht="15.75" thickBot="1" x14ac:dyDescent="0.3">
      <c r="A58" s="43">
        <v>125</v>
      </c>
      <c r="B58" s="45">
        <v>2.379</v>
      </c>
      <c r="C58" s="10">
        <f t="shared" si="7"/>
        <v>9.9723022242659788E-14</v>
      </c>
      <c r="D58" s="11">
        <f t="shared" si="7"/>
        <v>0.47864626134318422</v>
      </c>
      <c r="E58" s="11">
        <f t="shared" si="7"/>
        <v>3.5955747818816213E-3</v>
      </c>
      <c r="F58" s="12">
        <f t="shared" si="8"/>
        <v>1.624920760205351E-13</v>
      </c>
      <c r="G58" s="12">
        <f t="shared" si="8"/>
        <v>3.8783188743134009</v>
      </c>
      <c r="H58" s="12">
        <f t="shared" si="8"/>
        <v>1.2358797080201545E-3</v>
      </c>
      <c r="I58" s="13">
        <f t="shared" si="2"/>
        <v>3.8795547540215836</v>
      </c>
      <c r="J58" s="13">
        <f t="shared" si="3"/>
        <v>-1.5005547540215836</v>
      </c>
    </row>
    <row r="59" spans="1:10" ht="15.75" thickBot="1" x14ac:dyDescent="0.3">
      <c r="A59" s="43">
        <v>148.5</v>
      </c>
      <c r="B59" s="45">
        <v>8.4030000000000005</v>
      </c>
      <c r="C59" s="10">
        <f t="shared" si="7"/>
        <v>7.9328073939155467E-22</v>
      </c>
      <c r="D59" s="11">
        <f t="shared" si="7"/>
        <v>0.63294335282731251</v>
      </c>
      <c r="E59" s="11">
        <f t="shared" si="7"/>
        <v>4.9209435956581137E-3</v>
      </c>
      <c r="F59" s="12">
        <f t="shared" si="8"/>
        <v>1.2925985525907659E-21</v>
      </c>
      <c r="G59" s="12">
        <f t="shared" si="8"/>
        <v>5.1285392781566896</v>
      </c>
      <c r="H59" s="12">
        <f t="shared" si="8"/>
        <v>1.6914386998239407E-3</v>
      </c>
      <c r="I59" s="13">
        <f t="shared" ref="I59:I80" si="9">SUM(F59:H59)</f>
        <v>5.1302307168565138</v>
      </c>
      <c r="J59" s="13">
        <f t="shared" si="3"/>
        <v>3.2727692831434867</v>
      </c>
    </row>
    <row r="60" spans="1:10" ht="15.75" thickBot="1" x14ac:dyDescent="0.3">
      <c r="A60" s="43">
        <v>166.8</v>
      </c>
      <c r="B60" s="45">
        <v>6.9290000000000003</v>
      </c>
      <c r="C60" s="10">
        <f t="shared" si="7"/>
        <v>1.740476670505961E-29</v>
      </c>
      <c r="D60" s="11">
        <f t="shared" si="7"/>
        <v>0.75148674164851603</v>
      </c>
      <c r="E60" s="11">
        <f t="shared" si="7"/>
        <v>6.2440395818093557E-3</v>
      </c>
      <c r="F60" s="12">
        <f t="shared" si="8"/>
        <v>2.8359917408804686E-29</v>
      </c>
      <c r="G60" s="12">
        <f t="shared" si="8"/>
        <v>6.0890587670171925</v>
      </c>
      <c r="H60" s="12">
        <f t="shared" si="8"/>
        <v>2.146216469789141E-3</v>
      </c>
      <c r="I60" s="13">
        <f t="shared" si="9"/>
        <v>6.0912049834869819</v>
      </c>
      <c r="J60" s="13">
        <f t="shared" si="3"/>
        <v>0.83779501651301835</v>
      </c>
    </row>
    <row r="61" spans="1:10" ht="15.75" thickBot="1" x14ac:dyDescent="0.3">
      <c r="A61" s="43">
        <v>187.4</v>
      </c>
      <c r="B61" s="45">
        <v>7.6280000000000001</v>
      </c>
      <c r="C61" s="10">
        <f t="shared" si="7"/>
        <v>1.5974466446980973E-39</v>
      </c>
      <c r="D61" s="11">
        <f t="shared" si="7"/>
        <v>0.86887562293363818</v>
      </c>
      <c r="E61" s="11">
        <f t="shared" si="7"/>
        <v>8.1104447214184801E-3</v>
      </c>
      <c r="F61" s="12">
        <f t="shared" si="8"/>
        <v>2.6029337638544949E-39</v>
      </c>
      <c r="G61" s="12">
        <f t="shared" si="8"/>
        <v>7.0402236474134892</v>
      </c>
      <c r="H61" s="12">
        <f t="shared" si="8"/>
        <v>2.7877417832413431E-3</v>
      </c>
      <c r="I61" s="13">
        <f t="shared" si="9"/>
        <v>7.0430113891967308</v>
      </c>
      <c r="J61" s="13">
        <f t="shared" si="3"/>
        <v>0.58498861080326936</v>
      </c>
    </row>
    <row r="62" spans="1:10" ht="15.75" thickBot="1" x14ac:dyDescent="0.3">
      <c r="A62" s="43">
        <v>210.5</v>
      </c>
      <c r="B62" s="45">
        <v>7.7610000000000001</v>
      </c>
      <c r="C62" s="10">
        <f t="shared" si="7"/>
        <v>1.4602117231836497E-52</v>
      </c>
      <c r="D62" s="11">
        <f t="shared" si="7"/>
        <v>0.96233743465268473</v>
      </c>
      <c r="E62" s="11">
        <f t="shared" si="7"/>
        <v>1.0785366759701112E-2</v>
      </c>
      <c r="F62" s="12">
        <f t="shared" si="8"/>
        <v>2.3793185263907188E-52</v>
      </c>
      <c r="G62" s="12">
        <f t="shared" si="8"/>
        <v>7.7975150705206531</v>
      </c>
      <c r="H62" s="12">
        <f t="shared" si="8"/>
        <v>3.7071724913183965E-3</v>
      </c>
      <c r="I62" s="13">
        <f t="shared" si="9"/>
        <v>7.8012222430119715</v>
      </c>
      <c r="J62" s="13">
        <f t="shared" si="3"/>
        <v>-4.0222243011971415E-2</v>
      </c>
    </row>
    <row r="63" spans="1:10" ht="15.75" thickBot="1" x14ac:dyDescent="0.3">
      <c r="A63" s="43">
        <v>236.4</v>
      </c>
      <c r="B63" s="45">
        <v>7.2430000000000003</v>
      </c>
      <c r="C63" s="10">
        <f t="shared" si="7"/>
        <v>2.0068544467420566E-69</v>
      </c>
      <c r="D63" s="11">
        <f t="shared" si="7"/>
        <v>0.99997760105964006</v>
      </c>
      <c r="E63" s="11">
        <f t="shared" si="7"/>
        <v>1.4693949784305887E-2</v>
      </c>
      <c r="F63" s="12">
        <f t="shared" si="8"/>
        <v>3.270036727613938E-69</v>
      </c>
      <c r="G63" s="12">
        <f t="shared" si="8"/>
        <v>8.1025014030133367</v>
      </c>
      <c r="H63" s="12">
        <f t="shared" si="8"/>
        <v>5.0506401537245681E-3</v>
      </c>
      <c r="I63" s="13">
        <f t="shared" si="9"/>
        <v>8.1075520431670611</v>
      </c>
      <c r="J63" s="13">
        <f t="shared" si="3"/>
        <v>-0.8645520431670608</v>
      </c>
    </row>
    <row r="64" spans="1:10" ht="15.75" thickBot="1" x14ac:dyDescent="0.3">
      <c r="A64" s="43">
        <v>265.60000000000002</v>
      </c>
      <c r="B64" s="45">
        <v>6.3609999999999998</v>
      </c>
      <c r="C64" s="10">
        <f t="shared" si="7"/>
        <v>2.8141619340469058E-91</v>
      </c>
      <c r="D64" s="11">
        <f t="shared" si="7"/>
        <v>0.94805210908675808</v>
      </c>
      <c r="E64" s="11">
        <f t="shared" si="7"/>
        <v>2.0552283060664003E-2</v>
      </c>
      <c r="F64" s="12">
        <f t="shared" si="8"/>
        <v>4.585490939178835E-91</v>
      </c>
      <c r="G64" s="12">
        <f t="shared" si="8"/>
        <v>7.6817656074149099</v>
      </c>
      <c r="H64" s="12">
        <f t="shared" si="8"/>
        <v>7.0642807142141245E-3</v>
      </c>
      <c r="I64" s="13">
        <f t="shared" si="9"/>
        <v>7.6888298881291242</v>
      </c>
      <c r="J64" s="13">
        <f t="shared" si="3"/>
        <v>-1.3278298881291244</v>
      </c>
    </row>
    <row r="65" spans="1:10" ht="15.75" thickBot="1" x14ac:dyDescent="0.3">
      <c r="A65" s="43">
        <v>298.39999999999998</v>
      </c>
      <c r="B65" s="45">
        <v>5.1849999999999996</v>
      </c>
      <c r="C65" s="10">
        <f t="shared" si="7"/>
        <v>2.035820678698964E-119</v>
      </c>
      <c r="D65" s="11">
        <f t="shared" si="7"/>
        <v>0.79032140387111205</v>
      </c>
      <c r="E65" s="11">
        <f t="shared" si="7"/>
        <v>2.9467962637087532E-2</v>
      </c>
      <c r="F65" s="12">
        <f t="shared" si="8"/>
        <v>3.3172352887818602E-119</v>
      </c>
      <c r="G65" s="12">
        <f t="shared" si="8"/>
        <v>6.4037237203228479</v>
      </c>
      <c r="H65" s="12">
        <f t="shared" si="8"/>
        <v>1.0128799780049073E-2</v>
      </c>
      <c r="I65" s="13">
        <f t="shared" si="9"/>
        <v>6.4138525201028971</v>
      </c>
      <c r="J65" s="13">
        <f t="shared" si="3"/>
        <v>-1.2288525201028975</v>
      </c>
    </row>
    <row r="66" spans="1:10" ht="15.75" thickBot="1" x14ac:dyDescent="0.3">
      <c r="A66" s="43">
        <v>335.2</v>
      </c>
      <c r="B66" s="45">
        <v>4.1390000000000002</v>
      </c>
      <c r="C66" s="10">
        <f t="shared" si="7"/>
        <v>1.6246547976592933E-155</v>
      </c>
      <c r="D66" s="11">
        <f t="shared" si="7"/>
        <v>0.55254278946262336</v>
      </c>
      <c r="E66" s="11">
        <f t="shared" si="7"/>
        <v>4.3237405606522734E-2</v>
      </c>
      <c r="F66" s="12">
        <f t="shared" si="8"/>
        <v>2.6472676514556041E-155</v>
      </c>
      <c r="G66" s="12">
        <f t="shared" si="8"/>
        <v>4.4770790086715104</v>
      </c>
      <c r="H66" s="12">
        <f t="shared" si="8"/>
        <v>1.4861666203080411E-2</v>
      </c>
      <c r="I66" s="13">
        <f t="shared" si="9"/>
        <v>4.4919406748745905</v>
      </c>
      <c r="J66" s="13">
        <f t="shared" si="3"/>
        <v>-0.35294067487459024</v>
      </c>
    </row>
    <row r="67" spans="1:10" ht="15.75" thickBot="1" x14ac:dyDescent="0.3">
      <c r="A67" s="43">
        <v>376.5</v>
      </c>
      <c r="B67" s="45">
        <v>2.9079999999999999</v>
      </c>
      <c r="C67" s="10">
        <f t="shared" si="7"/>
        <v>9.985301941826126E-202</v>
      </c>
      <c r="D67" s="11">
        <f t="shared" si="7"/>
        <v>0.30467176987544753</v>
      </c>
      <c r="E67" s="11">
        <f t="shared" si="7"/>
        <v>6.4761191382927921E-2</v>
      </c>
      <c r="F67" s="12">
        <f t="shared" si="8"/>
        <v>1.6270389782923329E-201</v>
      </c>
      <c r="G67" s="12">
        <f t="shared" si="8"/>
        <v>2.4686587382142164</v>
      </c>
      <c r="H67" s="12">
        <f t="shared" si="8"/>
        <v>2.2259874193323176E-2</v>
      </c>
      <c r="I67" s="13">
        <f t="shared" si="9"/>
        <v>2.4909186124075395</v>
      </c>
      <c r="J67" s="13">
        <f t="shared" si="3"/>
        <v>0.41708138759246038</v>
      </c>
    </row>
    <row r="68" spans="1:10" ht="15.75" thickBot="1" x14ac:dyDescent="0.3">
      <c r="A68" s="43">
        <v>422.9</v>
      </c>
      <c r="B68" s="45">
        <v>2.3340000000000001</v>
      </c>
      <c r="C68" s="10">
        <f t="shared" si="7"/>
        <v>7.7868205213581445E-261</v>
      </c>
      <c r="D68" s="11">
        <f t="shared" si="7"/>
        <v>0.12226107938831356</v>
      </c>
      <c r="E68" s="11">
        <f t="shared" si="7"/>
        <v>9.8635840786524445E-2</v>
      </c>
      <c r="F68" s="12">
        <f t="shared" si="8"/>
        <v>1.2688109562462882E-260</v>
      </c>
      <c r="G68" s="12">
        <f t="shared" si="8"/>
        <v>0.99064275662575918</v>
      </c>
      <c r="H68" s="12">
        <f t="shared" si="8"/>
        <v>3.3903351065272244E-2</v>
      </c>
      <c r="I68" s="13">
        <f t="shared" si="9"/>
        <v>1.0245461076910314</v>
      </c>
      <c r="J68" s="13">
        <f t="shared" si="3"/>
        <v>1.3094538923089687</v>
      </c>
    </row>
    <row r="69" spans="1:10" ht="15.75" thickBot="1" x14ac:dyDescent="0.3">
      <c r="A69" s="43">
        <v>475.1</v>
      </c>
      <c r="B69" s="45">
        <v>1.4670000000000001</v>
      </c>
      <c r="C69" s="10">
        <f t="shared" si="7"/>
        <v>0</v>
      </c>
      <c r="D69" s="11">
        <f t="shared" si="7"/>
        <v>3.213643436203073E-2</v>
      </c>
      <c r="E69" s="11">
        <f t="shared" si="7"/>
        <v>0.15183752100378561</v>
      </c>
      <c r="F69" s="12">
        <f t="shared" si="8"/>
        <v>0</v>
      </c>
      <c r="G69" s="12">
        <f t="shared" si="8"/>
        <v>0.26039133699622763</v>
      </c>
      <c r="H69" s="12">
        <f t="shared" si="8"/>
        <v>5.2189961969435358E-2</v>
      </c>
      <c r="I69" s="13">
        <f t="shared" si="9"/>
        <v>0.312581298965663</v>
      </c>
      <c r="J69" s="13">
        <f t="shared" si="3"/>
        <v>1.154418701034337</v>
      </c>
    </row>
    <row r="70" spans="1:10" ht="15.75" thickBot="1" x14ac:dyDescent="0.3">
      <c r="A70" s="43">
        <v>533.70000000000005</v>
      </c>
      <c r="B70" s="45">
        <v>0.86899999999999999</v>
      </c>
      <c r="C70" s="10">
        <f t="shared" si="7"/>
        <v>0</v>
      </c>
      <c r="D70" s="11">
        <f t="shared" si="7"/>
        <v>4.8561615596881902E-3</v>
      </c>
      <c r="E70" s="11">
        <f t="shared" si="7"/>
        <v>0.23372965162344345</v>
      </c>
      <c r="F70" s="12">
        <f t="shared" si="8"/>
        <v>0</v>
      </c>
      <c r="G70" s="12">
        <f t="shared" si="8"/>
        <v>3.9347937202731685E-2</v>
      </c>
      <c r="H70" s="12">
        <f t="shared" si="8"/>
        <v>8.0338124257526303E-2</v>
      </c>
      <c r="I70" s="13">
        <f t="shared" si="9"/>
        <v>0.11968606146025798</v>
      </c>
      <c r="J70" s="13">
        <f t="shared" si="3"/>
        <v>0.74931393853974204</v>
      </c>
    </row>
    <row r="71" spans="1:10" ht="15.75" thickBot="1" x14ac:dyDescent="0.3">
      <c r="A71" s="43">
        <v>599.5</v>
      </c>
      <c r="B71" s="45">
        <v>0.66700000000000004</v>
      </c>
      <c r="C71" s="10">
        <f t="shared" si="7"/>
        <v>0</v>
      </c>
      <c r="D71" s="11">
        <f t="shared" si="7"/>
        <v>3.5592399845929394E-4</v>
      </c>
      <c r="E71" s="11">
        <f t="shared" si="7"/>
        <v>0.35489201715856972</v>
      </c>
      <c r="F71" s="12">
        <f t="shared" si="8"/>
        <v>0</v>
      </c>
      <c r="G71" s="12">
        <f t="shared" si="8"/>
        <v>2.8839392940667951E-3</v>
      </c>
      <c r="H71" s="12">
        <f t="shared" si="8"/>
        <v>0.12198434719110152</v>
      </c>
      <c r="I71" s="13">
        <f t="shared" si="9"/>
        <v>0.12486828648516832</v>
      </c>
      <c r="J71" s="13">
        <f t="shared" si="3"/>
        <v>0.54213171351483169</v>
      </c>
    </row>
    <row r="72" spans="1:10" ht="15.75" thickBot="1" x14ac:dyDescent="0.3">
      <c r="A72" s="43">
        <v>673.4</v>
      </c>
      <c r="B72" s="45">
        <v>0.26800000000000002</v>
      </c>
      <c r="C72" s="10">
        <f t="shared" si="7"/>
        <v>0</v>
      </c>
      <c r="D72" s="11">
        <f t="shared" si="7"/>
        <v>1.0175869793216459E-5</v>
      </c>
      <c r="E72" s="11">
        <f t="shared" si="7"/>
        <v>0.52151838917000648</v>
      </c>
      <c r="F72" s="12">
        <f t="shared" si="8"/>
        <v>0</v>
      </c>
      <c r="G72" s="12">
        <f t="shared" si="8"/>
        <v>8.2451846110400982E-5</v>
      </c>
      <c r="H72" s="12">
        <f t="shared" si="8"/>
        <v>0.17925756899353767</v>
      </c>
      <c r="I72" s="13">
        <f t="shared" si="9"/>
        <v>0.17934002083964806</v>
      </c>
      <c r="J72" s="13">
        <f t="shared" si="3"/>
        <v>8.8659979160351954E-2</v>
      </c>
    </row>
    <row r="73" spans="1:10" ht="15.75" thickBot="1" x14ac:dyDescent="0.3">
      <c r="A73" s="43">
        <v>756.5</v>
      </c>
      <c r="B73" s="45">
        <v>0.187</v>
      </c>
      <c r="C73" s="10">
        <f t="shared" si="7"/>
        <v>0</v>
      </c>
      <c r="D73" s="11">
        <f t="shared" si="7"/>
        <v>8.5402917240403307E-8</v>
      </c>
      <c r="E73" s="11">
        <f t="shared" si="7"/>
        <v>0.72290470965697196</v>
      </c>
      <c r="F73" s="12">
        <f t="shared" si="8"/>
        <v>0</v>
      </c>
      <c r="G73" s="12">
        <f t="shared" si="8"/>
        <v>6.9199275666628573E-7</v>
      </c>
      <c r="H73" s="12">
        <f t="shared" si="8"/>
        <v>0.24847856481786496</v>
      </c>
      <c r="I73" s="13">
        <f t="shared" si="9"/>
        <v>0.24847925681062163</v>
      </c>
      <c r="J73" s="13">
        <f t="shared" si="3"/>
        <v>-6.1479256810621635E-2</v>
      </c>
    </row>
    <row r="74" spans="1:10" ht="15.75" thickBot="1" x14ac:dyDescent="0.3">
      <c r="A74" s="43">
        <v>849.8</v>
      </c>
      <c r="B74" s="45">
        <v>0.156</v>
      </c>
      <c r="C74" s="10">
        <f t="shared" si="7"/>
        <v>0</v>
      </c>
      <c r="D74" s="11">
        <f t="shared" si="7"/>
        <v>1.4841847381634755E-10</v>
      </c>
      <c r="E74" s="11">
        <f t="shared" si="7"/>
        <v>0.91211943183294719</v>
      </c>
      <c r="F74" s="12">
        <f t="shared" si="8"/>
        <v>0</v>
      </c>
      <c r="G74" s="12">
        <f t="shared" si="8"/>
        <v>1.2025878290231141E-9</v>
      </c>
      <c r="H74" s="12">
        <f t="shared" si="8"/>
        <v>0.3135159092709216</v>
      </c>
      <c r="I74" s="13">
        <f t="shared" si="9"/>
        <v>0.31351591047350941</v>
      </c>
      <c r="J74" s="13">
        <f t="shared" si="3"/>
        <v>-0.15751591047350941</v>
      </c>
    </row>
    <row r="75" spans="1:10" ht="15.75" thickBot="1" x14ac:dyDescent="0.3">
      <c r="A75" s="43">
        <v>954.5</v>
      </c>
      <c r="B75" s="45">
        <v>0.155</v>
      </c>
      <c r="C75" s="10">
        <f t="shared" si="7"/>
        <v>0</v>
      </c>
      <c r="D75" s="11">
        <f t="shared" si="7"/>
        <v>3.418458267728293E-14</v>
      </c>
      <c r="E75" s="11">
        <f t="shared" si="7"/>
        <v>0.99998059064530642</v>
      </c>
      <c r="F75" s="12">
        <f t="shared" si="8"/>
        <v>0</v>
      </c>
      <c r="G75" s="12">
        <f t="shared" si="8"/>
        <v>2.7698683331567027E-13</v>
      </c>
      <c r="H75" s="12">
        <f t="shared" si="8"/>
        <v>0.34371576044534391</v>
      </c>
      <c r="I75" s="13">
        <f t="shared" si="9"/>
        <v>0.34371576044562091</v>
      </c>
      <c r="J75" s="13">
        <f t="shared" si="3"/>
        <v>-0.18871576044562091</v>
      </c>
    </row>
    <row r="76" spans="1:10" ht="15.75" thickBot="1" x14ac:dyDescent="0.3">
      <c r="A76" s="43">
        <v>1072.3</v>
      </c>
      <c r="B76" s="45">
        <v>7.3999999999999996E-2</v>
      </c>
      <c r="C76" s="10">
        <f t="shared" si="7"/>
        <v>0</v>
      </c>
      <c r="D76" s="11">
        <f t="shared" si="7"/>
        <v>5.7244240336966101E-19</v>
      </c>
      <c r="E76" s="11">
        <f t="shared" si="7"/>
        <v>0.89570836310680813</v>
      </c>
      <c r="F76" s="12">
        <f t="shared" si="8"/>
        <v>0</v>
      </c>
      <c r="G76" s="12">
        <f t="shared" si="8"/>
        <v>4.638319269883701E-18</v>
      </c>
      <c r="H76" s="12">
        <f t="shared" si="8"/>
        <v>0.30787505681868987</v>
      </c>
      <c r="I76" s="13">
        <f t="shared" si="9"/>
        <v>0.30787505681868987</v>
      </c>
      <c r="J76" s="13">
        <f t="shared" si="3"/>
        <v>-0.23387505681868986</v>
      </c>
    </row>
    <row r="77" spans="1:10" ht="15.75" thickBot="1" x14ac:dyDescent="0.3">
      <c r="A77" s="43">
        <v>1204.5</v>
      </c>
      <c r="B77" s="45">
        <v>0.107</v>
      </c>
      <c r="C77" s="10">
        <f t="shared" si="7"/>
        <v>0</v>
      </c>
      <c r="D77" s="11">
        <f t="shared" si="7"/>
        <v>3.4371222214708099E-25</v>
      </c>
      <c r="E77" s="11">
        <f t="shared" si="7"/>
        <v>0.60468286447906872</v>
      </c>
      <c r="F77" s="12">
        <f t="shared" si="8"/>
        <v>0</v>
      </c>
      <c r="G77" s="12">
        <f t="shared" si="8"/>
        <v>2.7849911430300708E-24</v>
      </c>
      <c r="H77" s="12">
        <f t="shared" si="8"/>
        <v>0.20784306469245514</v>
      </c>
      <c r="I77" s="13">
        <f t="shared" si="9"/>
        <v>0.20784306469245514</v>
      </c>
      <c r="J77" s="13">
        <f t="shared" si="3"/>
        <v>-0.10084306469245514</v>
      </c>
    </row>
    <row r="78" spans="1:10" ht="15.75" thickBot="1" x14ac:dyDescent="0.3">
      <c r="A78" s="43">
        <v>1353</v>
      </c>
      <c r="B78" s="45">
        <v>0</v>
      </c>
      <c r="C78" s="10">
        <f t="shared" si="7"/>
        <v>0</v>
      </c>
      <c r="D78" s="11">
        <f t="shared" si="7"/>
        <v>2.889799662498655E-33</v>
      </c>
      <c r="E78" s="11">
        <f t="shared" si="7"/>
        <v>0.27690119063695762</v>
      </c>
      <c r="F78" s="12">
        <f t="shared" si="8"/>
        <v>0</v>
      </c>
      <c r="G78" s="12">
        <f t="shared" si="8"/>
        <v>2.3415130293929791E-32</v>
      </c>
      <c r="H78" s="12">
        <f t="shared" si="8"/>
        <v>9.5177150635078422E-2</v>
      </c>
      <c r="I78" s="13">
        <f t="shared" si="9"/>
        <v>9.5177150635078422E-2</v>
      </c>
      <c r="J78" s="13">
        <f t="shared" si="3"/>
        <v>-9.5177150635078422E-2</v>
      </c>
    </row>
    <row r="79" spans="1:10" ht="15.75" thickBot="1" x14ac:dyDescent="0.3">
      <c r="A79" s="43">
        <v>1519.9</v>
      </c>
      <c r="B79" s="45">
        <v>0</v>
      </c>
      <c r="C79" s="10">
        <f t="shared" si="7"/>
        <v>0</v>
      </c>
      <c r="D79" s="11">
        <f t="shared" si="7"/>
        <v>1.0295479726737747E-43</v>
      </c>
      <c r="E79" s="11">
        <f t="shared" si="7"/>
        <v>7.4953637537315279E-2</v>
      </c>
      <c r="F79" s="12">
        <f t="shared" si="8"/>
        <v>0</v>
      </c>
      <c r="G79" s="12">
        <f t="shared" si="8"/>
        <v>8.3421007472759098E-43</v>
      </c>
      <c r="H79" s="12">
        <f t="shared" si="8"/>
        <v>2.5763246572273774E-2</v>
      </c>
      <c r="I79" s="13">
        <f t="shared" si="9"/>
        <v>2.5763246572273774E-2</v>
      </c>
      <c r="J79" s="13">
        <f t="shared" si="3"/>
        <v>-2.5763246572273774E-2</v>
      </c>
    </row>
    <row r="80" spans="1:10" ht="15.75" thickBot="1" x14ac:dyDescent="0.3">
      <c r="A80" s="43">
        <v>1707.4</v>
      </c>
      <c r="B80" s="45">
        <v>0</v>
      </c>
      <c r="C80" s="10">
        <f t="shared" si="7"/>
        <v>0</v>
      </c>
      <c r="D80" s="11">
        <f t="shared" si="7"/>
        <v>3.4873908064675849E-57</v>
      </c>
      <c r="E80" s="11">
        <f t="shared" si="7"/>
        <v>1.0047020934172483E-2</v>
      </c>
      <c r="F80" s="12">
        <f t="shared" si="8"/>
        <v>0</v>
      </c>
      <c r="G80" s="12">
        <f t="shared" si="8"/>
        <v>2.8257221834086016E-56</v>
      </c>
      <c r="H80" s="12">
        <f t="shared" si="8"/>
        <v>3.4533864686022474E-3</v>
      </c>
      <c r="I80" s="13">
        <f t="shared" si="9"/>
        <v>3.4533864686022474E-3</v>
      </c>
      <c r="J80" s="13">
        <f t="shared" si="3"/>
        <v>-3.4533864686022474E-3</v>
      </c>
    </row>
    <row r="81" spans="1:10" ht="15.75" thickBot="1" x14ac:dyDescent="0.3">
      <c r="A81" s="43">
        <v>1917.9</v>
      </c>
      <c r="B81" s="45">
        <v>0</v>
      </c>
      <c r="C81" s="10">
        <f t="shared" si="7"/>
        <v>0</v>
      </c>
      <c r="D81" s="11">
        <f t="shared" si="7"/>
        <v>1.7215719146503546E-74</v>
      </c>
      <c r="E81" s="11">
        <f t="shared" si="7"/>
        <v>5.3176546367146842E-4</v>
      </c>
      <c r="F81" s="12">
        <f t="shared" si="8"/>
        <v>0</v>
      </c>
      <c r="G81" s="12">
        <f t="shared" si="8"/>
        <v>1.3949351304530784E-73</v>
      </c>
      <c r="H81" s="12">
        <f t="shared" si="8"/>
        <v>1.8277971836079413E-4</v>
      </c>
      <c r="I81" s="13">
        <f t="shared" si="2"/>
        <v>1.8277971836079413E-4</v>
      </c>
      <c r="J81" s="13">
        <f t="shared" si="3"/>
        <v>-1.8277971836079413E-4</v>
      </c>
    </row>
    <row r="82" spans="1:10" ht="15.75" thickBot="1" x14ac:dyDescent="0.3">
      <c r="A82" s="43">
        <v>2154.4</v>
      </c>
      <c r="B82" s="45">
        <v>0</v>
      </c>
      <c r="C82" s="10">
        <f t="shared" si="7"/>
        <v>0</v>
      </c>
      <c r="D82" s="11">
        <f t="shared" si="7"/>
        <v>1.085803849279646E-96</v>
      </c>
      <c r="E82" s="11">
        <f t="shared" si="7"/>
        <v>8.2721505875608991E-6</v>
      </c>
      <c r="F82" s="12">
        <f t="shared" si="8"/>
        <v>0</v>
      </c>
      <c r="G82" s="12">
        <f t="shared" si="8"/>
        <v>8.7979242763667707E-96</v>
      </c>
      <c r="H82" s="12">
        <f t="shared" si="8"/>
        <v>2.8433237168004207E-6</v>
      </c>
      <c r="I82" s="13">
        <f t="shared" si="2"/>
        <v>2.8433237168004207E-6</v>
      </c>
      <c r="J82" s="13">
        <f t="shared" si="3"/>
        <v>-2.8433237168004207E-6</v>
      </c>
    </row>
    <row r="83" spans="1:10" ht="15.75" thickBot="1" x14ac:dyDescent="0.3">
      <c r="A83" s="43">
        <v>2420.1</v>
      </c>
      <c r="B83" s="45">
        <v>0</v>
      </c>
      <c r="C83" s="10">
        <f t="shared" si="7"/>
        <v>0</v>
      </c>
      <c r="D83" s="11">
        <f t="shared" si="7"/>
        <v>4.1303617088956256E-125</v>
      </c>
      <c r="E83" s="11">
        <f t="shared" si="7"/>
        <v>2.5943874257378343E-8</v>
      </c>
      <c r="F83" s="12">
        <f t="shared" si="8"/>
        <v>0</v>
      </c>
      <c r="G83" s="12">
        <f t="shared" si="8"/>
        <v>3.3467011166866519E-124</v>
      </c>
      <c r="H83" s="12">
        <f t="shared" si="8"/>
        <v>8.9174915520296895E-9</v>
      </c>
      <c r="I83" s="13">
        <f t="shared" si="2"/>
        <v>8.9174915520296895E-9</v>
      </c>
      <c r="J83" s="13">
        <f t="shared" si="3"/>
        <v>-8.9174915520296895E-9</v>
      </c>
    </row>
    <row r="84" spans="1:10" ht="15.75" thickBot="1" x14ac:dyDescent="0.3">
      <c r="A84" s="43">
        <v>2718.6</v>
      </c>
      <c r="B84" s="45">
        <v>0</v>
      </c>
      <c r="C84" s="10">
        <f t="shared" si="7"/>
        <v>0</v>
      </c>
      <c r="D84" s="11">
        <f t="shared" si="7"/>
        <v>1.9832852134425779E-161</v>
      </c>
      <c r="E84" s="11">
        <f t="shared" si="7"/>
        <v>1.0124046374256938E-11</v>
      </c>
      <c r="F84" s="12">
        <f t="shared" si="8"/>
        <v>0</v>
      </c>
      <c r="G84" s="12">
        <f t="shared" si="8"/>
        <v>1.6069931173924045E-160</v>
      </c>
      <c r="H84" s="12">
        <f t="shared" si="8"/>
        <v>3.4798618401843908E-12</v>
      </c>
      <c r="I84" s="13">
        <f t="shared" si="2"/>
        <v>3.4798618401843908E-12</v>
      </c>
      <c r="J84" s="13">
        <f t="shared" si="3"/>
        <v>-3.4798618401843908E-12</v>
      </c>
    </row>
    <row r="85" spans="1:10" ht="15.75" thickBot="1" x14ac:dyDescent="0.3">
      <c r="A85" s="43">
        <v>3053.9</v>
      </c>
      <c r="B85" s="45">
        <v>0</v>
      </c>
      <c r="C85" s="10">
        <f t="shared" si="7"/>
        <v>0</v>
      </c>
      <c r="D85" s="11">
        <f t="shared" si="7"/>
        <v>9.1445802249340552E-208</v>
      </c>
      <c r="E85" s="11">
        <f t="shared" si="7"/>
        <v>2.6566335743653491E-16</v>
      </c>
      <c r="F85" s="12">
        <f t="shared" si="8"/>
        <v>0</v>
      </c>
      <c r="G85" s="12">
        <f t="shared" si="8"/>
        <v>7.4095633766177858E-207</v>
      </c>
      <c r="H85" s="12">
        <f t="shared" si="8"/>
        <v>9.1314455278412948E-17</v>
      </c>
      <c r="I85" s="13">
        <f t="shared" si="2"/>
        <v>9.1314455278412948E-17</v>
      </c>
      <c r="J85" s="13">
        <f t="shared" si="3"/>
        <v>-9.1314455278412948E-17</v>
      </c>
    </row>
    <row r="86" spans="1:10" ht="15.75" thickBot="1" x14ac:dyDescent="0.3">
      <c r="A86" s="43">
        <v>3430.5</v>
      </c>
      <c r="B86" s="45">
        <v>0</v>
      </c>
      <c r="C86" s="10">
        <f t="shared" si="7"/>
        <v>0</v>
      </c>
      <c r="D86" s="11">
        <f t="shared" si="7"/>
        <v>8.4769031989185316E-267</v>
      </c>
      <c r="E86" s="11">
        <f t="shared" si="7"/>
        <v>2.1389794981805655E-22</v>
      </c>
      <c r="F86" s="12">
        <f t="shared" si="8"/>
        <v>0</v>
      </c>
      <c r="G86" s="12">
        <f t="shared" si="8"/>
        <v>6.8685658548415048E-266</v>
      </c>
      <c r="H86" s="12">
        <f t="shared" si="8"/>
        <v>7.3521523484740238E-23</v>
      </c>
      <c r="I86" s="13">
        <f t="shared" ref="I86:I116" si="10">SUM(F86:H86)</f>
        <v>7.3521523484740238E-23</v>
      </c>
      <c r="J86" s="13">
        <f t="shared" ref="J86:J116" si="11">B86-I86</f>
        <v>-7.3521523484740238E-23</v>
      </c>
    </row>
    <row r="87" spans="1:10" ht="15.75" thickBot="1" x14ac:dyDescent="0.3">
      <c r="A87" s="43">
        <v>3853.5</v>
      </c>
      <c r="B87" s="45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1.9417800350197292E-30</v>
      </c>
      <c r="F87" s="12">
        <f t="shared" si="8"/>
        <v>0</v>
      </c>
      <c r="G87" s="12">
        <f t="shared" si="8"/>
        <v>0</v>
      </c>
      <c r="H87" s="12">
        <f t="shared" si="8"/>
        <v>6.674333558051299E-31</v>
      </c>
      <c r="I87" s="13">
        <f t="shared" si="10"/>
        <v>6.674333558051299E-31</v>
      </c>
      <c r="J87" s="13">
        <f t="shared" si="11"/>
        <v>-6.674333558051299E-31</v>
      </c>
    </row>
    <row r="88" spans="1:10" ht="15.75" thickBot="1" x14ac:dyDescent="0.3">
      <c r="A88" s="43">
        <v>4328.8</v>
      </c>
      <c r="B88" s="45">
        <v>0</v>
      </c>
      <c r="C88" s="10">
        <f t="shared" si="12"/>
        <v>0</v>
      </c>
      <c r="D88" s="11">
        <f t="shared" si="12"/>
        <v>0</v>
      </c>
      <c r="E88" s="11">
        <f t="shared" si="12"/>
        <v>5.5056108968266382E-41</v>
      </c>
      <c r="F88" s="12">
        <f t="shared" si="8"/>
        <v>0</v>
      </c>
      <c r="G88" s="12">
        <f t="shared" si="8"/>
        <v>0</v>
      </c>
      <c r="H88" s="12">
        <f t="shared" si="8"/>
        <v>1.8924019664199288E-41</v>
      </c>
      <c r="I88" s="13">
        <f t="shared" si="10"/>
        <v>1.8924019664199288E-41</v>
      </c>
      <c r="J88" s="13">
        <f t="shared" si="11"/>
        <v>-1.8924019664199288E-41</v>
      </c>
    </row>
    <row r="89" spans="1:10" ht="15.75" thickBot="1" x14ac:dyDescent="0.3">
      <c r="A89" s="43">
        <v>4862.6000000000004</v>
      </c>
      <c r="B89" s="45">
        <v>0</v>
      </c>
      <c r="C89" s="10">
        <f t="shared" si="12"/>
        <v>0</v>
      </c>
      <c r="D89" s="11">
        <f t="shared" si="12"/>
        <v>0</v>
      </c>
      <c r="E89" s="11">
        <f t="shared" si="12"/>
        <v>9.7468257527794694E-55</v>
      </c>
      <c r="F89" s="12">
        <f t="shared" si="8"/>
        <v>0</v>
      </c>
      <c r="G89" s="12">
        <f t="shared" si="8"/>
        <v>0</v>
      </c>
      <c r="H89" s="12">
        <f t="shared" si="8"/>
        <v>3.350202650816402E-55</v>
      </c>
      <c r="I89" s="13">
        <f t="shared" si="10"/>
        <v>3.350202650816402E-55</v>
      </c>
      <c r="J89" s="13">
        <f t="shared" si="11"/>
        <v>-3.350202650816402E-55</v>
      </c>
    </row>
    <row r="90" spans="1:10" ht="15.75" thickBot="1" x14ac:dyDescent="0.3">
      <c r="A90" s="43">
        <v>5462.3</v>
      </c>
      <c r="B90" s="45">
        <v>0</v>
      </c>
      <c r="C90" s="10">
        <f t="shared" si="12"/>
        <v>0</v>
      </c>
      <c r="D90" s="11">
        <f t="shared" si="12"/>
        <v>0</v>
      </c>
      <c r="E90" s="11">
        <f t="shared" si="12"/>
        <v>1.3596630467504986E-72</v>
      </c>
      <c r="F90" s="12">
        <f t="shared" si="8"/>
        <v>0</v>
      </c>
      <c r="G90" s="12">
        <f t="shared" si="8"/>
        <v>0</v>
      </c>
      <c r="H90" s="12">
        <f t="shared" si="8"/>
        <v>4.6734668896093172E-73</v>
      </c>
      <c r="I90" s="13">
        <f t="shared" si="10"/>
        <v>4.6734668896093172E-73</v>
      </c>
      <c r="J90" s="13">
        <f t="shared" si="11"/>
        <v>-4.6734668896093172E-73</v>
      </c>
    </row>
    <row r="91" spans="1:10" ht="15.75" thickBot="1" x14ac:dyDescent="0.3">
      <c r="A91" s="43">
        <v>6135.9</v>
      </c>
      <c r="B91" s="45">
        <v>0</v>
      </c>
      <c r="C91" s="10">
        <f t="shared" si="12"/>
        <v>0</v>
      </c>
      <c r="D91" s="11">
        <f t="shared" si="12"/>
        <v>0</v>
      </c>
      <c r="E91" s="11">
        <f t="shared" si="12"/>
        <v>1.1021018544916714E-95</v>
      </c>
      <c r="F91" s="12">
        <f t="shared" si="8"/>
        <v>0</v>
      </c>
      <c r="G91" s="12">
        <f t="shared" si="8"/>
        <v>0</v>
      </c>
      <c r="H91" s="12">
        <f t="shared" si="8"/>
        <v>3.7881712960086099E-96</v>
      </c>
      <c r="I91" s="13">
        <f t="shared" si="10"/>
        <v>3.7881712960086099E-96</v>
      </c>
      <c r="J91" s="13">
        <f t="shared" si="11"/>
        <v>-3.7881712960086099E-96</v>
      </c>
    </row>
    <row r="92" spans="1:10" ht="15.75" thickBot="1" x14ac:dyDescent="0.3">
      <c r="A92" s="43">
        <v>6892.6</v>
      </c>
      <c r="B92" s="45">
        <v>0</v>
      </c>
      <c r="C92" s="10">
        <f t="shared" si="12"/>
        <v>0</v>
      </c>
      <c r="D92" s="11">
        <f t="shared" si="12"/>
        <v>0</v>
      </c>
      <c r="E92" s="11">
        <f t="shared" si="12"/>
        <v>1.8702662427800731E-125</v>
      </c>
      <c r="F92" s="12">
        <f t="shared" si="8"/>
        <v>0</v>
      </c>
      <c r="G92" s="12">
        <f t="shared" si="8"/>
        <v>0</v>
      </c>
      <c r="H92" s="12">
        <f t="shared" si="8"/>
        <v>6.4285246122384451E-126</v>
      </c>
      <c r="I92" s="13">
        <f t="shared" si="10"/>
        <v>6.4285246122384451E-126</v>
      </c>
      <c r="J92" s="13">
        <f t="shared" si="11"/>
        <v>-6.4285246122384451E-126</v>
      </c>
    </row>
    <row r="93" spans="1:10" ht="15.75" thickBot="1" x14ac:dyDescent="0.3">
      <c r="A93" s="43">
        <v>7742.6</v>
      </c>
      <c r="B93" s="45">
        <v>0</v>
      </c>
      <c r="C93" s="10">
        <f t="shared" si="12"/>
        <v>0</v>
      </c>
      <c r="D93" s="11">
        <f t="shared" si="12"/>
        <v>0</v>
      </c>
      <c r="E93" s="11">
        <f t="shared" si="12"/>
        <v>9.9447223810378741E-164</v>
      </c>
      <c r="F93" s="12">
        <f t="shared" si="8"/>
        <v>0</v>
      </c>
      <c r="G93" s="12">
        <f t="shared" si="8"/>
        <v>0</v>
      </c>
      <c r="H93" s="12">
        <f t="shared" si="8"/>
        <v>3.4182241611414297E-164</v>
      </c>
      <c r="I93" s="13">
        <f t="shared" si="10"/>
        <v>3.4182241611414297E-164</v>
      </c>
      <c r="J93" s="13">
        <f t="shared" si="11"/>
        <v>-3.4182241611414297E-164</v>
      </c>
    </row>
    <row r="94" spans="1:10" ht="15.75" thickBot="1" x14ac:dyDescent="0.3">
      <c r="A94" s="43">
        <v>8697.5</v>
      </c>
      <c r="B94" s="45">
        <v>0</v>
      </c>
      <c r="C94" s="10">
        <f t="shared" si="12"/>
        <v>0</v>
      </c>
      <c r="D94" s="11">
        <f t="shared" si="12"/>
        <v>0</v>
      </c>
      <c r="E94" s="11">
        <f t="shared" si="12"/>
        <v>7.9453880159360372E-213</v>
      </c>
      <c r="F94" s="12">
        <f t="shared" si="8"/>
        <v>0</v>
      </c>
      <c r="G94" s="12">
        <f t="shared" si="8"/>
        <v>0</v>
      </c>
      <c r="H94" s="12">
        <f t="shared" si="8"/>
        <v>2.7310080910354873E-213</v>
      </c>
      <c r="I94" s="13">
        <f t="shared" si="10"/>
        <v>2.7310080910354873E-213</v>
      </c>
      <c r="J94" s="13">
        <f t="shared" si="11"/>
        <v>-2.7310080910354873E-213</v>
      </c>
    </row>
    <row r="95" spans="1:10" ht="15.75" thickBot="1" x14ac:dyDescent="0.3">
      <c r="A95" s="43">
        <v>9770.1</v>
      </c>
      <c r="B95" s="45">
        <v>0</v>
      </c>
      <c r="C95" s="10">
        <f t="shared" si="12"/>
        <v>0</v>
      </c>
      <c r="D95" s="11">
        <f t="shared" si="12"/>
        <v>0</v>
      </c>
      <c r="E95" s="11">
        <f t="shared" si="12"/>
        <v>1.1335085586865628E-275</v>
      </c>
      <c r="F95" s="12">
        <f t="shared" si="8"/>
        <v>0</v>
      </c>
      <c r="G95" s="12">
        <f t="shared" si="8"/>
        <v>0</v>
      </c>
      <c r="H95" s="12">
        <f t="shared" si="8"/>
        <v>3.8961231834393733E-276</v>
      </c>
      <c r="I95" s="13">
        <f t="shared" si="10"/>
        <v>3.8961231834393733E-276</v>
      </c>
      <c r="J95" s="13">
        <f t="shared" si="11"/>
        <v>-3.8961231834393733E-276</v>
      </c>
    </row>
    <row r="96" spans="1:10" ht="15.75" thickBot="1" x14ac:dyDescent="0.3">
      <c r="A96" s="43">
        <v>10975</v>
      </c>
      <c r="B96" s="45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5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5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5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5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5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5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5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5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5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5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5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5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5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5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5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5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5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5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5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5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3FAE-EA3E-42CC-8375-062DFF19487B}">
  <dimension ref="A1:R116"/>
  <sheetViews>
    <sheetView topLeftCell="A5" zoomScale="75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40.818758872983778</v>
      </c>
      <c r="D8" s="41">
        <v>290.42110298363252</v>
      </c>
      <c r="E8" s="41">
        <v>446.59091738153978</v>
      </c>
    </row>
    <row r="9" spans="2:8" ht="15" x14ac:dyDescent="0.25">
      <c r="B9" s="25" t="s">
        <v>5</v>
      </c>
      <c r="C9" s="41">
        <v>29.169912161652775</v>
      </c>
      <c r="D9" s="41">
        <v>194.37675528424614</v>
      </c>
      <c r="E9" s="41">
        <v>362.89943569298094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0.64581482403140744</v>
      </c>
    </row>
    <row r="12" spans="2:8" ht="15" customHeight="1" x14ac:dyDescent="0.25">
      <c r="B12" s="31" t="s">
        <v>24</v>
      </c>
      <c r="C12" s="39">
        <f>STDEV(J22:J143)/MAX(I22:I143)</f>
        <v>2.2585338454367932E-2</v>
      </c>
      <c r="D12" s="35" t="s">
        <v>21</v>
      </c>
      <c r="E12" s="38">
        <f>M24</f>
        <v>0.99176313544259087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1.830651297989013</v>
      </c>
      <c r="D15" s="40">
        <f>N22</f>
        <v>7.1985318511497516</v>
      </c>
      <c r="E15" s="40">
        <f>M22</f>
        <v>3.9212683037050295</v>
      </c>
    </row>
    <row r="16" spans="2:8" ht="15" x14ac:dyDescent="0.25">
      <c r="B16" s="5" t="s">
        <v>9</v>
      </c>
      <c r="C16" s="23">
        <f>O28</f>
        <v>5.6858157166537297E-2</v>
      </c>
      <c r="D16" s="24">
        <f>N28</f>
        <v>2.0445099454324048E-2</v>
      </c>
      <c r="E16" s="24">
        <f>M28</f>
        <v>3.3583225725452588E-2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9.6347932339892939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5">
        <v>1E-3</v>
      </c>
      <c r="C22" s="10">
        <f>EXP(-1*(($A22-C$8)/(0.6006*C$9))^2)</f>
        <v>7.3757478348446823E-3</v>
      </c>
      <c r="D22" s="11">
        <f>EXP(-1*(($A22-D$8)/(0.6006*D$9))^2)</f>
        <v>2.2345349827945647E-3</v>
      </c>
      <c r="E22" s="11">
        <f>EXP(-1*(($A22-E$8)/(0.6006*E$9))^2)</f>
        <v>1.5594913992041996E-2</v>
      </c>
      <c r="F22" s="12">
        <f t="shared" ref="F22:H53" si="0">C$15*C22</f>
        <v>1.350242234749807E-2</v>
      </c>
      <c r="G22" s="12">
        <f t="shared" si="0"/>
        <v>1.6085371246155035E-2</v>
      </c>
      <c r="H22" s="12">
        <f t="shared" si="0"/>
        <v>6.1151841936000345E-2</v>
      </c>
      <c r="I22" s="13">
        <f t="shared" ref="I22:I85" si="1">SUM(F22:H22)</f>
        <v>9.0739635529653445E-2</v>
      </c>
      <c r="J22" s="13">
        <f t="shared" ref="J22:J85" si="2">B22-I22</f>
        <v>-8.9739635529653444E-2</v>
      </c>
      <c r="M22" s="15">
        <f t="array" ref="M22:Q26">LINEST(B22:B108,C22:E108,FALSE,TRUE)</f>
        <v>3.9212683037050295</v>
      </c>
      <c r="N22" s="16">
        <v>7.1985318511497516</v>
      </c>
      <c r="O22" s="16">
        <v>1.830651297989013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5">
        <v>0</v>
      </c>
      <c r="C23" s="10">
        <f t="shared" ref="C23:E38" si="3">EXP(-1*(($A23-C$8)/(0.6006*C$9))^2)</f>
        <v>7.9549023343770051E-3</v>
      </c>
      <c r="D23" s="11">
        <f t="shared" si="3"/>
        <v>2.2630739937747613E-3</v>
      </c>
      <c r="E23" s="11">
        <f t="shared" si="3"/>
        <v>1.5682699842647835E-2</v>
      </c>
      <c r="F23" s="12">
        <f t="shared" ref="F23:F56" si="4">C$15*C23</f>
        <v>1.4562652283803094E-2</v>
      </c>
      <c r="G23" s="12">
        <f t="shared" si="0"/>
        <v>1.6290810225696294E-2</v>
      </c>
      <c r="H23" s="12">
        <f t="shared" si="0"/>
        <v>6.149607380949481E-2</v>
      </c>
      <c r="I23" s="13">
        <f t="shared" si="1"/>
        <v>9.2349536318994202E-2</v>
      </c>
      <c r="J23" s="13">
        <f t="shared" si="2"/>
        <v>-9.2349536318994202E-2</v>
      </c>
      <c r="M23" s="18">
        <v>0.13168883857338859</v>
      </c>
      <c r="N23">
        <v>0.14717469962187607</v>
      </c>
      <c r="O23">
        <v>0.10408745921818481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5">
        <v>0</v>
      </c>
      <c r="C24" s="10">
        <f t="shared" si="3"/>
        <v>8.3633296875779799E-3</v>
      </c>
      <c r="D24" s="11">
        <f t="shared" si="3"/>
        <v>2.2822854657099326E-3</v>
      </c>
      <c r="E24" s="11">
        <f t="shared" si="3"/>
        <v>1.5741464967856979E-2</v>
      </c>
      <c r="F24" s="12">
        <f t="shared" si="4"/>
        <v>1.5310340348074675E-2</v>
      </c>
      <c r="G24" s="12">
        <f t="shared" si="0"/>
        <v>1.6429104618329093E-2</v>
      </c>
      <c r="H24" s="12">
        <f t="shared" si="0"/>
        <v>6.172650763234068E-2</v>
      </c>
      <c r="I24" s="13">
        <f t="shared" si="1"/>
        <v>9.3465952598744448E-2</v>
      </c>
      <c r="J24" s="13">
        <f t="shared" si="2"/>
        <v>-9.3465952598744448E-2</v>
      </c>
      <c r="M24" s="18">
        <v>0.99176313544259087</v>
      </c>
      <c r="N24">
        <v>0.23036460991178173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5">
        <v>0</v>
      </c>
      <c r="C25" s="10">
        <f t="shared" si="3"/>
        <v>9.0112185240372022E-3</v>
      </c>
      <c r="D25" s="11">
        <f t="shared" si="3"/>
        <v>2.3113834567998954E-3</v>
      </c>
      <c r="E25" s="11">
        <f t="shared" si="3"/>
        <v>1.5829975805764642E-2</v>
      </c>
      <c r="F25" s="12">
        <f t="shared" si="4"/>
        <v>1.6496398887491343E-2</v>
      </c>
      <c r="G25" s="12">
        <f t="shared" si="0"/>
        <v>1.6638567433994663E-2</v>
      </c>
      <c r="H25" s="12">
        <f t="shared" si="0"/>
        <v>6.2073582375562375E-2</v>
      </c>
      <c r="I25" s="13">
        <f t="shared" si="1"/>
        <v>9.5208548697048381E-2</v>
      </c>
      <c r="J25" s="13">
        <f t="shared" si="2"/>
        <v>-9.5208548697048381E-2</v>
      </c>
      <c r="M25" s="18">
        <v>3371.351756344447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5">
        <v>0</v>
      </c>
      <c r="C26" s="10">
        <f t="shared" si="3"/>
        <v>9.9447317397327768E-3</v>
      </c>
      <c r="D26" s="11">
        <f t="shared" si="3"/>
        <v>2.3507103863934032E-3</v>
      </c>
      <c r="E26" s="11">
        <f t="shared" si="3"/>
        <v>1.5948670901321172E-2</v>
      </c>
      <c r="F26" s="12">
        <f t="shared" si="4"/>
        <v>1.8205336067494342E-2</v>
      </c>
      <c r="G26" s="12">
        <f t="shared" si="0"/>
        <v>1.6921663589281453E-2</v>
      </c>
      <c r="H26" s="12">
        <f t="shared" si="0"/>
        <v>6.253901769157344E-2</v>
      </c>
      <c r="I26" s="13">
        <f t="shared" si="1"/>
        <v>9.7666017348349232E-2</v>
      </c>
      <c r="J26" s="13">
        <f t="shared" si="2"/>
        <v>-9.7666017348349232E-2</v>
      </c>
      <c r="M26" s="20">
        <v>536.73120330601614</v>
      </c>
      <c r="N26" s="21">
        <v>4.4576996939838187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5">
        <v>0</v>
      </c>
      <c r="C27" s="10">
        <f t="shared" si="3"/>
        <v>1.0963515551536955E-2</v>
      </c>
      <c r="D27" s="11">
        <f t="shared" si="3"/>
        <v>2.3906503100886269E-3</v>
      </c>
      <c r="E27" s="11">
        <f t="shared" si="3"/>
        <v>1.6068147750659054E-2</v>
      </c>
      <c r="F27" s="12">
        <f t="shared" si="4"/>
        <v>2.0070373974943857E-2</v>
      </c>
      <c r="G27" s="12">
        <f t="shared" si="0"/>
        <v>1.7209172402134012E-2</v>
      </c>
      <c r="H27" s="12">
        <f t="shared" si="0"/>
        <v>6.3007518473908619E-2</v>
      </c>
      <c r="I27" s="13">
        <f t="shared" si="1"/>
        <v>0.10028706485098648</v>
      </c>
      <c r="J27" s="13">
        <f t="shared" si="2"/>
        <v>-0.10028706485098648</v>
      </c>
      <c r="M27" t="s">
        <v>10</v>
      </c>
    </row>
    <row r="28" spans="1:18" ht="15.75" thickBot="1" x14ac:dyDescent="0.3">
      <c r="A28" s="43">
        <v>4</v>
      </c>
      <c r="B28" s="45">
        <v>0</v>
      </c>
      <c r="C28" s="10">
        <f t="shared" si="3"/>
        <v>1.2074073494533094E-2</v>
      </c>
      <c r="D28" s="11">
        <f t="shared" si="3"/>
        <v>2.4312117515506294E-3</v>
      </c>
      <c r="E28" s="11">
        <f t="shared" si="3"/>
        <v>1.6188410594525332E-2</v>
      </c>
      <c r="F28" s="12">
        <f t="shared" si="4"/>
        <v>2.2103418314781749E-2</v>
      </c>
      <c r="G28" s="12">
        <f t="shared" si="0"/>
        <v>1.7501155230426783E-2</v>
      </c>
      <c r="H28" s="12">
        <f t="shared" si="0"/>
        <v>6.347910135167488E-2</v>
      </c>
      <c r="I28" s="13">
        <f t="shared" si="1"/>
        <v>0.10308367489688341</v>
      </c>
      <c r="J28" s="13">
        <f t="shared" si="2"/>
        <v>-0.10308367489688341</v>
      </c>
      <c r="M28" s="14">
        <f>M23/M22</f>
        <v>3.3583225725452588E-2</v>
      </c>
      <c r="N28" s="14">
        <f>N23/N22</f>
        <v>2.0445099454324048E-2</v>
      </c>
      <c r="O28" s="14">
        <f>O23/O22</f>
        <v>5.6858157166537297E-2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5">
        <v>1E-3</v>
      </c>
      <c r="C29" s="10">
        <f t="shared" si="3"/>
        <v>1.3601821048157809E-2</v>
      </c>
      <c r="D29" s="11">
        <f t="shared" si="3"/>
        <v>2.4828007108691663E-3</v>
      </c>
      <c r="E29" s="11">
        <f t="shared" si="3"/>
        <v>1.6339850940270555E-2</v>
      </c>
      <c r="F29" s="12">
        <f t="shared" si="4"/>
        <v>2.4900191356824371E-2</v>
      </c>
      <c r="G29" s="12">
        <f t="shared" si="0"/>
        <v>1.787251999724894E-2</v>
      </c>
      <c r="H29" s="12">
        <f t="shared" si="0"/>
        <v>6.407293957934776E-2</v>
      </c>
      <c r="I29" s="13">
        <f t="shared" si="1"/>
        <v>0.10684565093342108</v>
      </c>
      <c r="J29" s="13">
        <f t="shared" si="2"/>
        <v>-0.10584565093342108</v>
      </c>
    </row>
    <row r="30" spans="1:18" ht="15.75" thickBot="1" x14ac:dyDescent="0.3">
      <c r="A30" s="43">
        <v>5.0999999999999996</v>
      </c>
      <c r="B30" s="45">
        <v>1E-3</v>
      </c>
      <c r="C30" s="10">
        <f t="shared" si="3"/>
        <v>1.5658677326375062E-2</v>
      </c>
      <c r="D30" s="11">
        <f t="shared" si="3"/>
        <v>2.5460311882239419E-3</v>
      </c>
      <c r="E30" s="11">
        <f t="shared" si="3"/>
        <v>1.6523221006743732E-2</v>
      </c>
      <c r="F30" s="12">
        <f t="shared" si="4"/>
        <v>2.8665577972319636E-2</v>
      </c>
      <c r="G30" s="12">
        <f t="shared" si="0"/>
        <v>1.8327686602450693E-2</v>
      </c>
      <c r="H30" s="12">
        <f t="shared" si="0"/>
        <v>6.4791982808857299E-2</v>
      </c>
      <c r="I30" s="13">
        <f t="shared" si="1"/>
        <v>0.11178524738362763</v>
      </c>
      <c r="J30" s="13">
        <f t="shared" si="2"/>
        <v>-0.11078524738362763</v>
      </c>
    </row>
    <row r="31" spans="1:18" ht="15.75" thickBot="1" x14ac:dyDescent="0.3">
      <c r="A31" s="43">
        <v>5.7</v>
      </c>
      <c r="B31" s="45">
        <v>1E-3</v>
      </c>
      <c r="C31" s="10">
        <f t="shared" si="3"/>
        <v>1.7984332504567751E-2</v>
      </c>
      <c r="D31" s="11">
        <f t="shared" si="3"/>
        <v>2.6107340550353981E-3</v>
      </c>
      <c r="E31" s="11">
        <f t="shared" si="3"/>
        <v>1.670839566282099E-2</v>
      </c>
      <c r="F31" s="12">
        <f t="shared" si="4"/>
        <v>3.2923041642952948E-2</v>
      </c>
      <c r="G31" s="12">
        <f t="shared" si="0"/>
        <v>1.879345225005366E-2</v>
      </c>
      <c r="H31" s="12">
        <f t="shared" si="0"/>
        <v>6.5518102318382537E-2</v>
      </c>
      <c r="I31" s="13">
        <f t="shared" si="1"/>
        <v>0.11723459621138915</v>
      </c>
      <c r="J31" s="13">
        <f t="shared" si="2"/>
        <v>-0.11623459621138915</v>
      </c>
      <c r="M31" s="28" t="e">
        <f>#REF!-M22</f>
        <v>#REF!</v>
      </c>
      <c r="N31" s="28" t="e">
        <f>#REF!-N22</f>
        <v>#REF!</v>
      </c>
      <c r="O31" s="28">
        <f>E15-O22</f>
        <v>2.0906170057160165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5">
        <v>1E-3</v>
      </c>
      <c r="C32" s="10">
        <f t="shared" si="3"/>
        <v>2.1075076939413274E-2</v>
      </c>
      <c r="D32" s="11">
        <f t="shared" si="3"/>
        <v>2.6881223828739884E-3</v>
      </c>
      <c r="E32" s="11">
        <f t="shared" si="3"/>
        <v>1.6926733017273956E-2</v>
      </c>
      <c r="F32" s="12">
        <f t="shared" si="4"/>
        <v>3.8581116954355225E-2</v>
      </c>
      <c r="G32" s="12">
        <f t="shared" si="0"/>
        <v>1.9350534592906973E-2</v>
      </c>
      <c r="H32" s="12">
        <f t="shared" si="0"/>
        <v>6.6374261665913759E-2</v>
      </c>
      <c r="I32" s="13">
        <f t="shared" si="1"/>
        <v>0.12430591321317595</v>
      </c>
      <c r="J32" s="13">
        <f t="shared" si="2"/>
        <v>-0.12330591321317595</v>
      </c>
    </row>
    <row r="33" spans="1:10" ht="15.75" thickBot="1" x14ac:dyDescent="0.3">
      <c r="A33" s="43">
        <v>7.2</v>
      </c>
      <c r="B33" s="45">
        <v>1E-3</v>
      </c>
      <c r="C33" s="10">
        <f t="shared" si="3"/>
        <v>2.5164327501944254E-2</v>
      </c>
      <c r="D33" s="11">
        <f t="shared" si="3"/>
        <v>2.7791343632423558E-3</v>
      </c>
      <c r="E33" s="11">
        <f t="shared" si="3"/>
        <v>1.7179323257189561E-2</v>
      </c>
      <c r="F33" s="12">
        <f t="shared" si="4"/>
        <v>4.6067108804454866E-2</v>
      </c>
      <c r="G33" s="12">
        <f t="shared" si="0"/>
        <v>2.0005687232424883E-2</v>
      </c>
      <c r="H33" s="12">
        <f t="shared" si="0"/>
        <v>6.736473576752007E-2</v>
      </c>
      <c r="I33" s="13">
        <f t="shared" si="1"/>
        <v>0.13343753180439982</v>
      </c>
      <c r="J33" s="13">
        <f t="shared" si="2"/>
        <v>-0.13243753180439982</v>
      </c>
    </row>
    <row r="34" spans="1:10" ht="15.75" thickBot="1" x14ac:dyDescent="0.3">
      <c r="A34" s="43">
        <v>8.1</v>
      </c>
      <c r="B34" s="45">
        <v>6.0000000000000001E-3</v>
      </c>
      <c r="C34" s="10">
        <f t="shared" si="3"/>
        <v>3.0567760608291049E-2</v>
      </c>
      <c r="D34" s="11">
        <f t="shared" si="3"/>
        <v>2.884887354278358E-3</v>
      </c>
      <c r="E34" s="11">
        <f t="shared" si="3"/>
        <v>1.7467432973376371E-2</v>
      </c>
      <c r="F34" s="12">
        <f t="shared" si="4"/>
        <v>5.5958910634185434E-2</v>
      </c>
      <c r="G34" s="12">
        <f t="shared" si="0"/>
        <v>2.0766953506751899E-2</v>
      </c>
      <c r="H34" s="12">
        <f t="shared" si="0"/>
        <v>6.8494491265592858E-2</v>
      </c>
      <c r="I34" s="13">
        <f t="shared" si="1"/>
        <v>0.14522035540653019</v>
      </c>
      <c r="J34" s="13">
        <f t="shared" si="2"/>
        <v>-0.13922035540653019</v>
      </c>
    </row>
    <row r="35" spans="1:10" ht="15.75" thickBot="1" x14ac:dyDescent="0.3">
      <c r="A35" s="43">
        <v>9.1</v>
      </c>
      <c r="B35" s="45">
        <v>1.7000000000000001E-2</v>
      </c>
      <c r="C35" s="10">
        <f t="shared" si="3"/>
        <v>3.7708562442347021E-2</v>
      </c>
      <c r="D35" s="11">
        <f t="shared" si="3"/>
        <v>3.0066977802485169E-3</v>
      </c>
      <c r="E35" s="11">
        <f t="shared" si="3"/>
        <v>1.7792513690185457E-2</v>
      </c>
      <c r="F35" s="12">
        <f t="shared" si="4"/>
        <v>6.9031228780382328E-2</v>
      </c>
      <c r="G35" s="12">
        <f t="shared" si="0"/>
        <v>2.1643809737900206E-2</v>
      </c>
      <c r="H35" s="12">
        <f t="shared" si="0"/>
        <v>6.9769219976562047E-2</v>
      </c>
      <c r="I35" s="13">
        <f t="shared" si="1"/>
        <v>0.16044425849484459</v>
      </c>
      <c r="J35" s="13">
        <f t="shared" si="2"/>
        <v>-0.1434442584948446</v>
      </c>
    </row>
    <row r="36" spans="1:10" ht="15.75" thickBot="1" x14ac:dyDescent="0.3">
      <c r="A36" s="43">
        <v>10.199999999999999</v>
      </c>
      <c r="B36" s="45">
        <v>1.7999999999999999E-2</v>
      </c>
      <c r="C36" s="10">
        <f t="shared" si="3"/>
        <v>4.7148232030712556E-2</v>
      </c>
      <c r="D36" s="11">
        <f t="shared" si="3"/>
        <v>3.146104729545394E-3</v>
      </c>
      <c r="E36" s="11">
        <f t="shared" si="3"/>
        <v>1.8156211626851836E-2</v>
      </c>
      <c r="F36" s="12">
        <f t="shared" si="4"/>
        <v>8.6311972164911099E-2</v>
      </c>
      <c r="G36" s="12">
        <f t="shared" si="0"/>
        <v>2.2647335102685393E-2</v>
      </c>
      <c r="H36" s="12">
        <f t="shared" si="0"/>
        <v>7.119537716773483E-2</v>
      </c>
      <c r="I36" s="13">
        <f t="shared" si="1"/>
        <v>0.18015468443533134</v>
      </c>
      <c r="J36" s="13">
        <f t="shared" si="2"/>
        <v>-0.16215468443533135</v>
      </c>
    </row>
    <row r="37" spans="1:10" ht="15.75" thickBot="1" x14ac:dyDescent="0.3">
      <c r="A37" s="43">
        <v>11.5</v>
      </c>
      <c r="B37" s="45">
        <v>2.1999999999999999E-2</v>
      </c>
      <c r="C37" s="10">
        <f t="shared" si="3"/>
        <v>6.0773908677563701E-2</v>
      </c>
      <c r="D37" s="11">
        <f t="shared" si="3"/>
        <v>3.3184551520317801E-3</v>
      </c>
      <c r="E37" s="11">
        <f t="shared" si="3"/>
        <v>1.8594411838073272E-2</v>
      </c>
      <c r="F37" s="12">
        <f t="shared" si="4"/>
        <v>0.11125583480444773</v>
      </c>
      <c r="G37" s="12">
        <f t="shared" si="0"/>
        <v>2.3888005108512762E-2</v>
      </c>
      <c r="H37" s="12">
        <f t="shared" si="0"/>
        <v>7.2913677766674304E-2</v>
      </c>
      <c r="I37" s="13">
        <f t="shared" si="1"/>
        <v>0.20805751767963482</v>
      </c>
      <c r="J37" s="13">
        <f t="shared" si="2"/>
        <v>-0.18605751767963483</v>
      </c>
    </row>
    <row r="38" spans="1:10" ht="15.75" thickBot="1" x14ac:dyDescent="0.3">
      <c r="A38" s="43">
        <v>12.9</v>
      </c>
      <c r="B38" s="45">
        <v>6.5000000000000002E-2</v>
      </c>
      <c r="C38" s="10">
        <f t="shared" si="3"/>
        <v>7.890441248901206E-2</v>
      </c>
      <c r="D38" s="11">
        <f t="shared" si="3"/>
        <v>3.5136623819431202E-3</v>
      </c>
      <c r="E38" s="11">
        <f t="shared" si="3"/>
        <v>1.907663660774683E-2</v>
      </c>
      <c r="F38" s="12">
        <f t="shared" si="4"/>
        <v>0.14444646514007042</v>
      </c>
      <c r="G38" s="12">
        <f t="shared" si="0"/>
        <v>2.5293210570604255E-2</v>
      </c>
      <c r="H38" s="12">
        <f t="shared" si="0"/>
        <v>7.480461047125668E-2</v>
      </c>
      <c r="I38" s="13">
        <f t="shared" si="1"/>
        <v>0.24454428618193136</v>
      </c>
      <c r="J38" s="13">
        <f t="shared" si="2"/>
        <v>-0.17954428618193136</v>
      </c>
    </row>
    <row r="39" spans="1:10" ht="15.75" thickBot="1" x14ac:dyDescent="0.3">
      <c r="A39" s="43">
        <v>14.5</v>
      </c>
      <c r="B39" s="45">
        <v>0.11799999999999999</v>
      </c>
      <c r="C39" s="10">
        <f t="shared" ref="C39:E54" si="5">EXP(-1*(($A39-C$8)/(0.6006*C$9))^2)</f>
        <v>0.10468666083235655</v>
      </c>
      <c r="D39" s="11">
        <f t="shared" si="5"/>
        <v>3.7495352954791932E-3</v>
      </c>
      <c r="E39" s="11">
        <f t="shared" si="5"/>
        <v>1.9641098183703791E-2</v>
      </c>
      <c r="F39" s="12">
        <f t="shared" si="4"/>
        <v>0.1916447715348891</v>
      </c>
      <c r="G39" s="12">
        <f t="shared" si="0"/>
        <v>2.6991149251517167E-2</v>
      </c>
      <c r="H39" s="12">
        <f t="shared" si="0"/>
        <v>7.7018015757716107E-2</v>
      </c>
      <c r="I39" s="13">
        <f t="shared" si="1"/>
        <v>0.29565393654412236</v>
      </c>
      <c r="J39" s="13">
        <f t="shared" si="2"/>
        <v>-0.17765393654412237</v>
      </c>
    </row>
    <row r="40" spans="1:10" ht="15.75" thickBot="1" x14ac:dyDescent="0.3">
      <c r="A40" s="43">
        <v>16.3</v>
      </c>
      <c r="B40" s="45">
        <v>0.186</v>
      </c>
      <c r="C40" s="10">
        <f t="shared" si="5"/>
        <v>0.14104919804102645</v>
      </c>
      <c r="D40" s="11">
        <f t="shared" si="5"/>
        <v>4.0320603290041916E-3</v>
      </c>
      <c r="E40" s="11">
        <f t="shared" si="5"/>
        <v>2.0293491426184907E-2</v>
      </c>
      <c r="F40" s="12">
        <f t="shared" si="4"/>
        <v>0.25821189747411444</v>
      </c>
      <c r="G40" s="12">
        <f t="shared" si="0"/>
        <v>2.9024914704094018E-2</v>
      </c>
      <c r="H40" s="12">
        <f t="shared" si="0"/>
        <v>7.9576224701008655E-2</v>
      </c>
      <c r="I40" s="13">
        <f t="shared" si="1"/>
        <v>0.36681303687921712</v>
      </c>
      <c r="J40" s="13">
        <f t="shared" si="2"/>
        <v>-0.18081303687921713</v>
      </c>
    </row>
    <row r="41" spans="1:10" ht="15.75" thickBot="1" x14ac:dyDescent="0.3">
      <c r="A41" s="43">
        <v>18.3</v>
      </c>
      <c r="B41" s="45">
        <v>0.318</v>
      </c>
      <c r="C41" s="10">
        <f t="shared" si="5"/>
        <v>0.19163851797455983</v>
      </c>
      <c r="D41" s="11">
        <f t="shared" si="5"/>
        <v>4.3685762984533886E-3</v>
      </c>
      <c r="E41" s="11">
        <f t="shared" si="5"/>
        <v>2.1040452582189242E-2</v>
      </c>
      <c r="F41" s="12">
        <f t="shared" si="4"/>
        <v>0.35082330167481879</v>
      </c>
      <c r="G41" s="12">
        <f t="shared" si="0"/>
        <v>3.14473356285946E-2</v>
      </c>
      <c r="H41" s="12">
        <f t="shared" si="0"/>
        <v>8.2505259806147313E-2</v>
      </c>
      <c r="I41" s="13">
        <f t="shared" si="1"/>
        <v>0.46477589710956069</v>
      </c>
      <c r="J41" s="13">
        <f t="shared" si="2"/>
        <v>-0.14677589710956068</v>
      </c>
    </row>
    <row r="42" spans="1:10" ht="15.75" thickBot="1" x14ac:dyDescent="0.3">
      <c r="A42" s="43">
        <v>20.6</v>
      </c>
      <c r="B42" s="45">
        <v>0.57799999999999996</v>
      </c>
      <c r="C42" s="10">
        <f t="shared" si="5"/>
        <v>0.26397809052780347</v>
      </c>
      <c r="D42" s="11">
        <f t="shared" si="5"/>
        <v>4.7869579386692123E-3</v>
      </c>
      <c r="E42" s="11">
        <f t="shared" si="5"/>
        <v>2.192894375469602E-2</v>
      </c>
      <c r="F42" s="12">
        <f t="shared" si="4"/>
        <v>0.48325183406538463</v>
      </c>
      <c r="G42" s="12">
        <f t="shared" si="0"/>
        <v>3.4459069191624482E-2</v>
      </c>
      <c r="H42" s="12">
        <f t="shared" si="0"/>
        <v>8.5989272079019866E-2</v>
      </c>
      <c r="I42" s="13">
        <f t="shared" si="1"/>
        <v>0.60370017533602893</v>
      </c>
      <c r="J42" s="13">
        <f t="shared" si="2"/>
        <v>-2.5700175336028974E-2</v>
      </c>
    </row>
    <row r="43" spans="1:10" ht="15.75" thickBot="1" x14ac:dyDescent="0.3">
      <c r="A43" s="43">
        <v>23.1</v>
      </c>
      <c r="B43" s="45">
        <v>0.79900000000000004</v>
      </c>
      <c r="C43" s="10">
        <f t="shared" si="5"/>
        <v>0.35955706494127548</v>
      </c>
      <c r="D43" s="11">
        <f t="shared" si="5"/>
        <v>5.2826373035875212E-3</v>
      </c>
      <c r="E43" s="11">
        <f t="shared" si="5"/>
        <v>2.293150795074855E-2</v>
      </c>
      <c r="F43" s="12">
        <f t="shared" si="4"/>
        <v>0.65822360763586585</v>
      </c>
      <c r="G43" s="12">
        <f t="shared" si="0"/>
        <v>3.8027232887946613E-2</v>
      </c>
      <c r="H43" s="12">
        <f t="shared" si="0"/>
        <v>8.992059528343016E-2</v>
      </c>
      <c r="I43" s="13">
        <f t="shared" si="1"/>
        <v>0.78617143580724269</v>
      </c>
      <c r="J43" s="13">
        <f t="shared" si="2"/>
        <v>1.2828564192757352E-2</v>
      </c>
    </row>
    <row r="44" spans="1:10" ht="15.75" thickBot="1" x14ac:dyDescent="0.3">
      <c r="A44" s="43">
        <v>26</v>
      </c>
      <c r="B44" s="45">
        <v>1.202</v>
      </c>
      <c r="C44" s="10">
        <f t="shared" si="5"/>
        <v>0.48896922462724235</v>
      </c>
      <c r="D44" s="11">
        <f t="shared" si="5"/>
        <v>5.9154739568683043E-3</v>
      </c>
      <c r="E44" s="11">
        <f t="shared" si="5"/>
        <v>2.414408412277769E-2</v>
      </c>
      <c r="F44" s="12">
        <f t="shared" si="4"/>
        <v>0.89513214574054245</v>
      </c>
      <c r="G44" s="12">
        <f t="shared" si="0"/>
        <v>4.258272769316334E-2</v>
      </c>
      <c r="H44" s="12">
        <f t="shared" si="0"/>
        <v>9.4675431792636017E-2</v>
      </c>
      <c r="I44" s="13">
        <f t="shared" si="1"/>
        <v>1.0323903052263417</v>
      </c>
      <c r="J44" s="13">
        <f t="shared" si="2"/>
        <v>0.16960969477365828</v>
      </c>
    </row>
    <row r="45" spans="1:10" ht="15.75" thickBot="1" x14ac:dyDescent="0.3">
      <c r="A45" s="43">
        <v>29.2</v>
      </c>
      <c r="B45" s="45">
        <v>1.6439999999999999</v>
      </c>
      <c r="C45" s="10">
        <f t="shared" si="5"/>
        <v>0.64415000640457787</v>
      </c>
      <c r="D45" s="11">
        <f t="shared" si="5"/>
        <v>6.6925187742328104E-3</v>
      </c>
      <c r="E45" s="11">
        <f t="shared" si="5"/>
        <v>2.5546145598849154E-2</v>
      </c>
      <c r="F45" s="12">
        <f t="shared" si="4"/>
        <v>1.1792140453241715</v>
      </c>
      <c r="G45" s="12">
        <f t="shared" si="0"/>
        <v>4.8176309560732579E-2</v>
      </c>
      <c r="H45" s="12">
        <f t="shared" si="0"/>
        <v>0.10017329101860092</v>
      </c>
      <c r="I45" s="13">
        <f t="shared" si="1"/>
        <v>1.327563645903505</v>
      </c>
      <c r="J45" s="13">
        <f t="shared" si="2"/>
        <v>0.31643635409649495</v>
      </c>
    </row>
    <row r="46" spans="1:10" ht="15.75" thickBot="1" x14ac:dyDescent="0.3">
      <c r="A46" s="43">
        <v>32.700000000000003</v>
      </c>
      <c r="B46" s="45">
        <v>1.8680000000000001</v>
      </c>
      <c r="C46" s="10">
        <f t="shared" si="5"/>
        <v>0.80674102029855765</v>
      </c>
      <c r="D46" s="11">
        <f t="shared" si="5"/>
        <v>7.6465828979712953E-3</v>
      </c>
      <c r="E46" s="11">
        <f t="shared" si="5"/>
        <v>2.7159633111534288E-2</v>
      </c>
      <c r="F46" s="12">
        <f t="shared" si="4"/>
        <v>1.4768614959505353</v>
      </c>
      <c r="G46" s="12">
        <f t="shared" si="0"/>
        <v>5.5044170543503343E-2</v>
      </c>
      <c r="H46" s="12">
        <f t="shared" si="0"/>
        <v>0.10650020846051701</v>
      </c>
      <c r="I46" s="13">
        <f t="shared" si="1"/>
        <v>1.6384058749545558</v>
      </c>
      <c r="J46" s="13">
        <f t="shared" si="2"/>
        <v>0.2295941250454443</v>
      </c>
    </row>
    <row r="47" spans="1:10" ht="15.75" thickBot="1" x14ac:dyDescent="0.3">
      <c r="A47" s="43">
        <v>36.799999999999997</v>
      </c>
      <c r="B47" s="45">
        <v>1.9390000000000001</v>
      </c>
      <c r="C47" s="10">
        <f t="shared" si="5"/>
        <v>0.94874136702563527</v>
      </c>
      <c r="D47" s="11">
        <f t="shared" si="5"/>
        <v>8.9181377150863109E-3</v>
      </c>
      <c r="E47" s="11">
        <f t="shared" si="5"/>
        <v>2.9160656407928611E-2</v>
      </c>
      <c r="F47" s="12">
        <f t="shared" si="4"/>
        <v>1.7368146150013499</v>
      </c>
      <c r="G47" s="12">
        <f t="shared" si="0"/>
        <v>6.4197498394988672E-2</v>
      </c>
      <c r="H47" s="12">
        <f t="shared" si="0"/>
        <v>0.11434675768764342</v>
      </c>
      <c r="I47" s="13">
        <f t="shared" si="1"/>
        <v>1.915358871083982</v>
      </c>
      <c r="J47" s="13">
        <f t="shared" si="2"/>
        <v>2.3641128916018106E-2</v>
      </c>
    </row>
    <row r="48" spans="1:10" ht="15.75" thickBot="1" x14ac:dyDescent="0.3">
      <c r="A48" s="43">
        <v>41.3</v>
      </c>
      <c r="B48" s="45">
        <v>1.718</v>
      </c>
      <c r="C48" s="10">
        <f t="shared" si="5"/>
        <v>0.99924574059336069</v>
      </c>
      <c r="D48" s="11">
        <f t="shared" si="5"/>
        <v>1.0528475112650785E-2</v>
      </c>
      <c r="E48" s="11">
        <f t="shared" si="5"/>
        <v>3.1501333315394814E-2</v>
      </c>
      <c r="F48" s="12">
        <f t="shared" si="4"/>
        <v>1.8292705120272283</v>
      </c>
      <c r="G48" s="12">
        <f t="shared" si="0"/>
        <v>7.5789563442454147E-2</v>
      </c>
      <c r="H48" s="12">
        <f t="shared" si="0"/>
        <v>0.12352517985410495</v>
      </c>
      <c r="I48" s="13">
        <f t="shared" si="1"/>
        <v>2.0285852553237875</v>
      </c>
      <c r="J48" s="13">
        <f t="shared" si="2"/>
        <v>-0.31058525532378756</v>
      </c>
    </row>
    <row r="49" spans="1:10" ht="15.75" thickBot="1" x14ac:dyDescent="0.3">
      <c r="A49" s="43">
        <v>46.4</v>
      </c>
      <c r="B49" s="45">
        <v>1.716</v>
      </c>
      <c r="C49" s="10">
        <f t="shared" si="5"/>
        <v>0.90349075878814133</v>
      </c>
      <c r="D49" s="11">
        <f t="shared" si="5"/>
        <v>1.2662189198096793E-2</v>
      </c>
      <c r="E49" s="11">
        <f t="shared" si="5"/>
        <v>3.4346609260471284E-2</v>
      </c>
      <c r="F49" s="12">
        <f t="shared" si="4"/>
        <v>1.6539765302965892</v>
      </c>
      <c r="G49" s="12">
        <f t="shared" si="0"/>
        <v>9.1149172247784099E-2</v>
      </c>
      <c r="H49" s="12">
        <f t="shared" si="0"/>
        <v>0.13468227023282769</v>
      </c>
      <c r="I49" s="13">
        <f t="shared" si="1"/>
        <v>1.879807972777201</v>
      </c>
      <c r="J49" s="13">
        <f t="shared" si="2"/>
        <v>-0.16380797277720105</v>
      </c>
    </row>
    <row r="50" spans="1:10" ht="15.75" thickBot="1" x14ac:dyDescent="0.3">
      <c r="A50" s="43">
        <v>52.1</v>
      </c>
      <c r="B50" s="45">
        <v>1.4470000000000001</v>
      </c>
      <c r="C50" s="10">
        <f t="shared" si="5"/>
        <v>0.66057699291640604</v>
      </c>
      <c r="D50" s="11">
        <f t="shared" si="5"/>
        <v>1.5492413817401502E-2</v>
      </c>
      <c r="E50" s="11">
        <f t="shared" si="5"/>
        <v>3.7782809536099186E-2</v>
      </c>
      <c r="F50" s="12">
        <f t="shared" si="4"/>
        <v>1.2092861295040978</v>
      </c>
      <c r="G50" s="12">
        <f t="shared" si="0"/>
        <v>0.11152263431575722</v>
      </c>
      <c r="H50" s="12">
        <f t="shared" si="0"/>
        <v>0.14815653345882987</v>
      </c>
      <c r="I50" s="13">
        <f t="shared" si="1"/>
        <v>1.4689652972786849</v>
      </c>
      <c r="J50" s="13">
        <f t="shared" si="2"/>
        <v>-2.1965297278684792E-2</v>
      </c>
    </row>
    <row r="51" spans="1:10" ht="15.75" thickBot="1" x14ac:dyDescent="0.3">
      <c r="A51" s="43">
        <v>58.6</v>
      </c>
      <c r="B51" s="45">
        <v>1.196</v>
      </c>
      <c r="C51" s="10">
        <f t="shared" si="5"/>
        <v>0.35696799584021083</v>
      </c>
      <c r="D51" s="11">
        <f t="shared" si="5"/>
        <v>1.9386463932203203E-2</v>
      </c>
      <c r="E51" s="11">
        <f t="shared" si="5"/>
        <v>4.2052483715447425E-2</v>
      </c>
      <c r="F51" s="12">
        <f t="shared" si="4"/>
        <v>0.65348392492541851</v>
      </c>
      <c r="G51" s="12">
        <f t="shared" si="0"/>
        <v>0.13955407809713061</v>
      </c>
      <c r="H51" s="12">
        <f t="shared" si="0"/>
        <v>0.16489907148545591</v>
      </c>
      <c r="I51" s="13">
        <f t="shared" si="1"/>
        <v>0.95793707450800503</v>
      </c>
      <c r="J51" s="13">
        <f t="shared" si="2"/>
        <v>0.23806292549199493</v>
      </c>
    </row>
    <row r="52" spans="1:10" ht="15.75" thickBot="1" x14ac:dyDescent="0.3">
      <c r="A52" s="43">
        <v>63</v>
      </c>
      <c r="B52" s="45">
        <v>0.69699999999999995</v>
      </c>
      <c r="C52" s="10">
        <f t="shared" si="5"/>
        <v>0.20129376799831189</v>
      </c>
      <c r="D52" s="11">
        <f t="shared" si="5"/>
        <v>2.2484785893005628E-2</v>
      </c>
      <c r="E52" s="11">
        <f t="shared" si="5"/>
        <v>4.5167740510991955E-2</v>
      </c>
      <c r="F52" s="12">
        <f t="shared" si="4"/>
        <v>0.36849869766320892</v>
      </c>
      <c r="G52" s="12">
        <f t="shared" si="0"/>
        <v>0.16185744741708363</v>
      </c>
      <c r="H52" s="12">
        <f t="shared" si="0"/>
        <v>0.17711482921572635</v>
      </c>
      <c r="I52" s="13">
        <f t="shared" si="1"/>
        <v>0.7074709742960188</v>
      </c>
      <c r="J52" s="13">
        <f t="shared" si="2"/>
        <v>-1.0470974296018842E-2</v>
      </c>
    </row>
    <row r="53" spans="1:10" ht="15.75" thickBot="1" x14ac:dyDescent="0.3">
      <c r="A53" s="43">
        <v>73.900000000000006</v>
      </c>
      <c r="B53" s="45">
        <v>1.514</v>
      </c>
      <c r="C53" s="10">
        <f t="shared" si="5"/>
        <v>2.8282317970372402E-2</v>
      </c>
      <c r="D53" s="11">
        <f t="shared" si="5"/>
        <v>3.2069077676271936E-2</v>
      </c>
      <c r="E53" s="11">
        <f t="shared" si="5"/>
        <v>5.3726699394433676E-2</v>
      </c>
      <c r="F53" s="12">
        <f t="shared" si="4"/>
        <v>5.1775062102600224E-2</v>
      </c>
      <c r="G53" s="12">
        <f t="shared" si="0"/>
        <v>0.23085027708963898</v>
      </c>
      <c r="H53" s="12">
        <f t="shared" si="0"/>
        <v>0.21067680339808098</v>
      </c>
      <c r="I53" s="13">
        <f t="shared" si="1"/>
        <v>0.49330214259032018</v>
      </c>
      <c r="J53" s="13">
        <f t="shared" si="2"/>
        <v>1.0206978574096799</v>
      </c>
    </row>
    <row r="54" spans="1:10" ht="15.75" thickBot="1" x14ac:dyDescent="0.3">
      <c r="A54" s="43">
        <v>83</v>
      </c>
      <c r="B54" s="45">
        <v>1.0189999999999999</v>
      </c>
      <c r="C54" s="10">
        <f t="shared" si="5"/>
        <v>3.0368736043622541E-3</v>
      </c>
      <c r="D54" s="11">
        <f t="shared" si="5"/>
        <v>4.2561876013814802E-2</v>
      </c>
      <c r="E54" s="11">
        <f t="shared" si="5"/>
        <v>6.1864719219876269E-2</v>
      </c>
      <c r="F54" s="12">
        <f t="shared" si="4"/>
        <v>5.5594566056543331E-3</v>
      </c>
      <c r="G54" s="12">
        <f t="shared" ref="G54:H56" si="6">D$15*D54</f>
        <v>0.30638302013013247</v>
      </c>
      <c r="H54" s="12">
        <f t="shared" si="6"/>
        <v>0.24258816259451216</v>
      </c>
      <c r="I54" s="13">
        <f t="shared" si="1"/>
        <v>0.55453063933029889</v>
      </c>
      <c r="J54" s="13">
        <f t="shared" si="2"/>
        <v>0.46446936066970101</v>
      </c>
    </row>
    <row r="55" spans="1:10" ht="15.75" thickBot="1" x14ac:dyDescent="0.3">
      <c r="A55" s="43">
        <v>93.3</v>
      </c>
      <c r="B55" s="45">
        <v>0.88100000000000001</v>
      </c>
      <c r="C55" s="10">
        <f t="shared" ref="C55:E86" si="7">EXP(-1*(($A55-C$8)/(0.6006*C$9))^2)</f>
        <v>1.2670966784128363E-4</v>
      </c>
      <c r="D55" s="11">
        <f t="shared" si="7"/>
        <v>5.778282141946145E-2</v>
      </c>
      <c r="E55" s="11">
        <f t="shared" si="7"/>
        <v>7.2268074027926704E-2</v>
      </c>
      <c r="F55" s="12">
        <f t="shared" si="4"/>
        <v>2.3196121790140258E-4</v>
      </c>
      <c r="G55" s="12">
        <f t="shared" si="6"/>
        <v>0.41595148043729135</v>
      </c>
      <c r="H55" s="12">
        <f t="shared" si="6"/>
        <v>0.28338250805551762</v>
      </c>
      <c r="I55" s="13">
        <f t="shared" si="1"/>
        <v>0.6995659497107104</v>
      </c>
      <c r="J55" s="13">
        <f t="shared" si="2"/>
        <v>0.18143405028928961</v>
      </c>
    </row>
    <row r="56" spans="1:10" ht="15.75" thickBot="1" x14ac:dyDescent="0.3">
      <c r="A56" s="43">
        <v>104.8</v>
      </c>
      <c r="B56" s="45">
        <v>0.875</v>
      </c>
      <c r="C56" s="10">
        <f t="shared" si="7"/>
        <v>1.6133584019231789E-6</v>
      </c>
      <c r="D56" s="11">
        <f t="shared" si="7"/>
        <v>7.9809987982902189E-2</v>
      </c>
      <c r="E56" s="11">
        <f t="shared" si="7"/>
        <v>8.5511100270748153E-2</v>
      </c>
      <c r="F56" s="12">
        <f t="shared" si="4"/>
        <v>2.9534966526021471E-6</v>
      </c>
      <c r="G56" s="12">
        <f t="shared" si="6"/>
        <v>0.57451474053480034</v>
      </c>
      <c r="H56" s="12">
        <f t="shared" si="6"/>
        <v>0.33531196710662731</v>
      </c>
      <c r="I56" s="13">
        <f t="shared" si="1"/>
        <v>0.90982966113808028</v>
      </c>
      <c r="J56" s="13">
        <f t="shared" si="2"/>
        <v>-3.4829661138080281E-2</v>
      </c>
    </row>
    <row r="57" spans="1:10" ht="15.75" thickBot="1" x14ac:dyDescent="0.3">
      <c r="A57" s="43">
        <v>117.7</v>
      </c>
      <c r="B57" s="45">
        <v>1.1870000000000001</v>
      </c>
      <c r="C57" s="10">
        <f>EXP(-1*(($A57-C$8)/(0.6006*C$9))^2)</f>
        <v>4.3308651382802777E-9</v>
      </c>
      <c r="D57" s="11">
        <f t="shared" si="7"/>
        <v>0.11203677830639489</v>
      </c>
      <c r="E57" s="11">
        <f t="shared" si="7"/>
        <v>0.10259287106684915</v>
      </c>
      <c r="F57" s="12">
        <f t="shared" ref="F57:H111" si="8">C$15*C57</f>
        <v>7.9283038868081575E-9</v>
      </c>
      <c r="G57" s="12">
        <f t="shared" si="8"/>
        <v>0.80650031713878712</v>
      </c>
      <c r="H57" s="12">
        <f t="shared" si="8"/>
        <v>0.40229417350053237</v>
      </c>
      <c r="I57" s="13">
        <f t="shared" si="1"/>
        <v>1.2087944985676233</v>
      </c>
      <c r="J57" s="13">
        <f t="shared" si="2"/>
        <v>-2.1794498567623277E-2</v>
      </c>
    </row>
    <row r="58" spans="1:10" ht="15.75" thickBot="1" x14ac:dyDescent="0.3">
      <c r="A58" s="43">
        <v>125</v>
      </c>
      <c r="B58" s="45">
        <v>0.70099999999999996</v>
      </c>
      <c r="C58" s="10">
        <f t="shared" si="7"/>
        <v>9.3957110592446533E-11</v>
      </c>
      <c r="D58" s="11">
        <f t="shared" si="7"/>
        <v>0.13428249383464355</v>
      </c>
      <c r="E58" s="11">
        <f t="shared" si="7"/>
        <v>0.11337782334578629</v>
      </c>
      <c r="F58" s="12">
        <f t="shared" si="8"/>
        <v>1.7200270646135949E-10</v>
      </c>
      <c r="G58" s="12">
        <f t="shared" si="8"/>
        <v>0.96663680892050174</v>
      </c>
      <c r="H58" s="12">
        <f t="shared" si="8"/>
        <v>0.44458486502889993</v>
      </c>
      <c r="I58" s="13">
        <f t="shared" si="1"/>
        <v>1.4112216741214043</v>
      </c>
      <c r="J58" s="13">
        <f t="shared" si="2"/>
        <v>-0.71022167412140436</v>
      </c>
    </row>
    <row r="59" spans="1:10" ht="15.75" thickBot="1" x14ac:dyDescent="0.3">
      <c r="A59" s="43">
        <v>148.5</v>
      </c>
      <c r="B59" s="45">
        <v>2.625</v>
      </c>
      <c r="C59" s="10">
        <f t="shared" si="7"/>
        <v>3.9193480212951649E-17</v>
      </c>
      <c r="D59" s="11">
        <f t="shared" si="7"/>
        <v>0.22812430762857672</v>
      </c>
      <c r="E59" s="11">
        <f t="shared" si="7"/>
        <v>0.15404891941515422</v>
      </c>
      <c r="F59" s="12">
        <f t="shared" si="8"/>
        <v>7.1749595424546641E-17</v>
      </c>
      <c r="G59" s="12">
        <f t="shared" si="8"/>
        <v>1.6421600944857937</v>
      </c>
      <c r="H59" s="12">
        <f t="shared" si="8"/>
        <v>0.60406714492265456</v>
      </c>
      <c r="I59" s="13">
        <f t="shared" ref="I59:I80" si="9">SUM(F59:H59)</f>
        <v>2.2462272394084484</v>
      </c>
      <c r="J59" s="13">
        <f t="shared" si="2"/>
        <v>0.37877276059155163</v>
      </c>
    </row>
    <row r="60" spans="1:10" ht="15.75" thickBot="1" x14ac:dyDescent="0.3">
      <c r="A60" s="43">
        <v>166.8</v>
      </c>
      <c r="B60" s="45">
        <v>2.6989999999999998</v>
      </c>
      <c r="C60" s="10">
        <f t="shared" si="7"/>
        <v>3.4899738319541714E-23</v>
      </c>
      <c r="D60" s="11">
        <f t="shared" si="7"/>
        <v>0.32585246205000479</v>
      </c>
      <c r="E60" s="11">
        <f t="shared" si="7"/>
        <v>0.19245865458059672</v>
      </c>
      <c r="F60" s="12">
        <f t="shared" si="8"/>
        <v>6.3889251254145938E-23</v>
      </c>
      <c r="G60" s="12">
        <f t="shared" si="8"/>
        <v>2.345659326842525</v>
      </c>
      <c r="H60" s="12">
        <f t="shared" si="8"/>
        <v>0.75468202198060874</v>
      </c>
      <c r="I60" s="13">
        <f t="shared" si="9"/>
        <v>3.1003413488231337</v>
      </c>
      <c r="J60" s="13">
        <f t="shared" si="2"/>
        <v>-0.40134134882313388</v>
      </c>
    </row>
    <row r="61" spans="1:10" ht="15.75" thickBot="1" x14ac:dyDescent="0.3">
      <c r="A61" s="43">
        <v>187.4</v>
      </c>
      <c r="B61" s="45">
        <v>4.0579999999999998</v>
      </c>
      <c r="C61" s="10">
        <f t="shared" si="7"/>
        <v>3.9640277457505159E-31</v>
      </c>
      <c r="D61" s="11">
        <f t="shared" si="7"/>
        <v>0.45898347670351625</v>
      </c>
      <c r="E61" s="11">
        <f t="shared" si="7"/>
        <v>0.24313152430661661</v>
      </c>
      <c r="F61" s="12">
        <f t="shared" si="8"/>
        <v>7.2567525380226434E-31</v>
      </c>
      <c r="G61" s="12">
        <f t="shared" si="8"/>
        <v>3.3040071762017118</v>
      </c>
      <c r="H61" s="12">
        <f t="shared" si="8"/>
        <v>0.95338393989502468</v>
      </c>
      <c r="I61" s="13">
        <f t="shared" si="9"/>
        <v>4.2573911160967368</v>
      </c>
      <c r="J61" s="13">
        <f t="shared" si="2"/>
        <v>-0.19939111609673699</v>
      </c>
    </row>
    <row r="62" spans="1:10" ht="15.75" thickBot="1" x14ac:dyDescent="0.3">
      <c r="A62" s="43">
        <v>210.5</v>
      </c>
      <c r="B62" s="45">
        <v>5.9349999999999996</v>
      </c>
      <c r="C62" s="10">
        <f t="shared" si="7"/>
        <v>1.8236149171411181E-41</v>
      </c>
      <c r="D62" s="11">
        <f t="shared" si="7"/>
        <v>0.62583645778919572</v>
      </c>
      <c r="E62" s="11">
        <f t="shared" si="7"/>
        <v>0.30933919739117938</v>
      </c>
      <c r="F62" s="12">
        <f t="shared" si="8"/>
        <v>3.3384030150965143E-41</v>
      </c>
      <c r="G62" s="12">
        <f t="shared" si="8"/>
        <v>4.5051036750062625</v>
      </c>
      <c r="H62" s="12">
        <f t="shared" si="8"/>
        <v>1.2130019898235853</v>
      </c>
      <c r="I62" s="13">
        <f t="shared" si="9"/>
        <v>5.7181056648298476</v>
      </c>
      <c r="J62" s="13">
        <f t="shared" si="2"/>
        <v>0.216894335170152</v>
      </c>
    </row>
    <row r="63" spans="1:10" ht="15.75" thickBot="1" x14ac:dyDescent="0.3">
      <c r="A63" s="43">
        <v>236.4</v>
      </c>
      <c r="B63" s="45">
        <v>7.7359999999999998</v>
      </c>
      <c r="C63" s="10">
        <f t="shared" si="7"/>
        <v>7.4991593440308703E-55</v>
      </c>
      <c r="D63" s="11">
        <f t="shared" si="7"/>
        <v>0.80724739066859774</v>
      </c>
      <c r="E63" s="11">
        <f t="shared" si="7"/>
        <v>0.39455227292377332</v>
      </c>
      <c r="F63" s="12">
        <f t="shared" si="8"/>
        <v>1.3728345786976548E-54</v>
      </c>
      <c r="G63" s="12">
        <f t="shared" si="8"/>
        <v>5.8109960534854279</v>
      </c>
      <c r="H63" s="12">
        <f t="shared" si="8"/>
        <v>1.5471453219707685</v>
      </c>
      <c r="I63" s="13">
        <f t="shared" si="9"/>
        <v>7.3581413754561966</v>
      </c>
      <c r="J63" s="13">
        <f t="shared" si="2"/>
        <v>0.37785862454380315</v>
      </c>
    </row>
    <row r="64" spans="1:10" ht="15.75" thickBot="1" x14ac:dyDescent="0.3">
      <c r="A64" s="43">
        <v>265.60000000000002</v>
      </c>
      <c r="B64" s="45">
        <v>9.0139999999999993</v>
      </c>
      <c r="C64" s="10">
        <f t="shared" si="7"/>
        <v>3.2136347440823244E-72</v>
      </c>
      <c r="D64" s="11">
        <f t="shared" si="7"/>
        <v>0.95580188384955833</v>
      </c>
      <c r="E64" s="11">
        <f t="shared" si="7"/>
        <v>0.50179819726111796</v>
      </c>
      <c r="F64" s="12">
        <f t="shared" si="8"/>
        <v>5.8830446155168967E-72</v>
      </c>
      <c r="G64" s="12">
        <f t="shared" si="8"/>
        <v>6.8803703042799809</v>
      </c>
      <c r="H64" s="12">
        <f t="shared" si="8"/>
        <v>1.9676853657763458</v>
      </c>
      <c r="I64" s="13">
        <f t="shared" si="9"/>
        <v>8.8480556700563273</v>
      </c>
      <c r="J64" s="13">
        <f t="shared" si="2"/>
        <v>0.16594432994367203</v>
      </c>
    </row>
    <row r="65" spans="1:10" ht="15.75" thickBot="1" x14ac:dyDescent="0.3">
      <c r="A65" s="43">
        <v>298.39999999999998</v>
      </c>
      <c r="B65" s="45">
        <v>9.407</v>
      </c>
      <c r="C65" s="10">
        <f t="shared" si="7"/>
        <v>1.319047710233973E-94</v>
      </c>
      <c r="D65" s="11">
        <f t="shared" si="7"/>
        <v>0.99533971508749586</v>
      </c>
      <c r="E65" s="11">
        <f t="shared" si="7"/>
        <v>0.62984942649398057</v>
      </c>
      <c r="F65" s="12">
        <f t="shared" si="8"/>
        <v>2.414716402849258E-94</v>
      </c>
      <c r="G65" s="12">
        <f t="shared" si="8"/>
        <v>7.1649846417716576</v>
      </c>
      <c r="H65" s="12">
        <f t="shared" si="8"/>
        <v>2.4698085922176367</v>
      </c>
      <c r="I65" s="13">
        <f t="shared" si="9"/>
        <v>9.6347932339892939</v>
      </c>
      <c r="J65" s="13">
        <f t="shared" si="2"/>
        <v>-0.22779323398929385</v>
      </c>
    </row>
    <row r="66" spans="1:10" ht="15.75" thickBot="1" x14ac:dyDescent="0.3">
      <c r="A66" s="43">
        <v>335.2</v>
      </c>
      <c r="B66" s="45">
        <v>8.8460000000000001</v>
      </c>
      <c r="C66" s="10">
        <f t="shared" si="7"/>
        <v>2.3951474056350301E-123</v>
      </c>
      <c r="D66" s="11">
        <f t="shared" si="7"/>
        <v>0.86318578120034661</v>
      </c>
      <c r="E66" s="11">
        <f t="shared" si="7"/>
        <v>0.77013468459312229</v>
      </c>
      <c r="F66" s="12">
        <f t="shared" si="8"/>
        <v>4.3846797070007852E-123</v>
      </c>
      <c r="G66" s="12">
        <f t="shared" si="8"/>
        <v>6.2136703394302755</v>
      </c>
      <c r="H66" s="12">
        <f t="shared" si="8"/>
        <v>3.0199047282788807</v>
      </c>
      <c r="I66" s="13">
        <f t="shared" si="9"/>
        <v>9.2335750677091557</v>
      </c>
      <c r="J66" s="13">
        <f t="shared" si="2"/>
        <v>-0.38757506770915562</v>
      </c>
    </row>
    <row r="67" spans="1:10" ht="15.75" thickBot="1" x14ac:dyDescent="0.3">
      <c r="A67" s="43">
        <v>376.5</v>
      </c>
      <c r="B67" s="45">
        <v>7.7889999999999997</v>
      </c>
      <c r="C67" s="10">
        <f t="shared" si="7"/>
        <v>3.6299467761975392E-160</v>
      </c>
      <c r="D67" s="11">
        <f t="shared" si="7"/>
        <v>0.58061442670395924</v>
      </c>
      <c r="E67" s="11">
        <f t="shared" si="7"/>
        <v>0.90175337474741502</v>
      </c>
      <c r="F67" s="12">
        <f t="shared" si="8"/>
        <v>6.6451667774770585E-160</v>
      </c>
      <c r="G67" s="12">
        <f t="shared" si="8"/>
        <v>4.1795714438655036</v>
      </c>
      <c r="H67" s="12">
        <f t="shared" si="8"/>
        <v>3.5360169261560821</v>
      </c>
      <c r="I67" s="13">
        <f t="shared" si="9"/>
        <v>7.7155883700215853</v>
      </c>
      <c r="J67" s="13">
        <f t="shared" si="2"/>
        <v>7.3411629978414439E-2</v>
      </c>
    </row>
    <row r="68" spans="1:10" ht="15.75" thickBot="1" x14ac:dyDescent="0.3">
      <c r="A68" s="43">
        <v>422.9</v>
      </c>
      <c r="B68" s="45">
        <v>6.1619999999999999</v>
      </c>
      <c r="C68" s="10">
        <f t="shared" si="7"/>
        <v>2.7283511339664271E-207</v>
      </c>
      <c r="D68" s="11">
        <f t="shared" si="7"/>
        <v>0.27588876458223344</v>
      </c>
      <c r="E68" s="11">
        <f t="shared" si="7"/>
        <v>0.98825487821853653</v>
      </c>
      <c r="F68" s="12">
        <f t="shared" si="8"/>
        <v>4.9946595447654353E-207</v>
      </c>
      <c r="G68" s="12">
        <f t="shared" si="8"/>
        <v>1.9859940592195628</v>
      </c>
      <c r="H68" s="12">
        <f t="shared" si="8"/>
        <v>3.8752125299402214</v>
      </c>
      <c r="I68" s="13">
        <f t="shared" si="9"/>
        <v>5.8612065891597842</v>
      </c>
      <c r="J68" s="13">
        <f t="shared" si="2"/>
        <v>0.30079341084021571</v>
      </c>
    </row>
    <row r="69" spans="1:10" ht="15.75" thickBot="1" x14ac:dyDescent="0.3">
      <c r="A69" s="43">
        <v>475.1</v>
      </c>
      <c r="B69" s="45">
        <v>4.6639999999999997</v>
      </c>
      <c r="C69" s="10">
        <f t="shared" si="7"/>
        <v>1.3763437681940882E-267</v>
      </c>
      <c r="D69" s="11">
        <f t="shared" si="7"/>
        <v>8.1879501788285847E-2</v>
      </c>
      <c r="E69" s="11">
        <f t="shared" si="7"/>
        <v>0.98303658135929972</v>
      </c>
      <c r="F69" s="12">
        <f t="shared" si="8"/>
        <v>2.5196055057235968E-267</v>
      </c>
      <c r="G69" s="12">
        <f t="shared" si="8"/>
        <v>0.58941220157924867</v>
      </c>
      <c r="H69" s="12">
        <f t="shared" si="8"/>
        <v>3.8547501878667725</v>
      </c>
      <c r="I69" s="13">
        <f t="shared" si="9"/>
        <v>4.4441623894460207</v>
      </c>
      <c r="J69" s="13">
        <f t="shared" si="2"/>
        <v>0.21983761055397899</v>
      </c>
    </row>
    <row r="70" spans="1:10" ht="15.75" thickBot="1" x14ac:dyDescent="0.3">
      <c r="A70" s="43">
        <v>533.70000000000005</v>
      </c>
      <c r="B70" s="45">
        <v>3.1339999999999999</v>
      </c>
      <c r="C70" s="10">
        <f t="shared" si="7"/>
        <v>0</v>
      </c>
      <c r="D70" s="11">
        <f t="shared" si="7"/>
        <v>1.3002711568827555E-2</v>
      </c>
      <c r="E70" s="11">
        <f t="shared" si="7"/>
        <v>0.85237479327906807</v>
      </c>
      <c r="F70" s="12">
        <f t="shared" si="8"/>
        <v>0</v>
      </c>
      <c r="G70" s="12">
        <f t="shared" si="8"/>
        <v>9.3600433379518511E-2</v>
      </c>
      <c r="H70" s="12">
        <f t="shared" si="8"/>
        <v>3.3423902597623365</v>
      </c>
      <c r="I70" s="13">
        <f t="shared" si="9"/>
        <v>3.4359906931418549</v>
      </c>
      <c r="J70" s="13">
        <f t="shared" si="2"/>
        <v>-0.301990693141855</v>
      </c>
    </row>
    <row r="71" spans="1:10" ht="15.75" thickBot="1" x14ac:dyDescent="0.3">
      <c r="A71" s="43">
        <v>599.5</v>
      </c>
      <c r="B71" s="45">
        <v>2.101</v>
      </c>
      <c r="C71" s="10">
        <f t="shared" si="7"/>
        <v>0</v>
      </c>
      <c r="D71" s="11">
        <f t="shared" si="7"/>
        <v>9.0337156081100867E-4</v>
      </c>
      <c r="E71" s="11">
        <f t="shared" si="7"/>
        <v>0.61129276522641274</v>
      </c>
      <c r="F71" s="12">
        <f t="shared" si="8"/>
        <v>0</v>
      </c>
      <c r="G71" s="12">
        <f t="shared" si="8"/>
        <v>6.5029489539209107E-3</v>
      </c>
      <c r="H71" s="12">
        <f t="shared" si="8"/>
        <v>2.3970429445665324</v>
      </c>
      <c r="I71" s="13">
        <f t="shared" si="9"/>
        <v>2.4035458935204534</v>
      </c>
      <c r="J71" s="13">
        <f t="shared" si="2"/>
        <v>-0.30254589352045347</v>
      </c>
    </row>
    <row r="72" spans="1:10" ht="15.75" thickBot="1" x14ac:dyDescent="0.3">
      <c r="A72" s="43">
        <v>673.4</v>
      </c>
      <c r="B72" s="45">
        <v>1.38</v>
      </c>
      <c r="C72" s="10">
        <f t="shared" si="7"/>
        <v>0</v>
      </c>
      <c r="D72" s="11">
        <f t="shared" si="7"/>
        <v>2.1190972773331067E-5</v>
      </c>
      <c r="E72" s="11">
        <f t="shared" si="7"/>
        <v>0.33862116893566707</v>
      </c>
      <c r="F72" s="12">
        <f t="shared" si="8"/>
        <v>0</v>
      </c>
      <c r="G72" s="12">
        <f t="shared" si="8"/>
        <v>1.5254389246567086E-4</v>
      </c>
      <c r="H72" s="12">
        <f t="shared" si="8"/>
        <v>1.3278244567109774</v>
      </c>
      <c r="I72" s="13">
        <f t="shared" si="9"/>
        <v>1.327977000603443</v>
      </c>
      <c r="J72" s="13">
        <f t="shared" si="2"/>
        <v>5.2022999396556857E-2</v>
      </c>
    </row>
    <row r="73" spans="1:10" ht="15.75" thickBot="1" x14ac:dyDescent="0.3">
      <c r="A73" s="43">
        <v>756.5</v>
      </c>
      <c r="B73" s="45">
        <v>1.0009999999999999</v>
      </c>
      <c r="C73" s="10">
        <f t="shared" si="7"/>
        <v>0</v>
      </c>
      <c r="D73" s="11">
        <f t="shared" si="7"/>
        <v>1.1962011644627345E-7</v>
      </c>
      <c r="E73" s="11">
        <f t="shared" si="7"/>
        <v>0.13242480596029949</v>
      </c>
      <c r="F73" s="12">
        <f t="shared" si="8"/>
        <v>0</v>
      </c>
      <c r="G73" s="12">
        <f t="shared" si="8"/>
        <v>8.6108921827674161E-7</v>
      </c>
      <c r="H73" s="12">
        <f t="shared" si="8"/>
        <v>0.51927319423641127</v>
      </c>
      <c r="I73" s="13">
        <f t="shared" si="9"/>
        <v>0.51927405532562954</v>
      </c>
      <c r="J73" s="13">
        <f t="shared" si="2"/>
        <v>0.48172594467437035</v>
      </c>
    </row>
    <row r="74" spans="1:10" ht="15.75" thickBot="1" x14ac:dyDescent="0.3">
      <c r="A74" s="43">
        <v>849.8</v>
      </c>
      <c r="B74" s="45">
        <v>0.47099999999999997</v>
      </c>
      <c r="C74" s="10">
        <f t="shared" si="7"/>
        <v>0</v>
      </c>
      <c r="D74" s="11">
        <f t="shared" si="7"/>
        <v>1.0691430794977941E-10</v>
      </c>
      <c r="E74" s="11">
        <f t="shared" si="7"/>
        <v>3.2637464363725228E-2</v>
      </c>
      <c r="F74" s="12">
        <f t="shared" si="8"/>
        <v>0</v>
      </c>
      <c r="G74" s="12">
        <f t="shared" si="8"/>
        <v>7.6962605112012015E-10</v>
      </c>
      <c r="H74" s="12">
        <f t="shared" si="8"/>
        <v>0.12798025452277817</v>
      </c>
      <c r="I74" s="13">
        <f t="shared" si="9"/>
        <v>0.12798025529240423</v>
      </c>
      <c r="J74" s="13">
        <f t="shared" si="2"/>
        <v>0.34301974470759578</v>
      </c>
    </row>
    <row r="75" spans="1:10" ht="15.75" thickBot="1" x14ac:dyDescent="0.3">
      <c r="A75" s="43">
        <v>954.5</v>
      </c>
      <c r="B75" s="45">
        <v>0.59899999999999998</v>
      </c>
      <c r="C75" s="10">
        <f t="shared" si="7"/>
        <v>0</v>
      </c>
      <c r="D75" s="11">
        <f t="shared" si="7"/>
        <v>8.854248289270987E-15</v>
      </c>
      <c r="E75" s="11">
        <f t="shared" si="7"/>
        <v>4.3815129614289579E-3</v>
      </c>
      <c r="F75" s="12">
        <f t="shared" si="8"/>
        <v>0</v>
      </c>
      <c r="G75" s="12">
        <f t="shared" si="8"/>
        <v>6.3737588328305399E-14</v>
      </c>
      <c r="H75" s="12">
        <f t="shared" si="8"/>
        <v>1.7181087897924129E-2</v>
      </c>
      <c r="I75" s="13">
        <f t="shared" si="9"/>
        <v>1.7181087897987866E-2</v>
      </c>
      <c r="J75" s="13">
        <f t="shared" si="2"/>
        <v>0.58181891210201209</v>
      </c>
    </row>
    <row r="76" spans="1:10" ht="15.75" thickBot="1" x14ac:dyDescent="0.3">
      <c r="A76" s="43">
        <v>1072.3</v>
      </c>
      <c r="B76" s="45">
        <v>8.4000000000000005E-2</v>
      </c>
      <c r="C76" s="10">
        <f t="shared" si="7"/>
        <v>0</v>
      </c>
      <c r="D76" s="11">
        <f t="shared" si="7"/>
        <v>3.3061749565790994E-20</v>
      </c>
      <c r="E76" s="11">
        <f t="shared" si="7"/>
        <v>2.6351165240730875E-4</v>
      </c>
      <c r="F76" s="12">
        <f t="shared" si="8"/>
        <v>0</v>
      </c>
      <c r="G76" s="12">
        <f t="shared" si="8"/>
        <v>2.3799605730408296E-19</v>
      </c>
      <c r="H76" s="12">
        <f t="shared" si="8"/>
        <v>1.033299890241717E-3</v>
      </c>
      <c r="I76" s="13">
        <f t="shared" si="9"/>
        <v>1.0332998902417173E-3</v>
      </c>
      <c r="J76" s="13">
        <f t="shared" si="2"/>
        <v>8.296670010975829E-2</v>
      </c>
    </row>
    <row r="77" spans="1:10" ht="15.75" thickBot="1" x14ac:dyDescent="0.3">
      <c r="A77" s="43">
        <v>1204.5</v>
      </c>
      <c r="B77" s="45">
        <v>0</v>
      </c>
      <c r="C77" s="10">
        <f t="shared" si="7"/>
        <v>0</v>
      </c>
      <c r="D77" s="11">
        <f t="shared" si="7"/>
        <v>2.3704539687411717E-27</v>
      </c>
      <c r="E77" s="11">
        <f t="shared" si="7"/>
        <v>5.6052845491207972E-6</v>
      </c>
      <c r="F77" s="12">
        <f t="shared" si="8"/>
        <v>0</v>
      </c>
      <c r="G77" s="12">
        <f t="shared" si="8"/>
        <v>1.7063788395667661E-26</v>
      </c>
      <c r="H77" s="12">
        <f t="shared" si="8"/>
        <v>2.1979824635714918E-5</v>
      </c>
      <c r="I77" s="13">
        <f t="shared" si="9"/>
        <v>2.1979824635714918E-5</v>
      </c>
      <c r="J77" s="13">
        <f t="shared" si="2"/>
        <v>-2.1979824635714918E-5</v>
      </c>
    </row>
    <row r="78" spans="1:10" ht="15.75" thickBot="1" x14ac:dyDescent="0.3">
      <c r="A78" s="43">
        <v>1353</v>
      </c>
      <c r="B78" s="45">
        <v>0.29699999999999999</v>
      </c>
      <c r="C78" s="10">
        <f t="shared" si="7"/>
        <v>0</v>
      </c>
      <c r="D78" s="11">
        <f t="shared" si="7"/>
        <v>1.049886087129238E-36</v>
      </c>
      <c r="E78" s="11">
        <f t="shared" si="7"/>
        <v>3.0841942607402946E-8</v>
      </c>
      <c r="F78" s="12">
        <f t="shared" si="8"/>
        <v>0</v>
      </c>
      <c r="G78" s="12">
        <f t="shared" si="8"/>
        <v>7.5576384382788035E-36</v>
      </c>
      <c r="H78" s="12">
        <f t="shared" si="8"/>
        <v>1.2093953197109883E-7</v>
      </c>
      <c r="I78" s="13">
        <f t="shared" si="9"/>
        <v>1.2093953197109883E-7</v>
      </c>
      <c r="J78" s="13">
        <f t="shared" si="2"/>
        <v>0.29699987906046804</v>
      </c>
    </row>
    <row r="79" spans="1:10" ht="15.75" thickBot="1" x14ac:dyDescent="0.3">
      <c r="A79" s="43">
        <v>1519.9</v>
      </c>
      <c r="B79" s="45">
        <v>0</v>
      </c>
      <c r="C79" s="10">
        <f t="shared" si="7"/>
        <v>0</v>
      </c>
      <c r="D79" s="11">
        <f t="shared" si="7"/>
        <v>6.7772346022749878E-49</v>
      </c>
      <c r="E79" s="11">
        <f t="shared" si="7"/>
        <v>2.9409603366418886E-11</v>
      </c>
      <c r="F79" s="12">
        <f t="shared" si="8"/>
        <v>0</v>
      </c>
      <c r="G79" s="12">
        <f t="shared" si="8"/>
        <v>4.8786139147190716E-48</v>
      </c>
      <c r="H79" s="12">
        <f t="shared" si="8"/>
        <v>1.1532294550527512E-10</v>
      </c>
      <c r="I79" s="13">
        <f t="shared" si="9"/>
        <v>1.1532294550527512E-10</v>
      </c>
      <c r="J79" s="13">
        <f t="shared" si="2"/>
        <v>-1.1532294550527512E-10</v>
      </c>
    </row>
    <row r="80" spans="1:10" ht="15.75" thickBot="1" x14ac:dyDescent="0.3">
      <c r="A80" s="43">
        <v>1707.4</v>
      </c>
      <c r="B80" s="45">
        <v>0.26</v>
      </c>
      <c r="C80" s="10">
        <f t="shared" si="7"/>
        <v>0</v>
      </c>
      <c r="D80" s="11">
        <f t="shared" si="7"/>
        <v>1.0444579175322145E-64</v>
      </c>
      <c r="E80" s="11">
        <f t="shared" si="7"/>
        <v>2.9344061410309499E-15</v>
      </c>
      <c r="F80" s="12">
        <f t="shared" si="8"/>
        <v>0</v>
      </c>
      <c r="G80" s="12">
        <f t="shared" si="8"/>
        <v>7.5185635865411861E-64</v>
      </c>
      <c r="H80" s="12">
        <f t="shared" si="8"/>
        <v>1.1506593791022055E-14</v>
      </c>
      <c r="I80" s="13">
        <f t="shared" si="9"/>
        <v>1.1506593791022055E-14</v>
      </c>
      <c r="J80" s="13">
        <f t="shared" si="2"/>
        <v>0.25999999999998852</v>
      </c>
    </row>
    <row r="81" spans="1:10" ht="15.75" thickBot="1" x14ac:dyDescent="0.3">
      <c r="A81" s="43">
        <v>1917.9</v>
      </c>
      <c r="B81" s="45">
        <v>0</v>
      </c>
      <c r="C81" s="10">
        <f t="shared" si="7"/>
        <v>0</v>
      </c>
      <c r="D81" s="11">
        <f t="shared" si="7"/>
        <v>3.957476074282562E-85</v>
      </c>
      <c r="E81" s="11">
        <f t="shared" si="7"/>
        <v>1.6212813835616414E-20</v>
      </c>
      <c r="F81" s="12">
        <f t="shared" si="8"/>
        <v>0</v>
      </c>
      <c r="G81" s="12">
        <f t="shared" si="8"/>
        <v>2.8488017570886104E-84</v>
      </c>
      <c r="H81" s="12">
        <f t="shared" si="8"/>
        <v>6.3574793007473003E-20</v>
      </c>
      <c r="I81" s="13">
        <f t="shared" si="1"/>
        <v>6.3574793007473003E-20</v>
      </c>
      <c r="J81" s="13">
        <f t="shared" si="2"/>
        <v>-6.3574793007473003E-20</v>
      </c>
    </row>
    <row r="82" spans="1:10" ht="15.75" thickBot="1" x14ac:dyDescent="0.3">
      <c r="A82" s="43">
        <v>2154.4</v>
      </c>
      <c r="B82" s="45">
        <v>0</v>
      </c>
      <c r="C82" s="10">
        <f t="shared" si="7"/>
        <v>0</v>
      </c>
      <c r="D82" s="11">
        <f t="shared" si="7"/>
        <v>1.9269398520128773E-111</v>
      </c>
      <c r="E82" s="11">
        <f t="shared" si="7"/>
        <v>2.1694187253942153E-27</v>
      </c>
      <c r="F82" s="12">
        <f t="shared" si="8"/>
        <v>0</v>
      </c>
      <c r="G82" s="12">
        <f t="shared" si="8"/>
        <v>1.3871137899964487E-110</v>
      </c>
      <c r="H82" s="12">
        <f t="shared" si="8"/>
        <v>8.5068728853525025E-27</v>
      </c>
      <c r="I82" s="13">
        <f t="shared" si="1"/>
        <v>8.5068728853525025E-27</v>
      </c>
      <c r="J82" s="13">
        <f t="shared" si="2"/>
        <v>-8.5068728853525025E-27</v>
      </c>
    </row>
    <row r="83" spans="1:10" ht="15.75" thickBot="1" x14ac:dyDescent="0.3">
      <c r="A83" s="43">
        <v>2420.1</v>
      </c>
      <c r="B83" s="45">
        <v>0</v>
      </c>
      <c r="C83" s="10">
        <f t="shared" si="7"/>
        <v>0</v>
      </c>
      <c r="D83" s="11">
        <f t="shared" si="7"/>
        <v>2.9619673581587486E-145</v>
      </c>
      <c r="E83" s="11">
        <f t="shared" si="7"/>
        <v>2.4792273811108617E-36</v>
      </c>
      <c r="F83" s="12">
        <f t="shared" si="8"/>
        <v>0</v>
      </c>
      <c r="G83" s="12">
        <f t="shared" si="8"/>
        <v>2.1321816369771635E-144</v>
      </c>
      <c r="H83" s="12">
        <f t="shared" si="8"/>
        <v>9.7217157472276521E-36</v>
      </c>
      <c r="I83" s="13">
        <f t="shared" si="1"/>
        <v>9.7217157472276521E-36</v>
      </c>
      <c r="J83" s="13">
        <f t="shared" si="2"/>
        <v>-9.7217157472276521E-36</v>
      </c>
    </row>
    <row r="84" spans="1:10" ht="15.75" thickBot="1" x14ac:dyDescent="0.3">
      <c r="A84" s="43">
        <v>2718.6</v>
      </c>
      <c r="B84" s="45">
        <v>0</v>
      </c>
      <c r="C84" s="10">
        <f t="shared" si="7"/>
        <v>0</v>
      </c>
      <c r="D84" s="11">
        <f t="shared" si="7"/>
        <v>1.3106513990593709E-188</v>
      </c>
      <c r="E84" s="11">
        <f t="shared" si="7"/>
        <v>6.4384444828346827E-48</v>
      </c>
      <c r="F84" s="12">
        <f t="shared" si="8"/>
        <v>0</v>
      </c>
      <c r="G84" s="12">
        <f t="shared" si="8"/>
        <v>9.4347658418828648E-188</v>
      </c>
      <c r="H84" s="12">
        <f t="shared" si="8"/>
        <v>2.5246868275704161E-47</v>
      </c>
      <c r="I84" s="13">
        <f t="shared" si="1"/>
        <v>2.5246868275704161E-47</v>
      </c>
      <c r="J84" s="13">
        <f t="shared" si="2"/>
        <v>-2.5246868275704161E-47</v>
      </c>
    </row>
    <row r="85" spans="1:10" ht="15.75" thickBot="1" x14ac:dyDescent="0.3">
      <c r="A85" s="43">
        <v>3053.9</v>
      </c>
      <c r="B85" s="45">
        <v>0</v>
      </c>
      <c r="C85" s="10">
        <f t="shared" si="7"/>
        <v>0</v>
      </c>
      <c r="D85" s="11">
        <f t="shared" si="7"/>
        <v>4.4326556239731358E-244</v>
      </c>
      <c r="E85" s="11">
        <f t="shared" si="7"/>
        <v>7.1146013573612335E-63</v>
      </c>
      <c r="F85" s="12">
        <f t="shared" si="8"/>
        <v>0</v>
      </c>
      <c r="G85" s="12">
        <f t="shared" si="8"/>
        <v>3.1908612694348693E-243</v>
      </c>
      <c r="H85" s="12">
        <f t="shared" si="8"/>
        <v>2.7898260796117383E-62</v>
      </c>
      <c r="I85" s="13">
        <f t="shared" si="1"/>
        <v>2.7898260796117383E-62</v>
      </c>
      <c r="J85" s="13">
        <f t="shared" si="2"/>
        <v>-2.7898260796117383E-62</v>
      </c>
    </row>
    <row r="86" spans="1:10" ht="15.75" thickBot="1" x14ac:dyDescent="0.3">
      <c r="A86" s="43">
        <v>3430.5</v>
      </c>
      <c r="B86" s="45">
        <v>0</v>
      </c>
      <c r="C86" s="10">
        <f t="shared" si="7"/>
        <v>0</v>
      </c>
      <c r="D86" s="11">
        <f t="shared" si="7"/>
        <v>0</v>
      </c>
      <c r="E86" s="11">
        <f t="shared" si="7"/>
        <v>4.0020227302744721E-82</v>
      </c>
      <c r="F86" s="12">
        <f t="shared" si="8"/>
        <v>0</v>
      </c>
      <c r="G86" s="12">
        <f t="shared" si="8"/>
        <v>0</v>
      </c>
      <c r="H86" s="12">
        <f t="shared" si="8"/>
        <v>1.5693004882932351E-81</v>
      </c>
      <c r="I86" s="13">
        <f t="shared" ref="I86:I116" si="10">SUM(F86:H86)</f>
        <v>1.5693004882932351E-81</v>
      </c>
      <c r="J86" s="13">
        <f t="shared" ref="J86:J116" si="11">B86-I86</f>
        <v>-1.5693004882932351E-81</v>
      </c>
    </row>
    <row r="87" spans="1:10" ht="15.75" thickBot="1" x14ac:dyDescent="0.3">
      <c r="A87" s="43">
        <v>3853.5</v>
      </c>
      <c r="B87" s="45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7.7369944340399229E-107</v>
      </c>
      <c r="F87" s="12">
        <f t="shared" si="8"/>
        <v>0</v>
      </c>
      <c r="G87" s="12">
        <f t="shared" si="8"/>
        <v>0</v>
      </c>
      <c r="H87" s="12">
        <f t="shared" si="8"/>
        <v>3.0338831040142984E-106</v>
      </c>
      <c r="I87" s="13">
        <f t="shared" si="10"/>
        <v>3.0338831040142984E-106</v>
      </c>
      <c r="J87" s="13">
        <f t="shared" si="11"/>
        <v>-3.0338831040142984E-106</v>
      </c>
    </row>
    <row r="88" spans="1:10" ht="15.75" thickBot="1" x14ac:dyDescent="0.3">
      <c r="A88" s="43">
        <v>4328.8</v>
      </c>
      <c r="B88" s="45">
        <v>0</v>
      </c>
      <c r="C88" s="10">
        <f t="shared" si="12"/>
        <v>0</v>
      </c>
      <c r="D88" s="11">
        <f t="shared" si="12"/>
        <v>0</v>
      </c>
      <c r="E88" s="11">
        <f t="shared" si="12"/>
        <v>1.6442229366869353E-138</v>
      </c>
      <c r="F88" s="12">
        <f t="shared" si="8"/>
        <v>0</v>
      </c>
      <c r="G88" s="12">
        <f t="shared" si="8"/>
        <v>0</v>
      </c>
      <c r="H88" s="12">
        <f t="shared" si="8"/>
        <v>6.447439285855281E-138</v>
      </c>
      <c r="I88" s="13">
        <f t="shared" si="10"/>
        <v>6.447439285855281E-138</v>
      </c>
      <c r="J88" s="13">
        <f t="shared" si="11"/>
        <v>-6.447439285855281E-138</v>
      </c>
    </row>
    <row r="89" spans="1:10" ht="15.75" thickBot="1" x14ac:dyDescent="0.3">
      <c r="A89" s="43">
        <v>4862.6000000000004</v>
      </c>
      <c r="B89" s="45">
        <v>0</v>
      </c>
      <c r="C89" s="10">
        <f t="shared" si="12"/>
        <v>0</v>
      </c>
      <c r="D89" s="11">
        <f t="shared" si="12"/>
        <v>0</v>
      </c>
      <c r="E89" s="11">
        <f t="shared" si="12"/>
        <v>5.2562146705149555E-179</v>
      </c>
      <c r="F89" s="12">
        <f t="shared" si="8"/>
        <v>0</v>
      </c>
      <c r="G89" s="12">
        <f t="shared" si="8"/>
        <v>0</v>
      </c>
      <c r="H89" s="12">
        <f t="shared" si="8"/>
        <v>2.0611027984959671E-178</v>
      </c>
      <c r="I89" s="13">
        <f t="shared" si="10"/>
        <v>2.0611027984959671E-178</v>
      </c>
      <c r="J89" s="13">
        <f t="shared" si="11"/>
        <v>-2.0611027984959671E-178</v>
      </c>
    </row>
    <row r="90" spans="1:10" ht="15.75" thickBot="1" x14ac:dyDescent="0.3">
      <c r="A90" s="43">
        <v>5462.3</v>
      </c>
      <c r="B90" s="45">
        <v>0</v>
      </c>
      <c r="C90" s="10">
        <f t="shared" si="12"/>
        <v>0</v>
      </c>
      <c r="D90" s="11">
        <f t="shared" si="12"/>
        <v>0</v>
      </c>
      <c r="E90" s="11">
        <f t="shared" si="12"/>
        <v>1.0273006481876847E-230</v>
      </c>
      <c r="F90" s="12">
        <f t="shared" si="8"/>
        <v>0</v>
      </c>
      <c r="G90" s="12">
        <f t="shared" si="8"/>
        <v>0</v>
      </c>
      <c r="H90" s="12">
        <f t="shared" si="8"/>
        <v>4.0283214701140001E-230</v>
      </c>
      <c r="I90" s="13">
        <f t="shared" si="10"/>
        <v>4.0283214701140001E-230</v>
      </c>
      <c r="J90" s="13">
        <f t="shared" si="11"/>
        <v>-4.0283214701140001E-230</v>
      </c>
    </row>
    <row r="91" spans="1:10" ht="15.75" thickBot="1" x14ac:dyDescent="0.3">
      <c r="A91" s="43">
        <v>6135.9</v>
      </c>
      <c r="B91" s="45">
        <v>0</v>
      </c>
      <c r="C91" s="10">
        <f t="shared" si="12"/>
        <v>0</v>
      </c>
      <c r="D91" s="11">
        <f t="shared" si="12"/>
        <v>0</v>
      </c>
      <c r="E91" s="11">
        <f t="shared" si="12"/>
        <v>1.2293341227126762E-296</v>
      </c>
      <c r="F91" s="12">
        <f t="shared" si="8"/>
        <v>0</v>
      </c>
      <c r="G91" s="12">
        <f t="shared" si="8"/>
        <v>0</v>
      </c>
      <c r="H91" s="12">
        <f t="shared" si="8"/>
        <v>4.8205489300562468E-296</v>
      </c>
      <c r="I91" s="13">
        <f t="shared" si="10"/>
        <v>4.8205489300562468E-296</v>
      </c>
      <c r="J91" s="13">
        <f t="shared" si="11"/>
        <v>-4.8205489300562468E-296</v>
      </c>
    </row>
    <row r="92" spans="1:10" ht="15.75" thickBot="1" x14ac:dyDescent="0.3">
      <c r="A92" s="43">
        <v>6892.6</v>
      </c>
      <c r="B92" s="45">
        <v>0</v>
      </c>
      <c r="C92" s="10">
        <f t="shared" si="12"/>
        <v>0</v>
      </c>
      <c r="D92" s="11">
        <f t="shared" si="12"/>
        <v>0</v>
      </c>
      <c r="E92" s="11">
        <f t="shared" si="12"/>
        <v>0</v>
      </c>
      <c r="F92" s="12">
        <f t="shared" si="8"/>
        <v>0</v>
      </c>
      <c r="G92" s="12">
        <f t="shared" si="8"/>
        <v>0</v>
      </c>
      <c r="H92" s="12">
        <f t="shared" si="8"/>
        <v>0</v>
      </c>
      <c r="I92" s="13">
        <f t="shared" si="10"/>
        <v>0</v>
      </c>
      <c r="J92" s="13">
        <f t="shared" si="11"/>
        <v>0</v>
      </c>
    </row>
    <row r="93" spans="1:10" ht="15.75" thickBot="1" x14ac:dyDescent="0.3">
      <c r="A93" s="43">
        <v>7742.6</v>
      </c>
      <c r="B93" s="45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5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5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5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5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5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5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5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5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5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5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5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5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5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5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5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5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5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5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5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5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5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5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5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B4498-6568-437E-957D-FAD959CB4F2C}">
  <dimension ref="A1:R116"/>
  <sheetViews>
    <sheetView zoomScale="47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39.94071757542595</v>
      </c>
      <c r="D8" s="41">
        <v>398.34228719079539</v>
      </c>
      <c r="E8" s="41">
        <v>478.86561302037956</v>
      </c>
    </row>
    <row r="9" spans="2:8" ht="15" x14ac:dyDescent="0.25">
      <c r="B9" s="25" t="s">
        <v>5</v>
      </c>
      <c r="C9" s="41">
        <v>25.369599101466623</v>
      </c>
      <c r="D9" s="41">
        <v>191.72892227656718</v>
      </c>
      <c r="E9" s="41">
        <v>428.10068899470787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0.72313879551902127</v>
      </c>
    </row>
    <row r="12" spans="2:8" ht="15" customHeight="1" x14ac:dyDescent="0.25">
      <c r="B12" s="31" t="s">
        <v>24</v>
      </c>
      <c r="C12" s="39">
        <f>STDEV(J22:J143)/MAX(I22:I143)</f>
        <v>1.8174007760884126E-2</v>
      </c>
      <c r="D12" s="35" t="s">
        <v>21</v>
      </c>
      <c r="E12" s="38">
        <f>M24</f>
        <v>0.99356136733765166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1.7909263265985993</v>
      </c>
      <c r="D15" s="40">
        <f>N22</f>
        <v>5.8950405073615677</v>
      </c>
      <c r="E15" s="40">
        <f>M22</f>
        <v>5.7138590588384126</v>
      </c>
    </row>
    <row r="16" spans="2:8" ht="15" x14ac:dyDescent="0.25">
      <c r="B16" s="5" t="s">
        <v>9</v>
      </c>
      <c r="C16" s="23">
        <f>O28</f>
        <v>5.7847505494911987E-2</v>
      </c>
      <c r="D16" s="24">
        <f>N28</f>
        <v>3.5965500134914674E-2</v>
      </c>
      <c r="E16" s="24">
        <f>M28</f>
        <v>2.6280376894099105E-2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11.082392514724603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5">
        <v>1E-3</v>
      </c>
      <c r="C22" s="10">
        <f>EXP(-1*(($A22-C$8)/(0.6006*C$9))^2)</f>
        <v>2.0288070351668062E-3</v>
      </c>
      <c r="D22" s="11">
        <f>EXP(-1*(($A22-D$8)/(0.6006*D$9))^2)</f>
        <v>7.1626381771773777E-6</v>
      </c>
      <c r="E22" s="11">
        <f>EXP(-1*(($A22-E$8)/(0.6006*E$9))^2)</f>
        <v>3.2072035900548156E-2</v>
      </c>
      <c r="F22" s="12">
        <f t="shared" ref="F22:H53" si="0">C$15*C22</f>
        <v>3.6334439308686834E-3</v>
      </c>
      <c r="G22" s="12">
        <f t="shared" si="0"/>
        <v>4.2224042194035064E-5</v>
      </c>
      <c r="H22" s="12">
        <f t="shared" si="0"/>
        <v>0.18325509286573788</v>
      </c>
      <c r="I22" s="13">
        <f t="shared" ref="I22:I85" si="1">SUM(F22:H22)</f>
        <v>0.18693076083880059</v>
      </c>
      <c r="J22" s="13">
        <f t="shared" ref="J22:J85" si="2">B22-I22</f>
        <v>-0.18593076083880059</v>
      </c>
      <c r="M22" s="15">
        <f t="array" ref="M22:Q26">LINEST(B22:B108,C22:E108,FALSE,TRUE)</f>
        <v>5.7138590588384126</v>
      </c>
      <c r="N22" s="16">
        <v>5.8950405073615677</v>
      </c>
      <c r="O22" s="16">
        <v>1.7909263265985993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5">
        <v>0</v>
      </c>
      <c r="C23" s="10">
        <f t="shared" ref="C23:E38" si="3">EXP(-1*(($A23-C$8)/(0.6006*C$9))^2)</f>
        <v>2.2369489380741174E-3</v>
      </c>
      <c r="D23" s="11">
        <f t="shared" si="3"/>
        <v>7.292201778203097E-6</v>
      </c>
      <c r="E23" s="11">
        <f t="shared" si="3"/>
        <v>3.2211099830127717E-2</v>
      </c>
      <c r="F23" s="12">
        <f t="shared" ref="F23:F56" si="4">C$15*C23</f>
        <v>4.0062107444537171E-3</v>
      </c>
      <c r="G23" s="12">
        <f t="shared" si="0"/>
        <v>4.2987824870361313E-5</v>
      </c>
      <c r="H23" s="12">
        <f t="shared" si="0"/>
        <v>0.1840496845595237</v>
      </c>
      <c r="I23" s="13">
        <f t="shared" si="1"/>
        <v>0.18809888312884779</v>
      </c>
      <c r="J23" s="13">
        <f t="shared" si="2"/>
        <v>-0.18809888312884779</v>
      </c>
      <c r="M23" s="18">
        <v>0.15016236958603588</v>
      </c>
      <c r="N23">
        <v>0.21201808016283993</v>
      </c>
      <c r="O23">
        <v>0.10360062051889501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5">
        <v>0</v>
      </c>
      <c r="C24" s="10">
        <f t="shared" si="3"/>
        <v>2.3864145819756676E-3</v>
      </c>
      <c r="D24" s="11">
        <f t="shared" si="3"/>
        <v>7.3798212848319208E-6</v>
      </c>
      <c r="E24" s="11">
        <f t="shared" si="3"/>
        <v>3.2304095079186745E-2</v>
      </c>
      <c r="F24" s="12">
        <f t="shared" si="4"/>
        <v>4.2738927010390147E-3</v>
      </c>
      <c r="G24" s="12">
        <f t="shared" si="0"/>
        <v>4.3504345411173265E-5</v>
      </c>
      <c r="H24" s="12">
        <f t="shared" si="0"/>
        <v>0.18458104630578856</v>
      </c>
      <c r="I24" s="13">
        <f t="shared" si="1"/>
        <v>0.18889844335223874</v>
      </c>
      <c r="J24" s="13">
        <f t="shared" si="2"/>
        <v>-0.18889844335223874</v>
      </c>
      <c r="M24" s="18">
        <v>0.99356136733765166</v>
      </c>
      <c r="N24">
        <v>0.21332401849862687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5">
        <v>0</v>
      </c>
      <c r="C25" s="10">
        <f t="shared" si="3"/>
        <v>2.6278467557492306E-3</v>
      </c>
      <c r="D25" s="11">
        <f t="shared" si="3"/>
        <v>7.5131434882175624E-6</v>
      </c>
      <c r="E25" s="11">
        <f t="shared" si="3"/>
        <v>3.2444017985000136E-2</v>
      </c>
      <c r="F25" s="12">
        <f t="shared" si="4"/>
        <v>4.7062799371380163E-3</v>
      </c>
      <c r="G25" s="12">
        <f t="shared" si="0"/>
        <v>4.4290285200662319E-5</v>
      </c>
      <c r="H25" s="12">
        <f t="shared" si="0"/>
        <v>0.18538054606870941</v>
      </c>
      <c r="I25" s="13">
        <f t="shared" si="1"/>
        <v>0.19013111629104809</v>
      </c>
      <c r="J25" s="13">
        <f t="shared" si="2"/>
        <v>-0.19013111629104809</v>
      </c>
      <c r="M25" s="18">
        <v>4320.7494113055554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5">
        <v>0</v>
      </c>
      <c r="C26" s="10">
        <f t="shared" si="3"/>
        <v>2.9845700928154396E-3</v>
      </c>
      <c r="D26" s="11">
        <f t="shared" si="3"/>
        <v>7.6944981084848308E-6</v>
      </c>
      <c r="E26" s="11">
        <f t="shared" si="3"/>
        <v>3.2631386874818709E-2</v>
      </c>
      <c r="F26" s="12">
        <f t="shared" si="4"/>
        <v>5.3451451528019958E-3</v>
      </c>
      <c r="G26" s="12">
        <f t="shared" si="0"/>
        <v>4.5359378033335041E-5</v>
      </c>
      <c r="H26" s="12">
        <f t="shared" si="0"/>
        <v>0.18645114549714376</v>
      </c>
      <c r="I26" s="13">
        <f t="shared" si="1"/>
        <v>0.19184165002797909</v>
      </c>
      <c r="J26" s="13">
        <f t="shared" si="2"/>
        <v>-0.19184165002797909</v>
      </c>
      <c r="M26" s="20">
        <v>589.87480450305418</v>
      </c>
      <c r="N26" s="21">
        <v>3.8225994969458092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5">
        <v>0</v>
      </c>
      <c r="C27" s="10">
        <f t="shared" si="3"/>
        <v>3.3850487722398635E-3</v>
      </c>
      <c r="D27" s="11">
        <f t="shared" si="3"/>
        <v>7.8800401554809191E-6</v>
      </c>
      <c r="E27" s="11">
        <f t="shared" si="3"/>
        <v>3.2819678984005445E-2</v>
      </c>
      <c r="F27" s="12">
        <f t="shared" si="4"/>
        <v>6.0623729630246374E-3</v>
      </c>
      <c r="G27" s="12">
        <f t="shared" si="0"/>
        <v>4.6453155916195764E-5</v>
      </c>
      <c r="H27" s="12">
        <f t="shared" si="0"/>
        <v>0.18752702007092817</v>
      </c>
      <c r="I27" s="13">
        <f t="shared" si="1"/>
        <v>0.19363584618986901</v>
      </c>
      <c r="J27" s="13">
        <f t="shared" si="2"/>
        <v>-0.19363584618986901</v>
      </c>
      <c r="M27" t="s">
        <v>10</v>
      </c>
    </row>
    <row r="28" spans="1:18" ht="15.75" thickBot="1" x14ac:dyDescent="0.3">
      <c r="A28" s="43">
        <v>4</v>
      </c>
      <c r="B28" s="45">
        <v>0</v>
      </c>
      <c r="C28" s="10">
        <f t="shared" si="3"/>
        <v>3.8339767817242923E-3</v>
      </c>
      <c r="D28" s="11">
        <f t="shared" si="3"/>
        <v>8.0698615400526086E-6</v>
      </c>
      <c r="E28" s="11">
        <f t="shared" si="3"/>
        <v>3.3008897811691758E-2</v>
      </c>
      <c r="F28" s="12">
        <f t="shared" si="4"/>
        <v>6.8663699539578066E-3</v>
      </c>
      <c r="G28" s="12">
        <f t="shared" si="0"/>
        <v>4.7572160667409333E-5</v>
      </c>
      <c r="H28" s="12">
        <f t="shared" si="0"/>
        <v>0.18860818978360641</v>
      </c>
      <c r="I28" s="13">
        <f t="shared" si="1"/>
        <v>0.19552213189823162</v>
      </c>
      <c r="J28" s="13">
        <f t="shared" si="2"/>
        <v>-0.19552213189823162</v>
      </c>
      <c r="M28" s="14">
        <f>M23/M22</f>
        <v>2.6280376894099105E-2</v>
      </c>
      <c r="N28" s="14">
        <f>N23/N22</f>
        <v>3.5965500134914674E-2</v>
      </c>
      <c r="O28" s="14">
        <f>O23/O22</f>
        <v>5.7847505494911987E-2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5">
        <v>0</v>
      </c>
      <c r="C29" s="10">
        <f t="shared" si="3"/>
        <v>4.4710897000341671E-3</v>
      </c>
      <c r="D29" s="11">
        <f t="shared" si="3"/>
        <v>8.3132991906899841E-6</v>
      </c>
      <c r="E29" s="11">
        <f t="shared" si="3"/>
        <v>3.3246729885718446E-2</v>
      </c>
      <c r="F29" s="12">
        <f t="shared" si="4"/>
        <v>8.007392252375024E-3</v>
      </c>
      <c r="G29" s="12">
        <f t="shared" si="0"/>
        <v>4.9007235478933594E-5</v>
      </c>
      <c r="H29" s="12">
        <f t="shared" si="0"/>
        <v>0.18996712873426613</v>
      </c>
      <c r="I29" s="13">
        <f t="shared" si="1"/>
        <v>0.1980235282221201</v>
      </c>
      <c r="J29" s="13">
        <f t="shared" si="2"/>
        <v>-0.1980235282221201</v>
      </c>
    </row>
    <row r="30" spans="1:18" ht="15.75" thickBot="1" x14ac:dyDescent="0.3">
      <c r="A30" s="43">
        <v>5.0999999999999996</v>
      </c>
      <c r="B30" s="45">
        <v>0</v>
      </c>
      <c r="C30" s="10">
        <f t="shared" si="3"/>
        <v>5.3616129128243525E-3</v>
      </c>
      <c r="D30" s="11">
        <f t="shared" si="3"/>
        <v>8.6147085158898085E-6</v>
      </c>
      <c r="E30" s="11">
        <f t="shared" si="3"/>
        <v>3.353405662557029E-2</v>
      </c>
      <c r="F30" s="12">
        <f t="shared" si="4"/>
        <v>9.6022537186081329E-3</v>
      </c>
      <c r="G30" s="12">
        <f t="shared" si="0"/>
        <v>5.0784055660283078E-5</v>
      </c>
      <c r="H30" s="12">
        <f t="shared" si="0"/>
        <v>0.19160887322961509</v>
      </c>
      <c r="I30" s="13">
        <f t="shared" si="1"/>
        <v>0.20126191100388352</v>
      </c>
      <c r="J30" s="13">
        <f t="shared" si="2"/>
        <v>-0.20126191100388352</v>
      </c>
    </row>
    <row r="31" spans="1:18" ht="15.75" thickBot="1" x14ac:dyDescent="0.3">
      <c r="A31" s="43">
        <v>5.7</v>
      </c>
      <c r="B31" s="45">
        <v>1E-3</v>
      </c>
      <c r="C31" s="10">
        <f t="shared" si="3"/>
        <v>6.4095963588539327E-3</v>
      </c>
      <c r="D31" s="11">
        <f t="shared" si="3"/>
        <v>8.9265611121383177E-6</v>
      </c>
      <c r="E31" s="11">
        <f t="shared" si="3"/>
        <v>3.3823498140953687E-2</v>
      </c>
      <c r="F31" s="12">
        <f t="shared" si="4"/>
        <v>1.1479114861942032E-2</v>
      </c>
      <c r="G31" s="12">
        <f t="shared" si="0"/>
        <v>5.2622439347493911E-5</v>
      </c>
      <c r="H31" s="12">
        <f t="shared" si="0"/>
        <v>0.19326270125429243</v>
      </c>
      <c r="I31" s="13">
        <f t="shared" si="1"/>
        <v>0.20479443855558196</v>
      </c>
      <c r="J31" s="13">
        <f t="shared" si="2"/>
        <v>-0.20379443855558196</v>
      </c>
      <c r="M31" s="28" t="e">
        <f>#REF!-M22</f>
        <v>#REF!</v>
      </c>
      <c r="N31" s="28" t="e">
        <f>#REF!-N22</f>
        <v>#REF!</v>
      </c>
      <c r="O31" s="28">
        <f>E15-O22</f>
        <v>3.9229327322398131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5">
        <v>2E-3</v>
      </c>
      <c r="C32" s="10">
        <f t="shared" si="3"/>
        <v>7.8629619697270746E-3</v>
      </c>
      <c r="D32" s="11">
        <f t="shared" si="3"/>
        <v>9.3040472201901462E-6</v>
      </c>
      <c r="E32" s="11">
        <f t="shared" si="3"/>
        <v>3.416386865640654E-2</v>
      </c>
      <c r="F32" s="12">
        <f t="shared" si="4"/>
        <v>1.4081985596627796E-2</v>
      </c>
      <c r="G32" s="12">
        <f t="shared" si="0"/>
        <v>5.4847735245425705E-5</v>
      </c>
      <c r="H32" s="12">
        <f t="shared" si="0"/>
        <v>0.19520753040737421</v>
      </c>
      <c r="I32" s="13">
        <f t="shared" si="1"/>
        <v>0.20934436373924742</v>
      </c>
      <c r="J32" s="13">
        <f t="shared" si="2"/>
        <v>-0.20734436373924742</v>
      </c>
    </row>
    <row r="33" spans="1:10" ht="15.75" thickBot="1" x14ac:dyDescent="0.3">
      <c r="A33" s="43">
        <v>7.2</v>
      </c>
      <c r="B33" s="45">
        <v>2E-3</v>
      </c>
      <c r="C33" s="10">
        <f t="shared" si="3"/>
        <v>9.8804398178718219E-3</v>
      </c>
      <c r="D33" s="11">
        <f t="shared" si="3"/>
        <v>9.7541628375021901E-6</v>
      </c>
      <c r="E33" s="11">
        <f t="shared" si="3"/>
        <v>3.4556432387673412E-2</v>
      </c>
      <c r="F33" s="12">
        <f t="shared" si="4"/>
        <v>1.7695139788199716E-2</v>
      </c>
      <c r="G33" s="12">
        <f t="shared" si="0"/>
        <v>5.7501185042476259E-5</v>
      </c>
      <c r="H33" s="12">
        <f t="shared" si="0"/>
        <v>0.19745058423944484</v>
      </c>
      <c r="I33" s="13">
        <f t="shared" si="1"/>
        <v>0.21520322521268703</v>
      </c>
      <c r="J33" s="13">
        <f t="shared" si="2"/>
        <v>-0.21320322521268703</v>
      </c>
    </row>
    <row r="34" spans="1:10" ht="15.75" thickBot="1" x14ac:dyDescent="0.3">
      <c r="A34" s="43">
        <v>8.1</v>
      </c>
      <c r="B34" s="45">
        <v>2E-3</v>
      </c>
      <c r="C34" s="10">
        <f t="shared" si="3"/>
        <v>1.2691211673450163E-2</v>
      </c>
      <c r="D34" s="11">
        <f t="shared" si="3"/>
        <v>1.0285437001028126E-5</v>
      </c>
      <c r="E34" s="11">
        <f t="shared" si="3"/>
        <v>3.5002650879627062E-2</v>
      </c>
      <c r="F34" s="12">
        <f t="shared" si="4"/>
        <v>2.2729025102417363E-2</v>
      </c>
      <c r="G34" s="12">
        <f t="shared" si="0"/>
        <v>6.0633067756976286E-5</v>
      </c>
      <c r="H34" s="12">
        <f t="shared" si="0"/>
        <v>0.20000021381191541</v>
      </c>
      <c r="I34" s="13">
        <f t="shared" si="1"/>
        <v>0.22278987198208974</v>
      </c>
      <c r="J34" s="13">
        <f t="shared" si="2"/>
        <v>-0.22078987198208974</v>
      </c>
    </row>
    <row r="35" spans="1:10" ht="15.75" thickBot="1" x14ac:dyDescent="0.3">
      <c r="A35" s="43">
        <v>9.1</v>
      </c>
      <c r="B35" s="45">
        <v>1.2E-2</v>
      </c>
      <c r="C35" s="10">
        <f t="shared" si="3"/>
        <v>1.6624801543897515E-2</v>
      </c>
      <c r="D35" s="11">
        <f t="shared" si="3"/>
        <v>1.0908184140224176E-5</v>
      </c>
      <c r="E35" s="11">
        <f t="shared" si="3"/>
        <v>3.5504189803376794E-2</v>
      </c>
      <c r="F35" s="12">
        <f t="shared" si="4"/>
        <v>2.9773794759443098E-2</v>
      </c>
      <c r="G35" s="12">
        <f t="shared" si="0"/>
        <v>6.4304187368380535E-5</v>
      </c>
      <c r="H35" s="12">
        <f t="shared" si="0"/>
        <v>0.20286593653474289</v>
      </c>
      <c r="I35" s="13">
        <f t="shared" si="1"/>
        <v>0.23270403548155436</v>
      </c>
      <c r="J35" s="13">
        <f t="shared" si="2"/>
        <v>-0.22070403548155434</v>
      </c>
    </row>
    <row r="36" spans="1:10" ht="15.75" thickBot="1" x14ac:dyDescent="0.3">
      <c r="A36" s="43">
        <v>10.199999999999999</v>
      </c>
      <c r="B36" s="45">
        <v>1.7000000000000001E-2</v>
      </c>
      <c r="C36" s="10">
        <f t="shared" si="3"/>
        <v>2.2152056427903927E-2</v>
      </c>
      <c r="D36" s="11">
        <f t="shared" si="3"/>
        <v>1.1634815124399628E-5</v>
      </c>
      <c r="E36" s="11">
        <f t="shared" si="3"/>
        <v>3.6062926667364811E-2</v>
      </c>
      <c r="F36" s="12">
        <f t="shared" si="4"/>
        <v>3.9672701045030873E-2</v>
      </c>
      <c r="G36" s="12">
        <f t="shared" si="0"/>
        <v>6.8587706453998828E-5</v>
      </c>
      <c r="H36" s="12">
        <f t="shared" si="0"/>
        <v>0.2060584802265478</v>
      </c>
      <c r="I36" s="13">
        <f t="shared" si="1"/>
        <v>0.24579976897803268</v>
      </c>
      <c r="J36" s="13">
        <f t="shared" si="2"/>
        <v>-0.22879976897803267</v>
      </c>
    </row>
    <row r="37" spans="1:10" ht="15.75" thickBot="1" x14ac:dyDescent="0.3">
      <c r="A37" s="43">
        <v>11.5</v>
      </c>
      <c r="B37" s="45">
        <v>3.1E-2</v>
      </c>
      <c r="C37" s="10">
        <f t="shared" si="3"/>
        <v>3.0683174971007046E-2</v>
      </c>
      <c r="D37" s="11">
        <f t="shared" si="3"/>
        <v>1.2553259689551018E-5</v>
      </c>
      <c r="E37" s="11">
        <f t="shared" si="3"/>
        <v>3.6732865573678185E-2</v>
      </c>
      <c r="F37" s="12">
        <f t="shared" si="4"/>
        <v>5.495130583920773E-2</v>
      </c>
      <c r="G37" s="12">
        <f t="shared" si="0"/>
        <v>7.4001974369332355E-5</v>
      </c>
      <c r="H37" s="12">
        <f t="shared" si="0"/>
        <v>0.20988641671525476</v>
      </c>
      <c r="I37" s="13">
        <f t="shared" si="1"/>
        <v>0.26491172452883183</v>
      </c>
      <c r="J37" s="13">
        <f t="shared" si="2"/>
        <v>-0.23391172452883183</v>
      </c>
    </row>
    <row r="38" spans="1:10" ht="15.75" thickBot="1" x14ac:dyDescent="0.3">
      <c r="A38" s="43">
        <v>12.9</v>
      </c>
      <c r="B38" s="45">
        <v>6.8000000000000005E-2</v>
      </c>
      <c r="C38" s="10">
        <f t="shared" si="3"/>
        <v>4.2874507462608395E-2</v>
      </c>
      <c r="D38" s="11">
        <f t="shared" si="3"/>
        <v>1.3619713426016181E-5</v>
      </c>
      <c r="E38" s="11">
        <f t="shared" si="3"/>
        <v>3.7466120789489542E-2</v>
      </c>
      <c r="F38" s="12">
        <f t="shared" si="4"/>
        <v>7.6785084154733479E-2</v>
      </c>
      <c r="G38" s="12">
        <f t="shared" si="0"/>
        <v>8.0288762345021584E-5</v>
      </c>
      <c r="H38" s="12">
        <f t="shared" si="0"/>
        <v>0.21407613367255901</v>
      </c>
      <c r="I38" s="13">
        <f t="shared" si="1"/>
        <v>0.29094150658963752</v>
      </c>
      <c r="J38" s="13">
        <f t="shared" si="2"/>
        <v>-0.22294150658963752</v>
      </c>
    </row>
    <row r="39" spans="1:10" ht="15.75" thickBot="1" x14ac:dyDescent="0.3">
      <c r="A39" s="43">
        <v>14.5</v>
      </c>
      <c r="B39" s="45">
        <v>9.4E-2</v>
      </c>
      <c r="C39" s="10">
        <f t="shared" ref="C39:E54" si="5">EXP(-1*(($A39-C$8)/(0.6006*C$9))^2)</f>
        <v>6.1556791529322898E-2</v>
      </c>
      <c r="D39" s="11">
        <f t="shared" si="5"/>
        <v>1.4944486455877936E-5</v>
      </c>
      <c r="E39" s="11">
        <f t="shared" si="5"/>
        <v>3.8319284363313923E-2</v>
      </c>
      <c r="F39" s="12">
        <f t="shared" si="4"/>
        <v>0.11024367853080604</v>
      </c>
      <c r="G39" s="12">
        <f t="shared" si="0"/>
        <v>8.8098353019116742E-5</v>
      </c>
      <c r="H39" s="12">
        <f t="shared" si="0"/>
        <v>0.21895099008752639</v>
      </c>
      <c r="I39" s="13">
        <f t="shared" si="1"/>
        <v>0.32928276697135156</v>
      </c>
      <c r="J39" s="13">
        <f t="shared" si="2"/>
        <v>-0.23528276697135156</v>
      </c>
    </row>
    <row r="40" spans="1:10" ht="15.75" thickBot="1" x14ac:dyDescent="0.3">
      <c r="A40" s="43">
        <v>16.3</v>
      </c>
      <c r="B40" s="45">
        <v>0.17499999999999999</v>
      </c>
      <c r="C40" s="10">
        <f t="shared" si="5"/>
        <v>9.0061503601025383E-2</v>
      </c>
      <c r="D40" s="11">
        <f t="shared" si="5"/>
        <v>1.6581839519274318E-5</v>
      </c>
      <c r="E40" s="11">
        <f t="shared" si="5"/>
        <v>3.9298699516474335E-2</v>
      </c>
      <c r="F40" s="12">
        <f t="shared" si="4"/>
        <v>0.16129351781213092</v>
      </c>
      <c r="G40" s="12">
        <f t="shared" si="0"/>
        <v>9.7750615652690968E-5</v>
      </c>
      <c r="H40" s="12">
        <f t="shared" si="0"/>
        <v>0.22454723023277562</v>
      </c>
      <c r="I40" s="13">
        <f t="shared" si="1"/>
        <v>0.38593849866055924</v>
      </c>
      <c r="J40" s="13">
        <f t="shared" si="2"/>
        <v>-0.21093849866055925</v>
      </c>
    </row>
    <row r="41" spans="1:10" ht="15.75" thickBot="1" x14ac:dyDescent="0.3">
      <c r="A41" s="43">
        <v>18.3</v>
      </c>
      <c r="B41" s="45">
        <v>0.31</v>
      </c>
      <c r="C41" s="10">
        <f t="shared" si="5"/>
        <v>0.13302958935832068</v>
      </c>
      <c r="D41" s="11">
        <f t="shared" si="5"/>
        <v>1.8601688219451941E-5</v>
      </c>
      <c r="E41" s="11">
        <f t="shared" si="5"/>
        <v>4.0411680090170259E-2</v>
      </c>
      <c r="F41" s="12">
        <f t="shared" si="4"/>
        <v>0.23824619379841738</v>
      </c>
      <c r="G41" s="12">
        <f t="shared" si="0"/>
        <v>1.0965770555897967E-4</v>
      </c>
      <c r="H41" s="12">
        <f t="shared" si="0"/>
        <v>0.23090664436609926</v>
      </c>
      <c r="I41" s="13">
        <f t="shared" si="1"/>
        <v>0.46926249587007562</v>
      </c>
      <c r="J41" s="13">
        <f t="shared" si="2"/>
        <v>-0.15926249587007563</v>
      </c>
    </row>
    <row r="42" spans="1:10" ht="15.75" thickBot="1" x14ac:dyDescent="0.3">
      <c r="A42" s="43">
        <v>20.6</v>
      </c>
      <c r="B42" s="45">
        <v>0.55800000000000005</v>
      </c>
      <c r="C42" s="10">
        <f t="shared" si="5"/>
        <v>0.19964948634350504</v>
      </c>
      <c r="D42" s="11">
        <f t="shared" si="5"/>
        <v>2.121465846716253E-5</v>
      </c>
      <c r="E42" s="11">
        <f t="shared" si="5"/>
        <v>4.1724387701895196E-2</v>
      </c>
      <c r="F42" s="12">
        <f t="shared" si="4"/>
        <v>0.35755752118447071</v>
      </c>
      <c r="G42" s="12">
        <f t="shared" si="0"/>
        <v>1.2506127101376418E-4</v>
      </c>
      <c r="H42" s="12">
        <f t="shared" si="0"/>
        <v>0.23840727064495992</v>
      </c>
      <c r="I42" s="13">
        <f t="shared" si="1"/>
        <v>0.59608985310044438</v>
      </c>
      <c r="J42" s="13">
        <f t="shared" si="2"/>
        <v>-3.8089853100444326E-2</v>
      </c>
    </row>
    <row r="43" spans="1:10" ht="15.75" thickBot="1" x14ac:dyDescent="0.3">
      <c r="A43" s="43">
        <v>23.1</v>
      </c>
      <c r="B43" s="45">
        <v>0.79500000000000004</v>
      </c>
      <c r="C43" s="10">
        <f t="shared" si="5"/>
        <v>0.29476290500529667</v>
      </c>
      <c r="D43" s="11">
        <f t="shared" si="5"/>
        <v>2.4450655243023615E-5</v>
      </c>
      <c r="E43" s="11">
        <f t="shared" si="5"/>
        <v>4.3191812494329046E-2</v>
      </c>
      <c r="F43" s="12">
        <f t="shared" si="4"/>
        <v>0.52789864667866782</v>
      </c>
      <c r="G43" s="12">
        <f t="shared" si="0"/>
        <v>1.441376030891567E-4</v>
      </c>
      <c r="H43" s="12">
        <f t="shared" si="0"/>
        <v>0.24679192908837216</v>
      </c>
      <c r="I43" s="13">
        <f t="shared" si="1"/>
        <v>0.77483471337012921</v>
      </c>
      <c r="J43" s="13">
        <f t="shared" si="2"/>
        <v>2.0165286629870827E-2</v>
      </c>
    </row>
    <row r="44" spans="1:10" ht="15.75" thickBot="1" x14ac:dyDescent="0.3">
      <c r="A44" s="43">
        <v>26</v>
      </c>
      <c r="B44" s="45">
        <v>1.1299999999999999</v>
      </c>
      <c r="C44" s="10">
        <f t="shared" si="5"/>
        <v>0.43296843085040482</v>
      </c>
      <c r="D44" s="11">
        <f t="shared" si="5"/>
        <v>2.8793653621438204E-5</v>
      </c>
      <c r="E44" s="11">
        <f t="shared" si="5"/>
        <v>4.4948152245592093E-2</v>
      </c>
      <c r="F44" s="12">
        <f t="shared" si="4"/>
        <v>0.77541456139607512</v>
      </c>
      <c r="G44" s="12">
        <f t="shared" si="0"/>
        <v>1.697397544533163E-4</v>
      </c>
      <c r="H44" s="12">
        <f t="shared" si="0"/>
        <v>0.2568274068865245</v>
      </c>
      <c r="I44" s="13">
        <f t="shared" si="1"/>
        <v>1.032411708037053</v>
      </c>
      <c r="J44" s="13">
        <f t="shared" si="2"/>
        <v>9.7588291962946938E-2</v>
      </c>
    </row>
    <row r="45" spans="1:10" ht="15.75" thickBot="1" x14ac:dyDescent="0.3">
      <c r="A45" s="43">
        <v>29.2</v>
      </c>
      <c r="B45" s="45">
        <v>1.589</v>
      </c>
      <c r="C45" s="10">
        <f t="shared" si="5"/>
        <v>0.60841400813471347</v>
      </c>
      <c r="D45" s="11">
        <f t="shared" si="5"/>
        <v>3.4435723060988997E-5</v>
      </c>
      <c r="E45" s="11">
        <f t="shared" si="5"/>
        <v>4.6955314775624334E-2</v>
      </c>
      <c r="F45" s="12">
        <f t="shared" si="4"/>
        <v>1.0896246646398327</v>
      </c>
      <c r="G45" s="12">
        <f t="shared" si="0"/>
        <v>2.0299998234481502E-4</v>
      </c>
      <c r="H45" s="12">
        <f t="shared" si="0"/>
        <v>0.26829605069131024</v>
      </c>
      <c r="I45" s="13">
        <f t="shared" si="1"/>
        <v>1.3581237153134875</v>
      </c>
      <c r="J45" s="13">
        <f t="shared" si="2"/>
        <v>0.23087628468651245</v>
      </c>
    </row>
    <row r="46" spans="1:10" ht="15.75" thickBot="1" x14ac:dyDescent="0.3">
      <c r="A46" s="43">
        <v>32.700000000000003</v>
      </c>
      <c r="B46" s="45">
        <v>1.7470000000000001</v>
      </c>
      <c r="C46" s="10">
        <f t="shared" si="5"/>
        <v>0.79786048056042569</v>
      </c>
      <c r="D46" s="11">
        <f t="shared" si="5"/>
        <v>4.1806050611456045E-5</v>
      </c>
      <c r="E46" s="11">
        <f t="shared" si="5"/>
        <v>4.9235950786145746E-2</v>
      </c>
      <c r="F46" s="12">
        <f t="shared" si="4"/>
        <v>1.4289093395882764</v>
      </c>
      <c r="G46" s="12">
        <f t="shared" si="0"/>
        <v>2.4644836180734122E-4</v>
      </c>
      <c r="H46" s="12">
        <f t="shared" si="0"/>
        <v>0.28132728341994112</v>
      </c>
      <c r="I46" s="13">
        <f t="shared" si="1"/>
        <v>1.710483071370025</v>
      </c>
      <c r="J46" s="13">
        <f t="shared" si="2"/>
        <v>3.6516928629975132E-2</v>
      </c>
    </row>
    <row r="47" spans="1:10" ht="15.75" thickBot="1" x14ac:dyDescent="0.3">
      <c r="A47" s="43">
        <v>36.799999999999997</v>
      </c>
      <c r="B47" s="45">
        <v>2.1240000000000001</v>
      </c>
      <c r="C47" s="10">
        <f t="shared" si="5"/>
        <v>0.95840256478523689</v>
      </c>
      <c r="D47" s="11">
        <f t="shared" si="5"/>
        <v>5.2346535225228527E-5</v>
      </c>
      <c r="E47" s="11">
        <f t="shared" si="5"/>
        <v>5.2024296160847021E-2</v>
      </c>
      <c r="F47" s="12">
        <f t="shared" si="4"/>
        <v>1.7164283847535005</v>
      </c>
      <c r="G47" s="12">
        <f t="shared" si="0"/>
        <v>3.0858494557275138E-4</v>
      </c>
      <c r="H47" s="12">
        <f t="shared" si="0"/>
        <v>0.29725949589834821</v>
      </c>
      <c r="I47" s="13">
        <f t="shared" si="1"/>
        <v>2.0139964655974216</v>
      </c>
      <c r="J47" s="13">
        <f t="shared" si="2"/>
        <v>0.11000353440257848</v>
      </c>
    </row>
    <row r="48" spans="1:10" ht="15.75" thickBot="1" x14ac:dyDescent="0.3">
      <c r="A48" s="43">
        <v>41.3</v>
      </c>
      <c r="B48" s="45">
        <v>2.0720000000000001</v>
      </c>
      <c r="C48" s="10">
        <f t="shared" si="5"/>
        <v>0.9920732610329821</v>
      </c>
      <c r="D48" s="11">
        <f t="shared" si="5"/>
        <v>6.6802997313886533E-5</v>
      </c>
      <c r="E48" s="11">
        <f t="shared" si="5"/>
        <v>5.5234433199877829E-2</v>
      </c>
      <c r="F48" s="12">
        <f t="shared" si="4"/>
        <v>1.776730121098492</v>
      </c>
      <c r="G48" s="12">
        <f t="shared" si="0"/>
        <v>3.938063751785271E-4</v>
      </c>
      <c r="H48" s="12">
        <f t="shared" si="0"/>
        <v>0.31560176649892713</v>
      </c>
      <c r="I48" s="13">
        <f t="shared" si="1"/>
        <v>2.0927256939725978</v>
      </c>
      <c r="J48" s="13">
        <f t="shared" si="2"/>
        <v>-2.0725693972597714E-2</v>
      </c>
    </row>
    <row r="49" spans="1:10" ht="15.75" thickBot="1" x14ac:dyDescent="0.3">
      <c r="A49" s="43">
        <v>46.4</v>
      </c>
      <c r="B49" s="45">
        <v>1.4590000000000001</v>
      </c>
      <c r="C49" s="10">
        <f t="shared" si="5"/>
        <v>0.83551301451505333</v>
      </c>
      <c r="D49" s="11">
        <f t="shared" si="5"/>
        <v>8.7744819296140322E-5</v>
      </c>
      <c r="E49" s="11">
        <f t="shared" si="5"/>
        <v>5.9068931330198735E-2</v>
      </c>
      <c r="F49" s="12">
        <f t="shared" si="4"/>
        <v>1.4963422539107667</v>
      </c>
      <c r="G49" s="12">
        <f t="shared" si="0"/>
        <v>5.1725926406186813E-4</v>
      </c>
      <c r="H49" s="12">
        <f t="shared" si="0"/>
        <v>0.33751154837696018</v>
      </c>
      <c r="I49" s="13">
        <f t="shared" si="1"/>
        <v>1.8343710615517888</v>
      </c>
      <c r="J49" s="13">
        <f t="shared" si="2"/>
        <v>-0.37537106155178868</v>
      </c>
    </row>
    <row r="50" spans="1:10" ht="15.75" thickBot="1" x14ac:dyDescent="0.3">
      <c r="A50" s="43">
        <v>52.1</v>
      </c>
      <c r="B50" s="45">
        <v>1.306</v>
      </c>
      <c r="C50" s="10">
        <f t="shared" si="5"/>
        <v>0.52897084896327973</v>
      </c>
      <c r="D50" s="11">
        <f t="shared" si="5"/>
        <v>1.1845767902776805E-4</v>
      </c>
      <c r="E50" s="11">
        <f t="shared" si="5"/>
        <v>6.3611148390072716E-2</v>
      </c>
      <c r="F50" s="12">
        <f t="shared" si="4"/>
        <v>0.947347819411549</v>
      </c>
      <c r="G50" s="12">
        <f t="shared" si="0"/>
        <v>6.983128162767275E-4</v>
      </c>
      <c r="H50" s="12">
        <f t="shared" si="0"/>
        <v>0.36346513647173151</v>
      </c>
      <c r="I50" s="13">
        <f t="shared" si="1"/>
        <v>1.3115112686995571</v>
      </c>
      <c r="J50" s="13">
        <f t="shared" si="2"/>
        <v>-5.5112686995570925E-3</v>
      </c>
    </row>
    <row r="51" spans="1:10" ht="15.75" thickBot="1" x14ac:dyDescent="0.3">
      <c r="A51" s="43">
        <v>58.6</v>
      </c>
      <c r="B51" s="45">
        <v>1.196</v>
      </c>
      <c r="C51" s="10">
        <f t="shared" si="5"/>
        <v>0.22320665083532595</v>
      </c>
      <c r="D51" s="11">
        <f t="shared" si="5"/>
        <v>1.6580640163348491E-4</v>
      </c>
      <c r="E51" s="11">
        <f t="shared" si="5"/>
        <v>6.9135654087158549E-2</v>
      </c>
      <c r="F51" s="12">
        <f t="shared" si="4"/>
        <v>0.39974666725288649</v>
      </c>
      <c r="G51" s="12">
        <f t="shared" si="0"/>
        <v>9.7743545400925469E-4</v>
      </c>
      <c r="H51" s="12">
        <f t="shared" si="0"/>
        <v>0.39503138339462979</v>
      </c>
      <c r="I51" s="13">
        <f t="shared" si="1"/>
        <v>0.79575548610152547</v>
      </c>
      <c r="J51" s="13">
        <f t="shared" si="2"/>
        <v>0.40024451389847449</v>
      </c>
    </row>
    <row r="52" spans="1:10" ht="15.75" thickBot="1" x14ac:dyDescent="0.3">
      <c r="A52" s="43">
        <v>63</v>
      </c>
      <c r="B52" s="45">
        <v>0.78900000000000003</v>
      </c>
      <c r="C52" s="10">
        <f t="shared" si="5"/>
        <v>0.10123537144042387</v>
      </c>
      <c r="D52" s="11">
        <f t="shared" si="5"/>
        <v>2.0743739476239978E-4</v>
      </c>
      <c r="E52" s="11">
        <f t="shared" si="5"/>
        <v>7.3092115674003338E-2</v>
      </c>
      <c r="F52" s="12">
        <f t="shared" si="4"/>
        <v>0.18130509189564306</v>
      </c>
      <c r="G52" s="12">
        <f t="shared" si="0"/>
        <v>1.2228518448658991E-3</v>
      </c>
      <c r="H52" s="12">
        <f t="shared" si="0"/>
        <v>0.41763804727356912</v>
      </c>
      <c r="I52" s="13">
        <f t="shared" si="1"/>
        <v>0.60016599101407808</v>
      </c>
      <c r="J52" s="13">
        <f t="shared" si="2"/>
        <v>0.18883400898592195</v>
      </c>
    </row>
    <row r="53" spans="1:10" ht="15.75" thickBot="1" x14ac:dyDescent="0.3">
      <c r="A53" s="43">
        <v>73.900000000000006</v>
      </c>
      <c r="B53" s="45">
        <v>1.4359999999999999</v>
      </c>
      <c r="C53" s="10">
        <f t="shared" si="5"/>
        <v>6.9620189945344118E-3</v>
      </c>
      <c r="D53" s="11">
        <f t="shared" si="5"/>
        <v>3.5680287020802638E-4</v>
      </c>
      <c r="E53" s="11">
        <f t="shared" si="5"/>
        <v>8.3684846301376903E-2</v>
      </c>
      <c r="F53" s="12">
        <f t="shared" si="4"/>
        <v>1.2468463103591189E-2</v>
      </c>
      <c r="G53" s="12">
        <f t="shared" si="0"/>
        <v>2.1033673730191872E-3</v>
      </c>
      <c r="H53" s="12">
        <f t="shared" si="0"/>
        <v>0.47816341712662264</v>
      </c>
      <c r="I53" s="13">
        <f t="shared" si="1"/>
        <v>0.49273524760323301</v>
      </c>
      <c r="J53" s="13">
        <f t="shared" si="2"/>
        <v>0.94326475239676699</v>
      </c>
    </row>
    <row r="54" spans="1:10" ht="15.75" thickBot="1" x14ac:dyDescent="0.3">
      <c r="A54" s="43">
        <v>83</v>
      </c>
      <c r="B54" s="45">
        <v>0.93400000000000005</v>
      </c>
      <c r="C54" s="10">
        <f t="shared" si="5"/>
        <v>3.4015206392122436E-4</v>
      </c>
      <c r="D54" s="11">
        <f t="shared" si="5"/>
        <v>5.5349286979793229E-4</v>
      </c>
      <c r="E54" s="11">
        <f t="shared" si="5"/>
        <v>9.3437522894997696E-2</v>
      </c>
      <c r="F54" s="12">
        <f t="shared" si="4"/>
        <v>6.0918728632337025E-4</v>
      </c>
      <c r="G54" s="12">
        <f t="shared" ref="G54:H56" si="6">D$15*D54</f>
        <v>3.2628628879946128E-3</v>
      </c>
      <c r="H54" s="12">
        <f t="shared" si="6"/>
        <v>0.53388883662900422</v>
      </c>
      <c r="I54" s="13">
        <f t="shared" si="1"/>
        <v>0.53776088680332224</v>
      </c>
      <c r="J54" s="13">
        <f t="shared" si="2"/>
        <v>0.39623911319667782</v>
      </c>
    </row>
    <row r="55" spans="1:10" ht="15.75" thickBot="1" x14ac:dyDescent="0.3">
      <c r="A55" s="43">
        <v>93.3</v>
      </c>
      <c r="B55" s="45">
        <v>0.86299999999999999</v>
      </c>
      <c r="C55" s="10">
        <f t="shared" ref="C55:E86" si="7">EXP(-1*(($A55-C$8)/(0.6006*C$9))^2)</f>
        <v>4.7199311971658295E-6</v>
      </c>
      <c r="D55" s="11">
        <f t="shared" si="7"/>
        <v>8.9618219409827579E-4</v>
      </c>
      <c r="E55" s="11">
        <f t="shared" si="7"/>
        <v>0.10553493435582265</v>
      </c>
      <c r="F55" s="12">
        <f t="shared" si="4"/>
        <v>8.4530490407383284E-6</v>
      </c>
      <c r="G55" s="12">
        <f t="shared" si="6"/>
        <v>5.2830303361855024E-3</v>
      </c>
      <c r="H55" s="12">
        <f t="shared" si="6"/>
        <v>0.60301174069293439</v>
      </c>
      <c r="I55" s="13">
        <f t="shared" si="1"/>
        <v>0.60830322407816062</v>
      </c>
      <c r="J55" s="13">
        <f t="shared" si="2"/>
        <v>0.25469677592183937</v>
      </c>
    </row>
    <row r="56" spans="1:10" ht="15.75" thickBot="1" x14ac:dyDescent="0.3">
      <c r="A56" s="43">
        <v>104.8</v>
      </c>
      <c r="B56" s="45">
        <v>0.89300000000000002</v>
      </c>
      <c r="C56" s="10">
        <f t="shared" si="7"/>
        <v>1.3514420197401456E-8</v>
      </c>
      <c r="D56" s="11">
        <f t="shared" si="7"/>
        <v>1.5060947287874192E-3</v>
      </c>
      <c r="E56" s="11">
        <f t="shared" si="7"/>
        <v>0.12044379312866139</v>
      </c>
      <c r="F56" s="12">
        <f t="shared" si="4"/>
        <v>2.4203330920242108E-8</v>
      </c>
      <c r="G56" s="12">
        <f t="shared" si="6"/>
        <v>8.8784894341255704E-3</v>
      </c>
      <c r="H56" s="12">
        <f t="shared" si="6"/>
        <v>0.6881988584490617</v>
      </c>
      <c r="I56" s="13">
        <f t="shared" si="1"/>
        <v>0.69707737208651821</v>
      </c>
      <c r="J56" s="13">
        <f t="shared" si="2"/>
        <v>0.19592262791348181</v>
      </c>
    </row>
    <row r="57" spans="1:10" ht="15.75" thickBot="1" x14ac:dyDescent="0.3">
      <c r="A57" s="43">
        <v>117.7</v>
      </c>
      <c r="B57" s="45">
        <v>0.96699999999999997</v>
      </c>
      <c r="C57" s="10">
        <f>EXP(-1*(($A57-C$8)/(0.6006*C$9))^2)</f>
        <v>4.8894745942907493E-12</v>
      </c>
      <c r="D57" s="11">
        <f t="shared" si="7"/>
        <v>2.632970831208115E-3</v>
      </c>
      <c r="E57" s="11">
        <f t="shared" si="7"/>
        <v>0.13902446278245079</v>
      </c>
      <c r="F57" s="12">
        <f t="shared" ref="F57:H111" si="8">C$15*C57</f>
        <v>8.756688774150309E-12</v>
      </c>
      <c r="G57" s="12">
        <f t="shared" si="8"/>
        <v>1.5521469704673295E-2</v>
      </c>
      <c r="H57" s="12">
        <f t="shared" si="8"/>
        <v>0.79436618606965015</v>
      </c>
      <c r="I57" s="13">
        <f t="shared" si="1"/>
        <v>0.80988765578308008</v>
      </c>
      <c r="J57" s="13">
        <f t="shared" si="2"/>
        <v>0.15711234421691989</v>
      </c>
    </row>
    <row r="58" spans="1:10" ht="15.75" thickBot="1" x14ac:dyDescent="0.3">
      <c r="A58" s="43">
        <v>125</v>
      </c>
      <c r="B58" s="45">
        <v>0.52900000000000003</v>
      </c>
      <c r="C58" s="10">
        <f t="shared" si="7"/>
        <v>2.9233753252207324E-14</v>
      </c>
      <c r="D58" s="11">
        <f t="shared" si="7"/>
        <v>3.571890786066542E-3</v>
      </c>
      <c r="E58" s="11">
        <f t="shared" si="7"/>
        <v>0.15044626075133793</v>
      </c>
      <c r="F58" s="12">
        <f t="shared" si="8"/>
        <v>5.2355498324665519E-14</v>
      </c>
      <c r="G58" s="12">
        <f t="shared" si="8"/>
        <v>2.1056440871733816E-2</v>
      </c>
      <c r="H58" s="12">
        <f t="shared" si="8"/>
        <v>0.85962872986239813</v>
      </c>
      <c r="I58" s="13">
        <f t="shared" si="1"/>
        <v>0.88068517073418429</v>
      </c>
      <c r="J58" s="13">
        <f t="shared" si="2"/>
        <v>-0.35168517073418426</v>
      </c>
    </row>
    <row r="59" spans="1:10" ht="15.75" thickBot="1" x14ac:dyDescent="0.3">
      <c r="A59" s="43">
        <v>148.5</v>
      </c>
      <c r="B59" s="45">
        <v>1.704</v>
      </c>
      <c r="C59" s="10">
        <f t="shared" si="7"/>
        <v>9.0048940081765846E-23</v>
      </c>
      <c r="D59" s="11">
        <f t="shared" si="7"/>
        <v>9.0277435981535072E-3</v>
      </c>
      <c r="E59" s="11">
        <f t="shared" si="7"/>
        <v>0.19187247647521799</v>
      </c>
      <c r="F59" s="12">
        <f t="shared" si="8"/>
        <v>1.6127101747473428E-22</v>
      </c>
      <c r="G59" s="12">
        <f t="shared" si="8"/>
        <v>5.3218914201188995E-2</v>
      </c>
      <c r="H59" s="12">
        <f t="shared" si="8"/>
        <v>1.0963322878496846</v>
      </c>
      <c r="I59" s="13">
        <f t="shared" ref="I59:I80" si="9">SUM(F59:H59)</f>
        <v>1.1495512020508736</v>
      </c>
      <c r="J59" s="13">
        <f t="shared" si="2"/>
        <v>0.55444879794912638</v>
      </c>
    </row>
    <row r="60" spans="1:10" ht="15.75" thickBot="1" x14ac:dyDescent="0.3">
      <c r="A60" s="43">
        <v>166.8</v>
      </c>
      <c r="B60" s="45">
        <v>1.335</v>
      </c>
      <c r="C60" s="10">
        <f t="shared" si="7"/>
        <v>7.8619926172383792E-31</v>
      </c>
      <c r="D60" s="11">
        <f t="shared" si="7"/>
        <v>1.7542966016910338E-2</v>
      </c>
      <c r="E60" s="11">
        <f t="shared" si="7"/>
        <v>0.22921608024681711</v>
      </c>
      <c r="F60" s="12">
        <f t="shared" si="8"/>
        <v>1.4080249557736038E-30</v>
      </c>
      <c r="G60" s="12">
        <f t="shared" si="8"/>
        <v>0.10341649528895386</v>
      </c>
      <c r="H60" s="12">
        <f t="shared" si="8"/>
        <v>1.3097083765497084</v>
      </c>
      <c r="I60" s="13">
        <f t="shared" si="9"/>
        <v>1.4131248718386622</v>
      </c>
      <c r="J60" s="13">
        <f t="shared" si="2"/>
        <v>-7.8124871838662235E-2</v>
      </c>
    </row>
    <row r="61" spans="1:10" ht="15.75" thickBot="1" x14ac:dyDescent="0.3">
      <c r="A61" s="43">
        <v>187.4</v>
      </c>
      <c r="B61" s="45">
        <v>1.653</v>
      </c>
      <c r="C61" s="10">
        <f t="shared" si="7"/>
        <v>2.1120686068587722E-41</v>
      </c>
      <c r="D61" s="11">
        <f t="shared" si="7"/>
        <v>3.4885412376485375E-2</v>
      </c>
      <c r="E61" s="11">
        <f t="shared" si="7"/>
        <v>0.27664320718835222</v>
      </c>
      <c r="F61" s="12">
        <f t="shared" si="8"/>
        <v>3.7825592716058022E-41</v>
      </c>
      <c r="G61" s="12">
        <f t="shared" si="8"/>
        <v>0.20565091907539387</v>
      </c>
      <c r="H61" s="12">
        <f t="shared" si="8"/>
        <v>1.5807002954592781</v>
      </c>
      <c r="I61" s="13">
        <f t="shared" si="9"/>
        <v>1.786351214534672</v>
      </c>
      <c r="J61" s="13">
        <f t="shared" si="2"/>
        <v>-0.13335121453467202</v>
      </c>
    </row>
    <row r="62" spans="1:10" ht="15.75" thickBot="1" x14ac:dyDescent="0.3">
      <c r="A62" s="43">
        <v>210.5</v>
      </c>
      <c r="B62" s="45">
        <v>2.1509999999999998</v>
      </c>
      <c r="C62" s="10">
        <f t="shared" si="7"/>
        <v>3.8254081414243756E-55</v>
      </c>
      <c r="D62" s="11">
        <f t="shared" si="7"/>
        <v>6.9880045606195651E-2</v>
      </c>
      <c r="E62" s="11">
        <f t="shared" si="7"/>
        <v>0.33641503233553238</v>
      </c>
      <c r="F62" s="12">
        <f t="shared" si="8"/>
        <v>6.8510241504615314E-55</v>
      </c>
      <c r="G62" s="12">
        <f t="shared" si="8"/>
        <v>0.41194569950479709</v>
      </c>
      <c r="H62" s="12">
        <f t="shared" si="8"/>
        <v>1.9222280800397993</v>
      </c>
      <c r="I62" s="13">
        <f t="shared" si="9"/>
        <v>2.3341737795445963</v>
      </c>
      <c r="J62" s="13">
        <f t="shared" si="2"/>
        <v>-0.18317377954459646</v>
      </c>
    </row>
    <row r="63" spans="1:10" ht="15.75" thickBot="1" x14ac:dyDescent="0.3">
      <c r="A63" s="43">
        <v>236.4</v>
      </c>
      <c r="B63" s="45">
        <v>2.903</v>
      </c>
      <c r="C63" s="10">
        <f t="shared" si="7"/>
        <v>6.3232198572568397E-73</v>
      </c>
      <c r="D63" s="11">
        <f t="shared" si="7"/>
        <v>0.13837820964092748</v>
      </c>
      <c r="E63" s="11">
        <f t="shared" si="7"/>
        <v>0.4109521413597842</v>
      </c>
      <c r="F63" s="12">
        <f t="shared" si="8"/>
        <v>1.1324420911232312E-72</v>
      </c>
      <c r="G63" s="12">
        <f t="shared" si="8"/>
        <v>0.81574515116943846</v>
      </c>
      <c r="H63" s="12">
        <f t="shared" si="8"/>
        <v>2.3481226156576467</v>
      </c>
      <c r="I63" s="13">
        <f t="shared" si="9"/>
        <v>3.1638677668270851</v>
      </c>
      <c r="J63" s="13">
        <f t="shared" si="2"/>
        <v>-0.26086776682708512</v>
      </c>
    </row>
    <row r="64" spans="1:10" ht="15.75" thickBot="1" x14ac:dyDescent="0.3">
      <c r="A64" s="43">
        <v>265.60000000000002</v>
      </c>
      <c r="B64" s="45">
        <v>4.274</v>
      </c>
      <c r="C64" s="10">
        <f t="shared" si="7"/>
        <v>5.5448239797873394E-96</v>
      </c>
      <c r="D64" s="11">
        <f t="shared" si="7"/>
        <v>0.26478424719175458</v>
      </c>
      <c r="E64" s="11">
        <f t="shared" si="7"/>
        <v>0.50258761096143856</v>
      </c>
      <c r="F64" s="12">
        <f t="shared" si="8"/>
        <v>9.9303712417563655E-96</v>
      </c>
      <c r="G64" s="12">
        <f t="shared" si="8"/>
        <v>1.5609138629066317</v>
      </c>
      <c r="H64" s="12">
        <f t="shared" si="8"/>
        <v>2.8717147737519717</v>
      </c>
      <c r="I64" s="13">
        <f t="shared" si="9"/>
        <v>4.4326286366586034</v>
      </c>
      <c r="J64" s="13">
        <f t="shared" si="2"/>
        <v>-0.15862863665860338</v>
      </c>
    </row>
    <row r="65" spans="1:10" ht="15.75" thickBot="1" x14ac:dyDescent="0.3">
      <c r="A65" s="43">
        <v>298.39999999999998</v>
      </c>
      <c r="B65" s="45">
        <v>6.4210000000000003</v>
      </c>
      <c r="C65" s="10">
        <f t="shared" si="7"/>
        <v>1.0966971112645131E-125</v>
      </c>
      <c r="D65" s="11">
        <f t="shared" si="7"/>
        <v>0.47082282080015275</v>
      </c>
      <c r="E65" s="11">
        <f t="shared" si="7"/>
        <v>0.61101345208832292</v>
      </c>
      <c r="F65" s="12">
        <f t="shared" si="8"/>
        <v>1.9641037288682498E-125</v>
      </c>
      <c r="G65" s="12">
        <f t="shared" si="8"/>
        <v>2.775519600407137</v>
      </c>
      <c r="H65" s="12">
        <f t="shared" si="8"/>
        <v>3.4912447482869942</v>
      </c>
      <c r="I65" s="13">
        <f t="shared" si="9"/>
        <v>6.2667643486941316</v>
      </c>
      <c r="J65" s="13">
        <f t="shared" si="2"/>
        <v>0.15423565130586869</v>
      </c>
    </row>
    <row r="66" spans="1:10" ht="15.75" thickBot="1" x14ac:dyDescent="0.3">
      <c r="A66" s="43">
        <v>335.2</v>
      </c>
      <c r="B66" s="45">
        <v>8.9220000000000006</v>
      </c>
      <c r="C66" s="10">
        <f t="shared" si="7"/>
        <v>8.3691170539258544E-164</v>
      </c>
      <c r="D66" s="11">
        <f t="shared" si="7"/>
        <v>0.74031967951451871</v>
      </c>
      <c r="E66" s="11">
        <f t="shared" si="7"/>
        <v>0.73182975269980632</v>
      </c>
      <c r="F66" s="12">
        <f t="shared" si="8"/>
        <v>1.4988472062261122E-163</v>
      </c>
      <c r="G66" s="12">
        <f t="shared" si="8"/>
        <v>4.3642144991350218</v>
      </c>
      <c r="H66" s="12">
        <f t="shared" si="8"/>
        <v>4.1815720619912637</v>
      </c>
      <c r="I66" s="13">
        <f t="shared" si="9"/>
        <v>8.5457865611262847</v>
      </c>
      <c r="J66" s="13">
        <f t="shared" si="2"/>
        <v>0.37621343887371594</v>
      </c>
    </row>
    <row r="67" spans="1:10" ht="15.75" thickBot="1" x14ac:dyDescent="0.3">
      <c r="A67" s="43">
        <v>376.5</v>
      </c>
      <c r="B67" s="45">
        <v>10.598000000000001</v>
      </c>
      <c r="C67" s="10">
        <f t="shared" si="7"/>
        <v>1.2895065434456436E-212</v>
      </c>
      <c r="D67" s="11">
        <f t="shared" si="7"/>
        <v>0.9646604536522605</v>
      </c>
      <c r="E67" s="11">
        <f t="shared" si="7"/>
        <v>0.8534178534233452</v>
      </c>
      <c r="F67" s="12">
        <f t="shared" si="8"/>
        <v>2.3094112169779636E-212</v>
      </c>
      <c r="G67" s="12">
        <f t="shared" si="8"/>
        <v>5.6867124501298614</v>
      </c>
      <c r="H67" s="12">
        <f t="shared" si="8"/>
        <v>4.8763093327574136</v>
      </c>
      <c r="I67" s="13">
        <f t="shared" si="9"/>
        <v>10.563021782887276</v>
      </c>
      <c r="J67" s="13">
        <f t="shared" si="2"/>
        <v>3.4978217112724863E-2</v>
      </c>
    </row>
    <row r="68" spans="1:10" ht="15.75" thickBot="1" x14ac:dyDescent="0.3">
      <c r="A68" s="43">
        <v>422.9</v>
      </c>
      <c r="B68" s="45">
        <v>10.648999999999999</v>
      </c>
      <c r="C68" s="10">
        <f t="shared" si="7"/>
        <v>4.5541990807922496E-275</v>
      </c>
      <c r="D68" s="11">
        <f t="shared" si="7"/>
        <v>0.95553776667590495</v>
      </c>
      <c r="E68" s="11">
        <f t="shared" si="7"/>
        <v>0.9537264776293195</v>
      </c>
      <c r="F68" s="12">
        <f t="shared" si="8"/>
        <v>8.1562350303619812E-275</v>
      </c>
      <c r="G68" s="12">
        <f t="shared" si="8"/>
        <v>5.6329338408682661</v>
      </c>
      <c r="H68" s="12">
        <f t="shared" si="8"/>
        <v>5.4494586738563378</v>
      </c>
      <c r="I68" s="13">
        <f t="shared" si="9"/>
        <v>11.082392514724603</v>
      </c>
      <c r="J68" s="13">
        <f t="shared" si="2"/>
        <v>-0.43339251472460383</v>
      </c>
    </row>
    <row r="69" spans="1:10" ht="15.75" thickBot="1" x14ac:dyDescent="0.3">
      <c r="A69" s="43">
        <v>475.1</v>
      </c>
      <c r="B69" s="45">
        <v>9.6140000000000008</v>
      </c>
      <c r="C69" s="10">
        <f t="shared" si="7"/>
        <v>0</v>
      </c>
      <c r="D69" s="11">
        <f t="shared" si="7"/>
        <v>0.64125869518683998</v>
      </c>
      <c r="E69" s="11">
        <f t="shared" si="7"/>
        <v>0.99978553210494081</v>
      </c>
      <c r="F69" s="12">
        <f t="shared" si="8"/>
        <v>0</v>
      </c>
      <c r="G69" s="12">
        <f t="shared" si="8"/>
        <v>3.7802459838242459</v>
      </c>
      <c r="H69" s="12">
        <f t="shared" si="8"/>
        <v>5.7126336195133982</v>
      </c>
      <c r="I69" s="13">
        <f t="shared" si="9"/>
        <v>9.492879603337645</v>
      </c>
      <c r="J69" s="13">
        <f t="shared" si="2"/>
        <v>0.12112039666235574</v>
      </c>
    </row>
    <row r="70" spans="1:10" ht="15.75" thickBot="1" x14ac:dyDescent="0.3">
      <c r="A70" s="43">
        <v>533.70000000000005</v>
      </c>
      <c r="B70" s="45">
        <v>7.1210000000000004</v>
      </c>
      <c r="C70" s="10">
        <f t="shared" si="7"/>
        <v>0</v>
      </c>
      <c r="D70" s="11">
        <f t="shared" si="7"/>
        <v>0.25114616764770453</v>
      </c>
      <c r="E70" s="11">
        <f t="shared" si="7"/>
        <v>0.95553640959386132</v>
      </c>
      <c r="F70" s="12">
        <f t="shared" si="8"/>
        <v>0</v>
      </c>
      <c r="G70" s="12">
        <f t="shared" si="8"/>
        <v>1.4805168315518376</v>
      </c>
      <c r="H70" s="12">
        <f t="shared" si="8"/>
        <v>5.4598003700078168</v>
      </c>
      <c r="I70" s="13">
        <f t="shared" si="9"/>
        <v>6.9403172015596546</v>
      </c>
      <c r="J70" s="13">
        <f t="shared" si="2"/>
        <v>0.18068279844034585</v>
      </c>
    </row>
    <row r="71" spans="1:10" ht="15.75" thickBot="1" x14ac:dyDescent="0.3">
      <c r="A71" s="43">
        <v>599.5</v>
      </c>
      <c r="B71" s="45">
        <v>4.8280000000000003</v>
      </c>
      <c r="C71" s="10">
        <f t="shared" si="7"/>
        <v>0</v>
      </c>
      <c r="D71" s="11">
        <f t="shared" si="7"/>
        <v>4.7283259243947641E-2</v>
      </c>
      <c r="E71" s="11">
        <f t="shared" si="7"/>
        <v>0.80241427380190999</v>
      </c>
      <c r="F71" s="12">
        <f t="shared" si="8"/>
        <v>0</v>
      </c>
      <c r="G71" s="12">
        <f t="shared" si="8"/>
        <v>0.27873672856314963</v>
      </c>
      <c r="H71" s="12">
        <f t="shared" si="8"/>
        <v>4.5848820673042896</v>
      </c>
      <c r="I71" s="13">
        <f t="shared" si="9"/>
        <v>4.8636187958674393</v>
      </c>
      <c r="J71" s="13">
        <f t="shared" si="2"/>
        <v>-3.561879586743899E-2</v>
      </c>
    </row>
    <row r="72" spans="1:10" ht="15.75" thickBot="1" x14ac:dyDescent="0.3">
      <c r="A72" s="43">
        <v>673.4</v>
      </c>
      <c r="B72" s="45">
        <v>3.101</v>
      </c>
      <c r="C72" s="10">
        <f t="shared" si="7"/>
        <v>0</v>
      </c>
      <c r="D72" s="11">
        <f t="shared" si="7"/>
        <v>3.3272622602789695E-3</v>
      </c>
      <c r="E72" s="11">
        <f t="shared" si="7"/>
        <v>0.56414703114975251</v>
      </c>
      <c r="F72" s="12">
        <f t="shared" si="8"/>
        <v>0</v>
      </c>
      <c r="G72" s="12">
        <f t="shared" si="8"/>
        <v>1.9614345802959933E-2</v>
      </c>
      <c r="H72" s="12">
        <f t="shared" si="8"/>
        <v>3.2234566244518095</v>
      </c>
      <c r="I72" s="13">
        <f t="shared" si="9"/>
        <v>3.2430709702547693</v>
      </c>
      <c r="J72" s="13">
        <f t="shared" si="2"/>
        <v>-0.14207097025476934</v>
      </c>
    </row>
    <row r="73" spans="1:10" ht="15.75" thickBot="1" x14ac:dyDescent="0.3">
      <c r="A73" s="43">
        <v>756.5</v>
      </c>
      <c r="B73" s="45">
        <v>1.625</v>
      </c>
      <c r="C73" s="10">
        <f t="shared" si="7"/>
        <v>0</v>
      </c>
      <c r="D73" s="11">
        <f t="shared" si="7"/>
        <v>6.2902503121323712E-5</v>
      </c>
      <c r="E73" s="11">
        <f t="shared" si="7"/>
        <v>0.31162306695766667</v>
      </c>
      <c r="F73" s="12">
        <f t="shared" si="8"/>
        <v>0</v>
      </c>
      <c r="G73" s="12">
        <f t="shared" si="8"/>
        <v>3.7081280391464073E-4</v>
      </c>
      <c r="H73" s="12">
        <f t="shared" si="8"/>
        <v>1.7805702840790729</v>
      </c>
      <c r="I73" s="13">
        <f t="shared" si="9"/>
        <v>1.7809410968829875</v>
      </c>
      <c r="J73" s="13">
        <f t="shared" si="2"/>
        <v>-0.15594109688298752</v>
      </c>
    </row>
    <row r="74" spans="1:10" ht="15.75" thickBot="1" x14ac:dyDescent="0.3">
      <c r="A74" s="43">
        <v>849.8</v>
      </c>
      <c r="B74" s="45">
        <v>0.91400000000000003</v>
      </c>
      <c r="C74" s="10">
        <f t="shared" si="7"/>
        <v>0</v>
      </c>
      <c r="D74" s="11">
        <f t="shared" si="7"/>
        <v>2.111898118548324E-7</v>
      </c>
      <c r="E74" s="11">
        <f t="shared" si="7"/>
        <v>0.12476970331146323</v>
      </c>
      <c r="F74" s="12">
        <f t="shared" si="8"/>
        <v>0</v>
      </c>
      <c r="G74" s="12">
        <f t="shared" si="8"/>
        <v>1.2449724956263053E-6</v>
      </c>
      <c r="H74" s="12">
        <f t="shared" si="8"/>
        <v>0.7129164995347852</v>
      </c>
      <c r="I74" s="13">
        <f t="shared" si="9"/>
        <v>0.71291774450728085</v>
      </c>
      <c r="J74" s="13">
        <f t="shared" si="2"/>
        <v>0.20108225549271919</v>
      </c>
    </row>
    <row r="75" spans="1:10" ht="15.75" thickBot="1" x14ac:dyDescent="0.3">
      <c r="A75" s="43">
        <v>954.5</v>
      </c>
      <c r="B75" s="45">
        <v>0.65200000000000002</v>
      </c>
      <c r="C75" s="10">
        <f t="shared" si="7"/>
        <v>0</v>
      </c>
      <c r="D75" s="11">
        <f t="shared" si="7"/>
        <v>7.4032041466516835E-11</v>
      </c>
      <c r="E75" s="11">
        <f t="shared" si="7"/>
        <v>3.2646052649817674E-2</v>
      </c>
      <c r="F75" s="12">
        <f t="shared" si="8"/>
        <v>0</v>
      </c>
      <c r="G75" s="12">
        <f t="shared" si="8"/>
        <v>4.3642188328778804E-10</v>
      </c>
      <c r="H75" s="12">
        <f t="shared" si="8"/>
        <v>0.18653494366847648</v>
      </c>
      <c r="I75" s="13">
        <f t="shared" si="9"/>
        <v>0.18653494410489835</v>
      </c>
      <c r="J75" s="13">
        <f t="shared" si="2"/>
        <v>0.46546505589510168</v>
      </c>
    </row>
    <row r="76" spans="1:10" ht="15.75" thickBot="1" x14ac:dyDescent="0.3">
      <c r="A76" s="43">
        <v>1072.3</v>
      </c>
      <c r="B76" s="45">
        <v>0.33400000000000002</v>
      </c>
      <c r="C76" s="10">
        <f t="shared" si="7"/>
        <v>0</v>
      </c>
      <c r="D76" s="11">
        <f t="shared" si="7"/>
        <v>1.3286172768549892E-15</v>
      </c>
      <c r="E76" s="11">
        <f t="shared" si="7"/>
        <v>4.8586115082731324E-3</v>
      </c>
      <c r="F76" s="12">
        <f t="shared" si="8"/>
        <v>0</v>
      </c>
      <c r="G76" s="12">
        <f t="shared" si="8"/>
        <v>7.8322526658405807E-15</v>
      </c>
      <c r="H76" s="12">
        <f t="shared" si="8"/>
        <v>2.7761421379923001E-2</v>
      </c>
      <c r="I76" s="13">
        <f t="shared" si="9"/>
        <v>2.7761421379930831E-2</v>
      </c>
      <c r="J76" s="13">
        <f t="shared" si="2"/>
        <v>0.3062385786200692</v>
      </c>
    </row>
    <row r="77" spans="1:10" ht="15.75" thickBot="1" x14ac:dyDescent="0.3">
      <c r="A77" s="43">
        <v>1204.5</v>
      </c>
      <c r="B77" s="45">
        <v>9.7000000000000003E-2</v>
      </c>
      <c r="C77" s="10">
        <f t="shared" si="7"/>
        <v>0</v>
      </c>
      <c r="D77" s="11">
        <f t="shared" si="7"/>
        <v>5.1852109409000838E-22</v>
      </c>
      <c r="E77" s="11">
        <f t="shared" si="7"/>
        <v>3.4749186464807353E-4</v>
      </c>
      <c r="F77" s="12">
        <f t="shared" si="8"/>
        <v>0</v>
      </c>
      <c r="G77" s="12">
        <f t="shared" si="8"/>
        <v>3.0567028535820384E-21</v>
      </c>
      <c r="H77" s="12">
        <f t="shared" si="8"/>
        <v>1.9855195386920465E-3</v>
      </c>
      <c r="I77" s="13">
        <f t="shared" si="9"/>
        <v>1.9855195386920465E-3</v>
      </c>
      <c r="J77" s="13">
        <f t="shared" si="2"/>
        <v>9.5014480461307962E-2</v>
      </c>
    </row>
    <row r="78" spans="1:10" ht="15.75" thickBot="1" x14ac:dyDescent="0.3">
      <c r="A78" s="43">
        <v>1353</v>
      </c>
      <c r="B78" s="45">
        <v>0</v>
      </c>
      <c r="C78" s="10">
        <f t="shared" si="7"/>
        <v>0</v>
      </c>
      <c r="D78" s="11">
        <f t="shared" si="7"/>
        <v>1.4149025950478111E-30</v>
      </c>
      <c r="E78" s="11">
        <f t="shared" si="7"/>
        <v>9.5564106860953858E-6</v>
      </c>
      <c r="F78" s="12">
        <f t="shared" si="8"/>
        <v>0</v>
      </c>
      <c r="G78" s="12">
        <f t="shared" si="8"/>
        <v>8.3409081117778465E-30</v>
      </c>
      <c r="H78" s="12">
        <f t="shared" si="8"/>
        <v>5.4603983768726331E-5</v>
      </c>
      <c r="I78" s="13">
        <f t="shared" si="9"/>
        <v>5.4603983768726331E-5</v>
      </c>
      <c r="J78" s="13">
        <f t="shared" si="2"/>
        <v>-5.4603983768726331E-5</v>
      </c>
    </row>
    <row r="79" spans="1:10" ht="15.75" thickBot="1" x14ac:dyDescent="0.3">
      <c r="A79" s="43">
        <v>1519.9</v>
      </c>
      <c r="B79" s="45">
        <v>0</v>
      </c>
      <c r="C79" s="10">
        <f t="shared" si="7"/>
        <v>0</v>
      </c>
      <c r="D79" s="11">
        <f t="shared" si="7"/>
        <v>6.3310689756128073E-42</v>
      </c>
      <c r="E79" s="11">
        <f t="shared" si="7"/>
        <v>7.5938096374822593E-8</v>
      </c>
      <c r="F79" s="12">
        <f t="shared" si="8"/>
        <v>0</v>
      </c>
      <c r="G79" s="12">
        <f t="shared" si="8"/>
        <v>3.7321908066137606E-41</v>
      </c>
      <c r="H79" s="12">
        <f t="shared" si="8"/>
        <v>4.3389957988222451E-7</v>
      </c>
      <c r="I79" s="13">
        <f t="shared" si="9"/>
        <v>4.3389957988222451E-7</v>
      </c>
      <c r="J79" s="13">
        <f t="shared" si="2"/>
        <v>-4.3389957988222451E-7</v>
      </c>
    </row>
    <row r="80" spans="1:10" ht="15.75" thickBot="1" x14ac:dyDescent="0.3">
      <c r="A80" s="43">
        <v>1707.4</v>
      </c>
      <c r="B80" s="45">
        <v>0</v>
      </c>
      <c r="C80" s="10">
        <f t="shared" si="7"/>
        <v>0</v>
      </c>
      <c r="D80" s="11">
        <f t="shared" si="7"/>
        <v>7.4997742457361252E-57</v>
      </c>
      <c r="E80" s="11">
        <f t="shared" si="7"/>
        <v>1.2159483570383361E-10</v>
      </c>
      <c r="F80" s="12">
        <f t="shared" si="8"/>
        <v>0</v>
      </c>
      <c r="G80" s="12">
        <f t="shared" si="8"/>
        <v>4.4211472974681504E-56</v>
      </c>
      <c r="H80" s="12">
        <f t="shared" si="8"/>
        <v>6.9477575349431815E-10</v>
      </c>
      <c r="I80" s="13">
        <f t="shared" si="9"/>
        <v>6.9477575349431815E-10</v>
      </c>
      <c r="J80" s="13">
        <f t="shared" si="2"/>
        <v>-6.9477575349431815E-10</v>
      </c>
    </row>
    <row r="81" spans="1:10" ht="15.75" thickBot="1" x14ac:dyDescent="0.3">
      <c r="A81" s="43">
        <v>1917.9</v>
      </c>
      <c r="B81" s="45">
        <v>0</v>
      </c>
      <c r="C81" s="10">
        <f t="shared" si="7"/>
        <v>0</v>
      </c>
      <c r="D81" s="11">
        <f t="shared" si="7"/>
        <v>2.3643440087851782E-76</v>
      </c>
      <c r="E81" s="11">
        <f t="shared" si="7"/>
        <v>2.4893020972085785E-14</v>
      </c>
      <c r="F81" s="12">
        <f t="shared" si="8"/>
        <v>0</v>
      </c>
      <c r="G81" s="12">
        <f t="shared" si="8"/>
        <v>1.3937903705126259E-75</v>
      </c>
      <c r="H81" s="12">
        <f t="shared" si="8"/>
        <v>1.4223521338320695E-13</v>
      </c>
      <c r="I81" s="13">
        <f t="shared" si="1"/>
        <v>1.4223521338320695E-13</v>
      </c>
      <c r="J81" s="13">
        <f t="shared" si="2"/>
        <v>-1.4223521338320695E-13</v>
      </c>
    </row>
    <row r="82" spans="1:10" ht="15.75" thickBot="1" x14ac:dyDescent="0.3">
      <c r="A82" s="43">
        <v>2154.4</v>
      </c>
      <c r="B82" s="45">
        <v>0</v>
      </c>
      <c r="C82" s="10">
        <f t="shared" si="7"/>
        <v>0</v>
      </c>
      <c r="D82" s="11">
        <f t="shared" si="7"/>
        <v>1.0029015033839048E-101</v>
      </c>
      <c r="E82" s="11">
        <f t="shared" si="7"/>
        <v>3.6068703298080085E-19</v>
      </c>
      <c r="F82" s="12">
        <f t="shared" si="8"/>
        <v>0</v>
      </c>
      <c r="G82" s="12">
        <f t="shared" si="8"/>
        <v>5.9121449873419329E-101</v>
      </c>
      <c r="H82" s="12">
        <f t="shared" si="8"/>
        <v>2.0609148708028981E-18</v>
      </c>
      <c r="I82" s="13">
        <f t="shared" si="1"/>
        <v>2.0609148708028981E-18</v>
      </c>
      <c r="J82" s="13">
        <f t="shared" si="2"/>
        <v>-2.0609148708028981E-18</v>
      </c>
    </row>
    <row r="83" spans="1:10" ht="15.75" thickBot="1" x14ac:dyDescent="0.3">
      <c r="A83" s="43">
        <v>2420.1</v>
      </c>
      <c r="B83" s="45">
        <v>0</v>
      </c>
      <c r="C83" s="10">
        <f t="shared" si="7"/>
        <v>0</v>
      </c>
      <c r="D83" s="11">
        <f t="shared" si="7"/>
        <v>1.3362437973664151E-134</v>
      </c>
      <c r="E83" s="11">
        <f t="shared" si="7"/>
        <v>1.7545068699133245E-25</v>
      </c>
      <c r="F83" s="12">
        <f t="shared" si="8"/>
        <v>0</v>
      </c>
      <c r="G83" s="12">
        <f t="shared" si="8"/>
        <v>7.8772113131856593E-134</v>
      </c>
      <c r="H83" s="12">
        <f t="shared" si="8"/>
        <v>1.0025004972448478E-24</v>
      </c>
      <c r="I83" s="13">
        <f t="shared" si="1"/>
        <v>1.0025004972448478E-24</v>
      </c>
      <c r="J83" s="13">
        <f t="shared" si="2"/>
        <v>-1.0025004972448478E-24</v>
      </c>
    </row>
    <row r="84" spans="1:10" ht="15.75" thickBot="1" x14ac:dyDescent="0.3">
      <c r="A84" s="43">
        <v>2718.6</v>
      </c>
      <c r="B84" s="45">
        <v>0</v>
      </c>
      <c r="C84" s="10">
        <f t="shared" si="7"/>
        <v>0</v>
      </c>
      <c r="D84" s="11">
        <f t="shared" si="7"/>
        <v>4.7450188340896168E-177</v>
      </c>
      <c r="E84" s="11">
        <f t="shared" si="7"/>
        <v>1.1104310118701645E-33</v>
      </c>
      <c r="F84" s="12">
        <f t="shared" si="8"/>
        <v>0</v>
      </c>
      <c r="G84" s="12">
        <f t="shared" si="8"/>
        <v>2.7972078235151848E-176</v>
      </c>
      <c r="H84" s="12">
        <f t="shared" si="8"/>
        <v>6.3448462963894442E-33</v>
      </c>
      <c r="I84" s="13">
        <f t="shared" si="1"/>
        <v>6.3448462963894442E-33</v>
      </c>
      <c r="J84" s="13">
        <f t="shared" si="2"/>
        <v>-6.3448462963894442E-33</v>
      </c>
    </row>
    <row r="85" spans="1:10" ht="15.75" thickBot="1" x14ac:dyDescent="0.3">
      <c r="A85" s="43">
        <v>3053.9</v>
      </c>
      <c r="B85" s="45">
        <v>0</v>
      </c>
      <c r="C85" s="10">
        <f t="shared" si="7"/>
        <v>0</v>
      </c>
      <c r="D85" s="11">
        <f t="shared" si="7"/>
        <v>1.0790145564060052E-231</v>
      </c>
      <c r="E85" s="11">
        <f t="shared" si="7"/>
        <v>2.754230704625728E-44</v>
      </c>
      <c r="F85" s="12">
        <f t="shared" si="8"/>
        <v>0</v>
      </c>
      <c r="G85" s="12">
        <f t="shared" si="8"/>
        <v>6.3608345180461746E-231</v>
      </c>
      <c r="H85" s="12">
        <f t="shared" si="8"/>
        <v>1.573728606175662E-43</v>
      </c>
      <c r="I85" s="13">
        <f t="shared" si="1"/>
        <v>1.573728606175662E-43</v>
      </c>
      <c r="J85" s="13">
        <f t="shared" si="2"/>
        <v>-1.573728606175662E-43</v>
      </c>
    </row>
    <row r="86" spans="1:10" ht="15.75" thickBot="1" x14ac:dyDescent="0.3">
      <c r="A86" s="43">
        <v>3430.5</v>
      </c>
      <c r="B86" s="45">
        <v>0</v>
      </c>
      <c r="C86" s="10">
        <f t="shared" si="7"/>
        <v>0</v>
      </c>
      <c r="D86" s="11">
        <f t="shared" si="7"/>
        <v>7.5571872957365059E-302</v>
      </c>
      <c r="E86" s="11">
        <f t="shared" si="7"/>
        <v>5.847167093190391E-58</v>
      </c>
      <c r="F86" s="12">
        <f t="shared" si="8"/>
        <v>0</v>
      </c>
      <c r="G86" s="12">
        <f t="shared" si="8"/>
        <v>4.4549925230084927E-301</v>
      </c>
      <c r="H86" s="12">
        <f t="shared" si="8"/>
        <v>3.3409888663967787E-57</v>
      </c>
      <c r="I86" s="13">
        <f t="shared" ref="I86:I116" si="10">SUM(F86:H86)</f>
        <v>3.3409888663967787E-57</v>
      </c>
      <c r="J86" s="13">
        <f t="shared" ref="J86:J116" si="11">B86-I86</f>
        <v>-3.3409888663967787E-57</v>
      </c>
    </row>
    <row r="87" spans="1:10" ht="15.75" thickBot="1" x14ac:dyDescent="0.3">
      <c r="A87" s="43">
        <v>3853.5</v>
      </c>
      <c r="B87" s="45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1.5392612470162422E-75</v>
      </c>
      <c r="F87" s="12">
        <f t="shared" si="8"/>
        <v>0</v>
      </c>
      <c r="G87" s="12">
        <f t="shared" si="8"/>
        <v>0</v>
      </c>
      <c r="H87" s="12">
        <f t="shared" si="8"/>
        <v>8.7951218201826673E-75</v>
      </c>
      <c r="I87" s="13">
        <f t="shared" si="10"/>
        <v>8.7951218201826673E-75</v>
      </c>
      <c r="J87" s="13">
        <f t="shared" si="11"/>
        <v>-8.7951218201826673E-75</v>
      </c>
    </row>
    <row r="88" spans="1:10" ht="15.75" thickBot="1" x14ac:dyDescent="0.3">
      <c r="A88" s="43">
        <v>4328.8</v>
      </c>
      <c r="B88" s="45">
        <v>0</v>
      </c>
      <c r="C88" s="10">
        <f t="shared" si="12"/>
        <v>0</v>
      </c>
      <c r="D88" s="11">
        <f t="shared" si="12"/>
        <v>0</v>
      </c>
      <c r="E88" s="11">
        <f t="shared" si="12"/>
        <v>4.258560313825504E-98</v>
      </c>
      <c r="F88" s="12">
        <f t="shared" si="8"/>
        <v>0</v>
      </c>
      <c r="G88" s="12">
        <f t="shared" si="8"/>
        <v>0</v>
      </c>
      <c r="H88" s="12">
        <f t="shared" si="8"/>
        <v>2.4332813426761608E-97</v>
      </c>
      <c r="I88" s="13">
        <f t="shared" si="10"/>
        <v>2.4332813426761608E-97</v>
      </c>
      <c r="J88" s="13">
        <f t="shared" si="11"/>
        <v>-2.4332813426761608E-97</v>
      </c>
    </row>
    <row r="89" spans="1:10" ht="15.75" thickBot="1" x14ac:dyDescent="0.3">
      <c r="A89" s="43">
        <v>4862.6000000000004</v>
      </c>
      <c r="B89" s="45">
        <v>0</v>
      </c>
      <c r="C89" s="10">
        <f t="shared" si="12"/>
        <v>0</v>
      </c>
      <c r="D89" s="11">
        <f t="shared" si="12"/>
        <v>0</v>
      </c>
      <c r="E89" s="11">
        <f t="shared" si="12"/>
        <v>5.7034761679995047E-127</v>
      </c>
      <c r="F89" s="12">
        <f t="shared" si="8"/>
        <v>0</v>
      </c>
      <c r="G89" s="12">
        <f t="shared" si="8"/>
        <v>0</v>
      </c>
      <c r="H89" s="12">
        <f t="shared" si="8"/>
        <v>3.2588858969392968E-126</v>
      </c>
      <c r="I89" s="13">
        <f t="shared" si="10"/>
        <v>3.2588858969392968E-126</v>
      </c>
      <c r="J89" s="13">
        <f t="shared" si="11"/>
        <v>-3.2588858969392968E-126</v>
      </c>
    </row>
    <row r="90" spans="1:10" ht="15.75" thickBot="1" x14ac:dyDescent="0.3">
      <c r="A90" s="43">
        <v>5462.3</v>
      </c>
      <c r="B90" s="45">
        <v>0</v>
      </c>
      <c r="C90" s="10">
        <f t="shared" si="12"/>
        <v>0</v>
      </c>
      <c r="D90" s="11">
        <f t="shared" si="12"/>
        <v>0</v>
      </c>
      <c r="E90" s="11">
        <f t="shared" si="12"/>
        <v>7.1273035974821758E-164</v>
      </c>
      <c r="F90" s="12">
        <f t="shared" si="8"/>
        <v>0</v>
      </c>
      <c r="G90" s="12">
        <f t="shared" si="8"/>
        <v>0</v>
      </c>
      <c r="H90" s="12">
        <f t="shared" si="8"/>
        <v>4.0724408225565136E-163</v>
      </c>
      <c r="I90" s="13">
        <f t="shared" si="10"/>
        <v>4.0724408225565136E-163</v>
      </c>
      <c r="J90" s="13">
        <f t="shared" si="11"/>
        <v>-4.0724408225565136E-163</v>
      </c>
    </row>
    <row r="91" spans="1:10" ht="15.75" thickBot="1" x14ac:dyDescent="0.3">
      <c r="A91" s="43">
        <v>6135.9</v>
      </c>
      <c r="B91" s="45">
        <v>0</v>
      </c>
      <c r="C91" s="10">
        <f t="shared" si="12"/>
        <v>0</v>
      </c>
      <c r="D91" s="11">
        <f t="shared" si="12"/>
        <v>0</v>
      </c>
      <c r="E91" s="11">
        <f t="shared" si="12"/>
        <v>5.8573493907100289E-211</v>
      </c>
      <c r="F91" s="12">
        <f t="shared" si="8"/>
        <v>0</v>
      </c>
      <c r="G91" s="12">
        <f t="shared" si="8"/>
        <v>0</v>
      </c>
      <c r="H91" s="12">
        <f t="shared" si="8"/>
        <v>3.3468068876890156E-210</v>
      </c>
      <c r="I91" s="13">
        <f t="shared" si="10"/>
        <v>3.3468068876890156E-210</v>
      </c>
      <c r="J91" s="13">
        <f t="shared" si="11"/>
        <v>-3.3468068876890156E-210</v>
      </c>
    </row>
    <row r="92" spans="1:10" ht="15.75" thickBot="1" x14ac:dyDescent="0.3">
      <c r="A92" s="43">
        <v>6892.6</v>
      </c>
      <c r="B92" s="45">
        <v>0</v>
      </c>
      <c r="C92" s="10">
        <f t="shared" si="12"/>
        <v>0</v>
      </c>
      <c r="D92" s="11">
        <f t="shared" si="12"/>
        <v>0</v>
      </c>
      <c r="E92" s="11">
        <f t="shared" si="12"/>
        <v>5.8031609623481189E-271</v>
      </c>
      <c r="F92" s="12">
        <f t="shared" si="8"/>
        <v>0</v>
      </c>
      <c r="G92" s="12">
        <f t="shared" si="8"/>
        <v>0</v>
      </c>
      <c r="H92" s="12">
        <f t="shared" si="8"/>
        <v>3.315844383461024E-270</v>
      </c>
      <c r="I92" s="13">
        <f t="shared" si="10"/>
        <v>3.315844383461024E-270</v>
      </c>
      <c r="J92" s="13">
        <f t="shared" si="11"/>
        <v>-3.315844383461024E-270</v>
      </c>
    </row>
    <row r="93" spans="1:10" ht="15.75" thickBot="1" x14ac:dyDescent="0.3">
      <c r="A93" s="43">
        <v>7742.6</v>
      </c>
      <c r="B93" s="45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5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5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5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5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5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5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5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5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5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5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5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5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5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5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5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5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5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5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5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5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5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5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5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05232-52AD-43B8-BCB0-99EB3A6EE183}">
  <dimension ref="A1:R116"/>
  <sheetViews>
    <sheetView zoomScale="58" zoomScaleNormal="115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40.41452041508991</v>
      </c>
      <c r="D8" s="41">
        <v>237.93466099693043</v>
      </c>
      <c r="E8" s="41">
        <v>500.07316534784297</v>
      </c>
    </row>
    <row r="9" spans="2:8" ht="15" x14ac:dyDescent="0.25">
      <c r="B9" s="25" t="s">
        <v>5</v>
      </c>
      <c r="C9" s="41">
        <v>31.740660985755202</v>
      </c>
      <c r="D9" s="41">
        <v>213.36476739779206</v>
      </c>
      <c r="E9" s="41">
        <v>331.63661357531601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0.25819656807144709</v>
      </c>
    </row>
    <row r="12" spans="2:8" ht="15" customHeight="1" x14ac:dyDescent="0.25">
      <c r="B12" s="31" t="s">
        <v>24</v>
      </c>
      <c r="C12" s="39">
        <f>STDEV(J22:J143)/MAX(I22:I143)</f>
        <v>2.9251094893434002E-2</v>
      </c>
      <c r="D12" s="35" t="s">
        <v>21</v>
      </c>
      <c r="E12" s="38">
        <f>M24</f>
        <v>0.9827487573970104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1.2962038030499956</v>
      </c>
      <c r="D15" s="40">
        <f>N22</f>
        <v>-3.6333512574083928E-7</v>
      </c>
      <c r="E15" s="40">
        <f>M22</f>
        <v>12.284144627863906</v>
      </c>
    </row>
    <row r="16" spans="2:8" ht="15" x14ac:dyDescent="0.25">
      <c r="B16" s="5" t="s">
        <v>9</v>
      </c>
      <c r="C16" s="23">
        <f>O28</f>
        <v>0.12602017338395863</v>
      </c>
      <c r="D16" s="24">
        <f>N28</f>
        <v>-438684.37552874867</v>
      </c>
      <c r="E16" s="24">
        <f>M28</f>
        <v>1.5319312393327945E-2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12.092548177695321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1.7238989977575819E-2</v>
      </c>
      <c r="D22" s="11">
        <f>EXP(-1*(($A22-D$8)/(0.6006*D$9))^2)</f>
        <v>3.3717169182206679E-2</v>
      </c>
      <c r="E22" s="11">
        <f>EXP(-1*(($A22-E$8)/(0.6006*E$9))^2)</f>
        <v>1.924608830428696E-3</v>
      </c>
      <c r="F22" s="12">
        <f t="shared" ref="F22:H53" si="0">C$15*C22</f>
        <v>2.2345244369674534E-2</v>
      </c>
      <c r="G22" s="12">
        <f t="shared" si="0"/>
        <v>-1.2250631904442215E-8</v>
      </c>
      <c r="H22" s="12">
        <f t="shared" si="0"/>
        <v>2.3642173225050103E-2</v>
      </c>
      <c r="I22" s="13">
        <f t="shared" ref="I22:I85" si="1">SUM(F22:H22)</f>
        <v>4.5987405344092736E-2</v>
      </c>
      <c r="J22" s="13">
        <f t="shared" ref="J22:J85" si="2">B22-I22</f>
        <v>-4.4987405344092735E-2</v>
      </c>
      <c r="M22" s="15">
        <f t="array" ref="M22:Q26">LINEST(B22:B108,C22:E108,FALSE,TRUE)</f>
        <v>12.284144627863906</v>
      </c>
      <c r="N22" s="16">
        <v>-3.6333512574083928E-7</v>
      </c>
      <c r="O22" s="16">
        <v>1.2962038030499956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1.8363199446282154E-2</v>
      </c>
      <c r="D23" s="11">
        <f t="shared" si="3"/>
        <v>3.4008894339030642E-2</v>
      </c>
      <c r="E23" s="11">
        <f t="shared" si="3"/>
        <v>1.9391566092119043E-3</v>
      </c>
      <c r="F23" s="12">
        <f t="shared" ref="F23:F56" si="4">C$15*C23</f>
        <v>2.3802448958436501E-2</v>
      </c>
      <c r="G23" s="12">
        <f t="shared" si="0"/>
        <v>-1.2356625900978615E-8</v>
      </c>
      <c r="H23" s="12">
        <f t="shared" si="0"/>
        <v>2.3820880243637203E-2</v>
      </c>
      <c r="I23" s="13">
        <f t="shared" si="1"/>
        <v>4.7623316845447808E-2</v>
      </c>
      <c r="J23" s="13">
        <f t="shared" si="2"/>
        <v>-4.7623316845447808E-2</v>
      </c>
      <c r="M23" s="18">
        <v>0.18818464903906842</v>
      </c>
      <c r="N23">
        <v>0.15938944274327946</v>
      </c>
      <c r="O23">
        <v>0.16334782800130701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1.9147843537731694E-2</v>
      </c>
      <c r="D24" s="11">
        <f t="shared" si="3"/>
        <v>3.4204570388092478E-2</v>
      </c>
      <c r="E24" s="11">
        <f t="shared" si="3"/>
        <v>1.9489112559474141E-3</v>
      </c>
      <c r="F24" s="12">
        <f t="shared" si="4"/>
        <v>2.4819507613814105E-2</v>
      </c>
      <c r="G24" s="12">
        <f t="shared" si="0"/>
        <v>-1.2427721882868968E-8</v>
      </c>
      <c r="H24" s="12">
        <f t="shared" si="0"/>
        <v>2.3940707734929925E-2</v>
      </c>
      <c r="I24" s="13">
        <f t="shared" si="1"/>
        <v>4.876020292102215E-2</v>
      </c>
      <c r="J24" s="13">
        <f t="shared" si="2"/>
        <v>-4.876020292102215E-2</v>
      </c>
      <c r="M24" s="18">
        <v>0.9827487573970104</v>
      </c>
      <c r="N24">
        <v>0.37911835113509834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2.0379704975856203E-2</v>
      </c>
      <c r="D25" s="11">
        <f t="shared" si="3"/>
        <v>3.4499882330804359E-2</v>
      </c>
      <c r="E25" s="11">
        <f t="shared" si="3"/>
        <v>1.9636278838463749E-3</v>
      </c>
      <c r="F25" s="12">
        <f t="shared" si="4"/>
        <v>2.641625109474173E-2</v>
      </c>
      <c r="G25" s="12">
        <f t="shared" si="0"/>
        <v>-1.2535019084706961E-8</v>
      </c>
      <c r="H25" s="12">
        <f t="shared" si="0"/>
        <v>2.4121488920475217E-2</v>
      </c>
      <c r="I25" s="13">
        <f t="shared" si="1"/>
        <v>5.0537727480197858E-2</v>
      </c>
      <c r="J25" s="13">
        <f t="shared" si="2"/>
        <v>-5.0537727480197858E-2</v>
      </c>
      <c r="M25" s="18">
        <v>1595.0714879140116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2.212928144248728E-2</v>
      </c>
      <c r="D26" s="11">
        <f t="shared" si="3"/>
        <v>3.4897006461546295E-2</v>
      </c>
      <c r="E26" s="11">
        <f t="shared" si="3"/>
        <v>1.9834090671020477E-3</v>
      </c>
      <c r="F26" s="12">
        <f t="shared" si="4"/>
        <v>2.8684058764515706E-2</v>
      </c>
      <c r="G26" s="12">
        <f t="shared" si="0"/>
        <v>-1.2679308230684804E-8</v>
      </c>
      <c r="H26" s="12">
        <f t="shared" si="0"/>
        <v>2.4364483836498179E-2</v>
      </c>
      <c r="I26" s="13">
        <f t="shared" si="1"/>
        <v>5.3048529921705653E-2</v>
      </c>
      <c r="J26" s="13">
        <f t="shared" si="2"/>
        <v>-5.3048529921705653E-2</v>
      </c>
      <c r="M26" s="20">
        <v>687.78234016993883</v>
      </c>
      <c r="N26" s="21">
        <v>12.07338083006124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2.4007908077728905E-2</v>
      </c>
      <c r="D27" s="11">
        <f t="shared" si="3"/>
        <v>3.5298014000385153E-2</v>
      </c>
      <c r="E27" s="11">
        <f t="shared" si="3"/>
        <v>2.0033733627956799E-3</v>
      </c>
      <c r="F27" s="12">
        <f t="shared" si="4"/>
        <v>3.1119141753626917E-2</v>
      </c>
      <c r="G27" s="12">
        <f t="shared" si="0"/>
        <v>-1.2825008355231845E-8</v>
      </c>
      <c r="H27" s="12">
        <f t="shared" si="0"/>
        <v>2.4609728132192199E-2</v>
      </c>
      <c r="I27" s="13">
        <f t="shared" si="1"/>
        <v>5.5728857060810766E-2</v>
      </c>
      <c r="J27" s="13">
        <f t="shared" si="2"/>
        <v>-5.5728857060810766E-2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2.602309305863772E-2</v>
      </c>
      <c r="D28" s="11">
        <f t="shared" si="3"/>
        <v>3.5702933854124395E-2</v>
      </c>
      <c r="E28" s="11">
        <f t="shared" si="3"/>
        <v>2.0235222903916984E-3</v>
      </c>
      <c r="F28" s="12">
        <f t="shared" si="4"/>
        <v>3.3731232189730155E-2</v>
      </c>
      <c r="G28" s="12">
        <f t="shared" si="0"/>
        <v>-1.2972129961205155E-8</v>
      </c>
      <c r="H28" s="12">
        <f t="shared" si="0"/>
        <v>2.4857240472878048E-2</v>
      </c>
      <c r="I28" s="13">
        <f t="shared" si="1"/>
        <v>5.858845969047824E-2</v>
      </c>
      <c r="J28" s="13">
        <f t="shared" si="2"/>
        <v>-5.858845969047824E-2</v>
      </c>
      <c r="M28" s="14">
        <f>M23/M22</f>
        <v>1.5319312393327945E-2</v>
      </c>
      <c r="N28" s="14">
        <f>N23/N22</f>
        <v>-438684.37552874867</v>
      </c>
      <c r="O28" s="14">
        <f>O23/O22</f>
        <v>0.12602017338395863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2.874596494545846E-2</v>
      </c>
      <c r="D29" s="11">
        <f t="shared" si="3"/>
        <v>3.6214629566633072E-2</v>
      </c>
      <c r="E29" s="11">
        <f t="shared" si="3"/>
        <v>2.0489704207916517E-3</v>
      </c>
      <c r="F29" s="12">
        <f t="shared" si="4"/>
        <v>3.7260629084645114E-2</v>
      </c>
      <c r="G29" s="12">
        <f t="shared" si="0"/>
        <v>-1.3158046987250544E-8</v>
      </c>
      <c r="H29" s="12">
        <f t="shared" si="0"/>
        <v>2.5169848987219814E-2</v>
      </c>
      <c r="I29" s="13">
        <f t="shared" si="1"/>
        <v>6.2430464913817943E-2</v>
      </c>
      <c r="J29" s="13">
        <f t="shared" si="2"/>
        <v>-6.2430464913817943E-2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3.2333278184010265E-2</v>
      </c>
      <c r="D30" s="11">
        <f t="shared" si="3"/>
        <v>3.6836873513501962E-2</v>
      </c>
      <c r="E30" s="11">
        <f t="shared" si="3"/>
        <v>2.0798963814968418E-3</v>
      </c>
      <c r="F30" s="12">
        <f t="shared" si="4"/>
        <v>4.1910518147187562E-2</v>
      </c>
      <c r="G30" s="12">
        <f t="shared" si="0"/>
        <v>-1.3384130069927628E-8</v>
      </c>
      <c r="H30" s="12">
        <f t="shared" si="0"/>
        <v>2.5549747961278006E-2</v>
      </c>
      <c r="I30" s="13">
        <f t="shared" si="1"/>
        <v>6.7460252724335507E-2</v>
      </c>
      <c r="J30" s="13">
        <f t="shared" si="2"/>
        <v>-6.7460252724335507E-2</v>
      </c>
    </row>
    <row r="31" spans="1:18" ht="15.75" thickBot="1" x14ac:dyDescent="0.3">
      <c r="A31" s="43">
        <v>5.7</v>
      </c>
      <c r="B31" s="43">
        <v>2E-3</v>
      </c>
      <c r="C31" s="10">
        <f t="shared" si="3"/>
        <v>3.6296283512481597E-2</v>
      </c>
      <c r="D31" s="11">
        <f t="shared" si="3"/>
        <v>3.7468166113753448E-2</v>
      </c>
      <c r="E31" s="11">
        <f t="shared" si="3"/>
        <v>2.1112508045142905E-3</v>
      </c>
      <c r="F31" s="12">
        <f t="shared" si="4"/>
        <v>4.7047380725459498E-2</v>
      </c>
      <c r="G31" s="12">
        <f t="shared" si="0"/>
        <v>-1.3613500846219263E-8</v>
      </c>
      <c r="H31" s="12">
        <f t="shared" si="0"/>
        <v>2.5934910228347572E-2</v>
      </c>
      <c r="I31" s="13">
        <f t="shared" si="1"/>
        <v>7.2982277340306226E-2</v>
      </c>
      <c r="J31" s="13">
        <f t="shared" si="2"/>
        <v>-7.0982277340306224E-2</v>
      </c>
      <c r="M31" s="28" t="e">
        <f>#REF!-M22</f>
        <v>#REF!</v>
      </c>
      <c r="N31" s="28" t="e">
        <f>#REF!-N22</f>
        <v>#REF!</v>
      </c>
      <c r="O31" s="28">
        <f>E15-O22</f>
        <v>10.987940824813911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4.0000000000000001E-3</v>
      </c>
      <c r="C32" s="10">
        <f t="shared" si="3"/>
        <v>4.1433901606152471E-2</v>
      </c>
      <c r="D32" s="11">
        <f t="shared" si="3"/>
        <v>3.8216243064483679E-2</v>
      </c>
      <c r="E32" s="11">
        <f t="shared" si="3"/>
        <v>2.148379583927826E-3</v>
      </c>
      <c r="F32" s="12">
        <f t="shared" si="4"/>
        <v>5.3706780837094154E-2</v>
      </c>
      <c r="G32" s="12">
        <f t="shared" si="0"/>
        <v>-1.3885303479176655E-8</v>
      </c>
      <c r="H32" s="12">
        <f t="shared" si="0"/>
        <v>2.6391005524519496E-2</v>
      </c>
      <c r="I32" s="13">
        <f t="shared" si="1"/>
        <v>8.0097772476310169E-2</v>
      </c>
      <c r="J32" s="13">
        <f t="shared" si="2"/>
        <v>-7.6097772476310166E-2</v>
      </c>
    </row>
    <row r="33" spans="1:10" ht="15.75" thickBot="1" x14ac:dyDescent="0.3">
      <c r="A33" s="43">
        <v>7.2</v>
      </c>
      <c r="B33" s="43">
        <v>5.0000000000000001E-3</v>
      </c>
      <c r="C33" s="10">
        <f t="shared" si="3"/>
        <v>4.8042858355078363E-2</v>
      </c>
      <c r="D33" s="11">
        <f t="shared" si="3"/>
        <v>3.9086637931708065E-2</v>
      </c>
      <c r="E33" s="11">
        <f t="shared" si="3"/>
        <v>2.1915463860613794E-3</v>
      </c>
      <c r="F33" s="12">
        <f t="shared" si="4"/>
        <v>6.2273335709244829E-2</v>
      </c>
      <c r="G33" s="12">
        <f t="shared" si="0"/>
        <v>-1.4201548507703808E-8</v>
      </c>
      <c r="H33" s="12">
        <f t="shared" si="0"/>
        <v>2.6921272765050453E-2</v>
      </c>
      <c r="I33" s="13">
        <f t="shared" si="1"/>
        <v>8.9194594272746772E-2</v>
      </c>
      <c r="J33" s="13">
        <f t="shared" si="2"/>
        <v>-8.4194594272746767E-2</v>
      </c>
    </row>
    <row r="34" spans="1:10" ht="15.75" thickBot="1" x14ac:dyDescent="0.3">
      <c r="A34" s="43">
        <v>8.1</v>
      </c>
      <c r="B34" s="43">
        <v>6.0000000000000001E-3</v>
      </c>
      <c r="C34" s="10">
        <f t="shared" si="3"/>
        <v>5.6507691298631521E-2</v>
      </c>
      <c r="D34" s="11">
        <f t="shared" si="3"/>
        <v>4.0085815082627284E-2</v>
      </c>
      <c r="E34" s="11">
        <f t="shared" si="3"/>
        <v>2.2410602147992049E-3</v>
      </c>
      <c r="F34" s="12">
        <f t="shared" si="4"/>
        <v>7.3245484362861324E-2</v>
      </c>
      <c r="G34" s="12">
        <f t="shared" si="0"/>
        <v>-1.4564584663470415E-8</v>
      </c>
      <c r="H34" s="12">
        <f t="shared" si="0"/>
        <v>2.7529507798345183E-2</v>
      </c>
      <c r="I34" s="13">
        <f t="shared" si="1"/>
        <v>0.10077497759662185</v>
      </c>
      <c r="J34" s="13">
        <f t="shared" si="2"/>
        <v>-9.4774977596621846E-2</v>
      </c>
    </row>
    <row r="35" spans="1:10" ht="15.75" thickBot="1" x14ac:dyDescent="0.3">
      <c r="A35" s="43">
        <v>9.1</v>
      </c>
      <c r="B35" s="43">
        <v>2.1999999999999999E-2</v>
      </c>
      <c r="C35" s="10">
        <f t="shared" si="3"/>
        <v>6.7320399867379838E-2</v>
      </c>
      <c r="D35" s="11">
        <f t="shared" si="3"/>
        <v>4.1221227291108935E-2</v>
      </c>
      <c r="E35" s="11">
        <f t="shared" si="3"/>
        <v>2.297278671290575E-3</v>
      </c>
      <c r="F35" s="12">
        <f t="shared" si="4"/>
        <v>8.7260958330944161E-2</v>
      </c>
      <c r="G35" s="12">
        <f t="shared" si="0"/>
        <v>-1.4977119801006782E-8</v>
      </c>
      <c r="H35" s="12">
        <f t="shared" si="0"/>
        <v>2.8220103448640451E-2</v>
      </c>
      <c r="I35" s="13">
        <f t="shared" si="1"/>
        <v>0.11548104680246482</v>
      </c>
      <c r="J35" s="13">
        <f t="shared" si="2"/>
        <v>-9.3481046802464829E-2</v>
      </c>
    </row>
    <row r="36" spans="1:10" ht="15.75" thickBot="1" x14ac:dyDescent="0.3">
      <c r="A36" s="43">
        <v>10.199999999999999</v>
      </c>
      <c r="B36" s="43">
        <v>2.5999999999999999E-2</v>
      </c>
      <c r="C36" s="10">
        <f t="shared" si="3"/>
        <v>8.1101555584222981E-2</v>
      </c>
      <c r="D36" s="11">
        <f t="shared" si="3"/>
        <v>4.2501381387410574E-2</v>
      </c>
      <c r="E36" s="11">
        <f t="shared" si="3"/>
        <v>2.3606117445677693E-3</v>
      </c>
      <c r="F36" s="12">
        <f t="shared" si="4"/>
        <v>0.10512414478154043</v>
      </c>
      <c r="G36" s="12">
        <f t="shared" si="0"/>
        <v>-1.5442244750554186E-8</v>
      </c>
      <c r="H36" s="12">
        <f t="shared" si="0"/>
        <v>2.8998096080504607E-2</v>
      </c>
      <c r="I36" s="13">
        <f t="shared" si="1"/>
        <v>0.13412222541980029</v>
      </c>
      <c r="J36" s="13">
        <f t="shared" si="2"/>
        <v>-0.10812222541980029</v>
      </c>
    </row>
    <row r="37" spans="1:10" ht="15.75" thickBot="1" x14ac:dyDescent="0.3">
      <c r="A37" s="43">
        <v>11.5</v>
      </c>
      <c r="B37" s="43">
        <v>5.1999999999999998E-2</v>
      </c>
      <c r="C37" s="10">
        <f t="shared" si="3"/>
        <v>0.10020492603589022</v>
      </c>
      <c r="D37" s="11">
        <f t="shared" si="3"/>
        <v>4.4057271029266945E-2</v>
      </c>
      <c r="E37" s="11">
        <f t="shared" si="3"/>
        <v>2.4375230189738598E-3</v>
      </c>
      <c r="F37" s="12">
        <f t="shared" si="4"/>
        <v>0.12988600621206442</v>
      </c>
      <c r="G37" s="12">
        <f t="shared" si="0"/>
        <v>-1.6007554109216941E-8</v>
      </c>
      <c r="H37" s="12">
        <f t="shared" si="0"/>
        <v>2.9942885298822351E-2</v>
      </c>
      <c r="I37" s="13">
        <f t="shared" si="1"/>
        <v>0.15982887550333266</v>
      </c>
      <c r="J37" s="13">
        <f t="shared" si="2"/>
        <v>-0.10782887550333267</v>
      </c>
    </row>
    <row r="38" spans="1:10" ht="15.75" thickBot="1" x14ac:dyDescent="0.3">
      <c r="A38" s="43">
        <v>12.9</v>
      </c>
      <c r="B38" s="43">
        <v>8.6999999999999994E-2</v>
      </c>
      <c r="C38" s="10">
        <f t="shared" si="3"/>
        <v>0.12453684544713037</v>
      </c>
      <c r="D38" s="11">
        <f t="shared" si="3"/>
        <v>4.5786061899494135E-2</v>
      </c>
      <c r="E38" s="11">
        <f t="shared" si="3"/>
        <v>2.5229148800775662E-3</v>
      </c>
      <c r="F38" s="12">
        <f t="shared" si="4"/>
        <v>0.1614251326884199</v>
      </c>
      <c r="G38" s="12">
        <f t="shared" si="0"/>
        <v>-1.6635684557430552E-8</v>
      </c>
      <c r="H38" s="12">
        <f t="shared" si="0"/>
        <v>3.0991851270662747E-2</v>
      </c>
      <c r="I38" s="13">
        <f t="shared" si="1"/>
        <v>0.19241696732339811</v>
      </c>
      <c r="J38" s="13">
        <f t="shared" si="2"/>
        <v>-0.10541696732339811</v>
      </c>
    </row>
    <row r="39" spans="1:10" ht="15.75" thickBot="1" x14ac:dyDescent="0.3">
      <c r="A39" s="43">
        <v>14.5</v>
      </c>
      <c r="B39" s="43">
        <v>0.13800000000000001</v>
      </c>
      <c r="C39" s="10">
        <f t="shared" ref="C39:E54" si="5">EXP(-1*(($A39-C$8)/(0.6006*C$9))^2)</f>
        <v>0.15756415945050423</v>
      </c>
      <c r="D39" s="11">
        <f t="shared" si="5"/>
        <v>4.783105972284004E-2</v>
      </c>
      <c r="E39" s="11">
        <f t="shared" si="5"/>
        <v>2.6238571879246184E-3</v>
      </c>
      <c r="F39" s="12">
        <f t="shared" si="4"/>
        <v>0.20423526270411949</v>
      </c>
      <c r="G39" s="12">
        <f t="shared" si="0"/>
        <v>-1.7378704098715679E-8</v>
      </c>
      <c r="H39" s="12">
        <f t="shared" si="0"/>
        <v>3.2231841179326294E-2</v>
      </c>
      <c r="I39" s="13">
        <f t="shared" si="1"/>
        <v>0.23646708650474169</v>
      </c>
      <c r="J39" s="13">
        <f t="shared" si="2"/>
        <v>-9.8467086504741674E-2</v>
      </c>
    </row>
    <row r="40" spans="1:10" ht="15.75" thickBot="1" x14ac:dyDescent="0.3">
      <c r="A40" s="43">
        <v>16.3</v>
      </c>
      <c r="B40" s="43">
        <v>0.25700000000000001</v>
      </c>
      <c r="C40" s="10">
        <f t="shared" si="5"/>
        <v>0.20187071796095732</v>
      </c>
      <c r="D40" s="11">
        <f t="shared" si="5"/>
        <v>5.0222340865830939E-2</v>
      </c>
      <c r="E40" s="11">
        <f t="shared" si="5"/>
        <v>2.7418298068636136E-3</v>
      </c>
      <c r="F40" s="12">
        <f t="shared" si="4"/>
        <v>0.26166559234542591</v>
      </c>
      <c r="G40" s="12">
        <f t="shared" si="0"/>
        <v>-1.8247540533485975E-8</v>
      </c>
      <c r="H40" s="12">
        <f t="shared" si="0"/>
        <v>3.3681033892500788E-2</v>
      </c>
      <c r="I40" s="13">
        <f t="shared" si="1"/>
        <v>0.29534660799038615</v>
      </c>
      <c r="J40" s="13">
        <f t="shared" si="2"/>
        <v>-3.8346607990386139E-2</v>
      </c>
    </row>
    <row r="41" spans="1:10" ht="15.75" thickBot="1" x14ac:dyDescent="0.3">
      <c r="A41" s="43">
        <v>18.3</v>
      </c>
      <c r="B41" s="43">
        <v>0.39700000000000002</v>
      </c>
      <c r="C41" s="10">
        <f t="shared" si="5"/>
        <v>0.2603539976161125</v>
      </c>
      <c r="D41" s="11">
        <f t="shared" si="5"/>
        <v>5.2995258100207963E-2</v>
      </c>
      <c r="E41" s="11">
        <f t="shared" si="5"/>
        <v>2.8785902690493764E-3</v>
      </c>
      <c r="F41" s="12">
        <f t="shared" si="4"/>
        <v>0.33747184184927453</v>
      </c>
      <c r="G41" s="12">
        <f t="shared" si="0"/>
        <v>-1.9255038765507292E-8</v>
      </c>
      <c r="H41" s="12">
        <f t="shared" si="0"/>
        <v>3.5361019189364212E-2</v>
      </c>
      <c r="I41" s="13">
        <f t="shared" si="1"/>
        <v>0.37283284178359999</v>
      </c>
      <c r="J41" s="13">
        <f t="shared" si="2"/>
        <v>2.4167158216400031E-2</v>
      </c>
    </row>
    <row r="42" spans="1:10" ht="15.75" thickBot="1" x14ac:dyDescent="0.3">
      <c r="A42" s="43">
        <v>20.6</v>
      </c>
      <c r="B42" s="43">
        <v>0.57899999999999996</v>
      </c>
      <c r="C42" s="10">
        <f t="shared" si="5"/>
        <v>0.33947663269221928</v>
      </c>
      <c r="D42" s="11">
        <f t="shared" si="5"/>
        <v>5.6339958796718041E-2</v>
      </c>
      <c r="E42" s="11">
        <f t="shared" si="5"/>
        <v>3.0435598909383517E-3</v>
      </c>
      <c r="F42" s="12">
        <f t="shared" si="4"/>
        <v>0.44003090234226111</v>
      </c>
      <c r="G42" s="12">
        <f t="shared" si="0"/>
        <v>-2.0470286013639255E-8</v>
      </c>
      <c r="H42" s="12">
        <f t="shared" si="0"/>
        <v>3.7387529883852411E-2</v>
      </c>
      <c r="I42" s="13">
        <f t="shared" si="1"/>
        <v>0.4774184117558275</v>
      </c>
      <c r="J42" s="13">
        <f t="shared" si="2"/>
        <v>0.10158158824417246</v>
      </c>
    </row>
    <row r="43" spans="1:10" ht="15.75" thickBot="1" x14ac:dyDescent="0.3">
      <c r="A43" s="43">
        <v>23.1</v>
      </c>
      <c r="B43" s="43">
        <v>0.79100000000000004</v>
      </c>
      <c r="C43" s="10">
        <f t="shared" si="5"/>
        <v>0.43826463184848924</v>
      </c>
      <c r="D43" s="11">
        <f t="shared" si="5"/>
        <v>6.017137591730673E-2</v>
      </c>
      <c r="E43" s="11">
        <f t="shared" si="5"/>
        <v>3.2326375328212229E-3</v>
      </c>
      <c r="F43" s="12">
        <f t="shared" si="4"/>
        <v>0.56808028254431797</v>
      </c>
      <c r="G43" s="12">
        <f t="shared" si="0"/>
        <v>-2.1862374434913948E-8</v>
      </c>
      <c r="H43" s="12">
        <f t="shared" si="0"/>
        <v>3.9710186982637057E-2</v>
      </c>
      <c r="I43" s="13">
        <f t="shared" si="1"/>
        <v>0.60779044766458057</v>
      </c>
      <c r="J43" s="13">
        <f t="shared" si="2"/>
        <v>0.18320955233541947</v>
      </c>
    </row>
    <row r="44" spans="1:10" ht="15.75" thickBot="1" x14ac:dyDescent="0.3">
      <c r="A44" s="43">
        <v>26</v>
      </c>
      <c r="B44" s="43">
        <v>1.0089999999999999</v>
      </c>
      <c r="C44" s="10">
        <f t="shared" si="5"/>
        <v>0.56454285299921625</v>
      </c>
      <c r="D44" s="11">
        <f t="shared" si="5"/>
        <v>6.4881510852847837E-2</v>
      </c>
      <c r="E44" s="11">
        <f t="shared" si="5"/>
        <v>3.4653632691739084E-3</v>
      </c>
      <c r="F44" s="12">
        <f t="shared" si="4"/>
        <v>0.73176259304227875</v>
      </c>
      <c r="G44" s="12">
        <f t="shared" si="0"/>
        <v>-2.3573731903975098E-8</v>
      </c>
      <c r="H44" s="12">
        <f t="shared" si="0"/>
        <v>4.256902358661957E-2</v>
      </c>
      <c r="I44" s="13">
        <f t="shared" si="1"/>
        <v>0.77433159305516641</v>
      </c>
      <c r="J44" s="13">
        <f t="shared" si="2"/>
        <v>0.23466840694483349</v>
      </c>
    </row>
    <row r="45" spans="1:10" ht="15.75" thickBot="1" x14ac:dyDescent="0.3">
      <c r="A45" s="43">
        <v>29.2</v>
      </c>
      <c r="B45" s="43">
        <v>1.2210000000000001</v>
      </c>
      <c r="C45" s="10">
        <f t="shared" si="5"/>
        <v>0.70746585494804182</v>
      </c>
      <c r="D45" s="11">
        <f t="shared" si="5"/>
        <v>7.0424163555428854E-2</v>
      </c>
      <c r="E45" s="11">
        <f t="shared" si="5"/>
        <v>3.7398150714811431E-3</v>
      </c>
      <c r="F45" s="12">
        <f t="shared" si="4"/>
        <v>0.9170199317116684</v>
      </c>
      <c r="G45" s="12">
        <f t="shared" si="0"/>
        <v>-2.5587572320605173E-8</v>
      </c>
      <c r="H45" s="12">
        <f t="shared" si="0"/>
        <v>4.5940429219539551E-2</v>
      </c>
      <c r="I45" s="13">
        <f t="shared" si="1"/>
        <v>0.96296033534363568</v>
      </c>
      <c r="J45" s="13">
        <f t="shared" si="2"/>
        <v>0.25803966465636441</v>
      </c>
    </row>
    <row r="46" spans="1:10" ht="15.75" thickBot="1" x14ac:dyDescent="0.3">
      <c r="A46" s="43">
        <v>32.700000000000003</v>
      </c>
      <c r="B46" s="43">
        <v>1.157</v>
      </c>
      <c r="C46" s="10">
        <f t="shared" si="5"/>
        <v>0.84894336053769226</v>
      </c>
      <c r="D46" s="11">
        <f t="shared" si="5"/>
        <v>7.6920099910922912E-2</v>
      </c>
      <c r="E46" s="11">
        <f t="shared" si="5"/>
        <v>4.0625436123850004E-3</v>
      </c>
      <c r="F46" s="12">
        <f t="shared" si="4"/>
        <v>1.1004036125030003</v>
      </c>
      <c r="G46" s="12">
        <f t="shared" si="0"/>
        <v>-2.7947774173133098E-8</v>
      </c>
      <c r="H46" s="12">
        <f t="shared" si="0"/>
        <v>4.9904873291542029E-2</v>
      </c>
      <c r="I46" s="13">
        <f t="shared" si="1"/>
        <v>1.1503084578467684</v>
      </c>
      <c r="J46" s="13">
        <f t="shared" si="2"/>
        <v>6.6915421532316444E-3</v>
      </c>
    </row>
    <row r="47" spans="1:10" ht="15.75" thickBot="1" x14ac:dyDescent="0.3">
      <c r="A47" s="43">
        <v>36.799999999999997</v>
      </c>
      <c r="B47" s="43">
        <v>1.208</v>
      </c>
      <c r="C47" s="10">
        <f t="shared" si="5"/>
        <v>0.96468853624061379</v>
      </c>
      <c r="D47" s="11">
        <f t="shared" si="5"/>
        <v>8.5133940043197631E-2</v>
      </c>
      <c r="E47" s="11">
        <f t="shared" si="5"/>
        <v>4.4726749816968656E-3</v>
      </c>
      <c r="F47" s="12">
        <f t="shared" si="4"/>
        <v>1.2504329494338171</v>
      </c>
      <c r="G47" s="12">
        <f t="shared" si="0"/>
        <v>-3.0932150810408285E-8</v>
      </c>
      <c r="H47" s="12">
        <f t="shared" si="0"/>
        <v>5.4942986348592848E-2</v>
      </c>
      <c r="I47" s="13">
        <f t="shared" si="1"/>
        <v>1.3053759048502591</v>
      </c>
      <c r="J47" s="13">
        <f t="shared" si="2"/>
        <v>-9.7375904850259154E-2</v>
      </c>
    </row>
    <row r="48" spans="1:10" ht="15.75" thickBot="1" x14ac:dyDescent="0.3">
      <c r="A48" s="43">
        <v>41.3</v>
      </c>
      <c r="B48" s="43">
        <v>1.1599999999999999</v>
      </c>
      <c r="C48" s="10">
        <f t="shared" si="5"/>
        <v>0.99784480732695335</v>
      </c>
      <c r="D48" s="11">
        <f t="shared" si="5"/>
        <v>9.4938194026877976E-2</v>
      </c>
      <c r="E48" s="11">
        <f t="shared" si="5"/>
        <v>4.9657866378792015E-3</v>
      </c>
      <c r="F48" s="12">
        <f t="shared" si="4"/>
        <v>1.2934102341108871</v>
      </c>
      <c r="G48" s="12">
        <f t="shared" si="0"/>
        <v>-3.4494380664363906E-8</v>
      </c>
      <c r="H48" s="12">
        <f t="shared" si="0"/>
        <v>6.1000441250822164E-2</v>
      </c>
      <c r="I48" s="13">
        <f t="shared" si="1"/>
        <v>1.3544106408673287</v>
      </c>
      <c r="J48" s="13">
        <f t="shared" si="2"/>
        <v>-0.19441064086732873</v>
      </c>
    </row>
    <row r="49" spans="1:10" ht="15.75" thickBot="1" x14ac:dyDescent="0.3">
      <c r="A49" s="43">
        <v>46.4</v>
      </c>
      <c r="B49" s="43">
        <v>1.071</v>
      </c>
      <c r="C49" s="10">
        <f t="shared" si="5"/>
        <v>0.90612186186931798</v>
      </c>
      <c r="D49" s="11">
        <f t="shared" si="5"/>
        <v>0.10710164528525914</v>
      </c>
      <c r="E49" s="11">
        <f t="shared" si="5"/>
        <v>5.5837878455195266E-3</v>
      </c>
      <c r="F49" s="12">
        <f t="shared" si="4"/>
        <v>1.1745186033817527</v>
      </c>
      <c r="G49" s="12">
        <f t="shared" si="0"/>
        <v>-3.8913789756770399E-8</v>
      </c>
      <c r="H49" s="12">
        <f t="shared" si="0"/>
        <v>6.8592057465670472E-2</v>
      </c>
      <c r="I49" s="13">
        <f t="shared" si="1"/>
        <v>1.2431106219336334</v>
      </c>
      <c r="J49" s="13">
        <f t="shared" si="2"/>
        <v>-0.17211062193363347</v>
      </c>
    </row>
    <row r="50" spans="1:10" ht="15.75" thickBot="1" x14ac:dyDescent="0.3">
      <c r="A50" s="43">
        <v>52.1</v>
      </c>
      <c r="B50" s="43">
        <v>0.93600000000000005</v>
      </c>
      <c r="C50" s="10">
        <f t="shared" si="5"/>
        <v>0.68677905331253708</v>
      </c>
      <c r="D50" s="11">
        <f t="shared" si="5"/>
        <v>0.1220907340160173</v>
      </c>
      <c r="E50" s="11">
        <f t="shared" si="5"/>
        <v>6.3560735892208191E-3</v>
      </c>
      <c r="F50" s="12">
        <f t="shared" si="4"/>
        <v>0.89020562075878629</v>
      </c>
      <c r="G50" s="12">
        <f t="shared" si="0"/>
        <v>-4.4359852195501008E-8</v>
      </c>
      <c r="H50" s="12">
        <f t="shared" si="0"/>
        <v>7.8078927235334578E-2</v>
      </c>
      <c r="I50" s="13">
        <f t="shared" si="1"/>
        <v>0.96828450363426866</v>
      </c>
      <c r="J50" s="13">
        <f t="shared" si="2"/>
        <v>-3.2284503634268602E-2</v>
      </c>
    </row>
    <row r="51" spans="1:10" ht="15.75" thickBot="1" x14ac:dyDescent="0.3">
      <c r="A51" s="43">
        <v>58.6</v>
      </c>
      <c r="B51" s="43">
        <v>0.77400000000000002</v>
      </c>
      <c r="C51" s="10">
        <f t="shared" si="5"/>
        <v>0.40251955453109711</v>
      </c>
      <c r="D51" s="11">
        <f t="shared" si="5"/>
        <v>0.14107697481443227</v>
      </c>
      <c r="E51" s="11">
        <f t="shared" si="5"/>
        <v>7.3532102103235934E-3</v>
      </c>
      <c r="F51" s="12">
        <f t="shared" si="4"/>
        <v>0.52174737738519816</v>
      </c>
      <c r="G51" s="12">
        <f t="shared" si="0"/>
        <v>-5.1258220383338967E-8</v>
      </c>
      <c r="H51" s="12">
        <f t="shared" si="0"/>
        <v>9.0327897702700596E-2</v>
      </c>
      <c r="I51" s="13">
        <f t="shared" si="1"/>
        <v>0.61207522382967838</v>
      </c>
      <c r="J51" s="13">
        <f t="shared" si="2"/>
        <v>0.16192477617032164</v>
      </c>
    </row>
    <row r="52" spans="1:10" ht="15.75" thickBot="1" x14ac:dyDescent="0.3">
      <c r="A52" s="43">
        <v>63</v>
      </c>
      <c r="B52" s="43">
        <v>0.439</v>
      </c>
      <c r="C52" s="10">
        <f t="shared" si="5"/>
        <v>0.24570073721633978</v>
      </c>
      <c r="D52" s="11">
        <f t="shared" si="5"/>
        <v>0.15512455541861916</v>
      </c>
      <c r="E52" s="11">
        <f t="shared" si="5"/>
        <v>8.1057484658877185E-3</v>
      </c>
      <c r="F52" s="12">
        <f t="shared" si="4"/>
        <v>0.3184782299920072</v>
      </c>
      <c r="G52" s="12">
        <f t="shared" si="0"/>
        <v>-5.6362199848515784E-8</v>
      </c>
      <c r="H52" s="12">
        <f t="shared" si="0"/>
        <v>9.9572186472050711E-2</v>
      </c>
      <c r="I52" s="13">
        <f t="shared" si="1"/>
        <v>0.41805036010185803</v>
      </c>
      <c r="J52" s="13">
        <f t="shared" si="2"/>
        <v>2.094963989814197E-2</v>
      </c>
    </row>
    <row r="53" spans="1:10" ht="15.75" thickBot="1" x14ac:dyDescent="0.3">
      <c r="A53" s="43">
        <v>73.900000000000006</v>
      </c>
      <c r="B53" s="43">
        <v>1.048</v>
      </c>
      <c r="C53" s="10">
        <f t="shared" si="5"/>
        <v>4.5712075891058891E-2</v>
      </c>
      <c r="D53" s="11">
        <f t="shared" si="5"/>
        <v>0.19426482761467309</v>
      </c>
      <c r="E53" s="11">
        <f t="shared" si="5"/>
        <v>1.0275338578584911E-2</v>
      </c>
      <c r="F53" s="12">
        <f t="shared" si="4"/>
        <v>5.9252166615300549E-2</v>
      </c>
      <c r="G53" s="12">
        <f t="shared" si="0"/>
        <v>-7.0583235568399709E-8</v>
      </c>
      <c r="H53" s="12">
        <f t="shared" si="0"/>
        <v>0.12622374519960658</v>
      </c>
      <c r="I53" s="13">
        <f t="shared" si="1"/>
        <v>0.18547584123167155</v>
      </c>
      <c r="J53" s="13">
        <f t="shared" si="2"/>
        <v>0.86252415876832855</v>
      </c>
    </row>
    <row r="54" spans="1:10" ht="15.75" thickBot="1" x14ac:dyDescent="0.3">
      <c r="A54" s="43">
        <v>83</v>
      </c>
      <c r="B54" s="43">
        <v>0.65600000000000003</v>
      </c>
      <c r="C54" s="10">
        <f t="shared" si="5"/>
        <v>6.8041045672495581E-3</v>
      </c>
      <c r="D54" s="11">
        <f t="shared" si="5"/>
        <v>0.23182397354881099</v>
      </c>
      <c r="E54" s="11">
        <f t="shared" si="5"/>
        <v>1.2468010575198991E-2</v>
      </c>
      <c r="F54" s="12">
        <f t="shared" si="4"/>
        <v>8.819506216418721E-3</v>
      </c>
      <c r="G54" s="12">
        <f t="shared" ref="G54:H56" si="6">D$15*D54</f>
        <v>-8.4229792579098235E-8</v>
      </c>
      <c r="H54" s="12">
        <f t="shared" si="6"/>
        <v>0.15315884512748104</v>
      </c>
      <c r="I54" s="13">
        <f t="shared" si="1"/>
        <v>0.16197826711410718</v>
      </c>
      <c r="J54" s="13">
        <f t="shared" si="2"/>
        <v>0.49402173288589285</v>
      </c>
    </row>
    <row r="55" spans="1:10" ht="15.75" thickBot="1" x14ac:dyDescent="0.3">
      <c r="A55" s="43">
        <v>93.3</v>
      </c>
      <c r="B55" s="43">
        <v>0.53400000000000003</v>
      </c>
      <c r="C55" s="10">
        <f t="shared" ref="C55:E86" si="7">EXP(-1*(($A55-C$8)/(0.6006*C$9))^2)</f>
        <v>4.5459985341186134E-4</v>
      </c>
      <c r="D55" s="11">
        <f t="shared" si="7"/>
        <v>0.27974396194964779</v>
      </c>
      <c r="E55" s="11">
        <f t="shared" si="7"/>
        <v>1.544144160201201E-2</v>
      </c>
      <c r="F55" s="12">
        <f t="shared" si="4"/>
        <v>5.8925405885842518E-4</v>
      </c>
      <c r="G55" s="12">
        <f t="shared" si="6"/>
        <v>-1.0164080759021584E-7</v>
      </c>
      <c r="H55" s="12">
        <f t="shared" si="6"/>
        <v>0.18968490190183007</v>
      </c>
      <c r="I55" s="13">
        <f t="shared" si="1"/>
        <v>0.1902740543198809</v>
      </c>
      <c r="J55" s="13">
        <f t="shared" si="2"/>
        <v>0.34372594568011916</v>
      </c>
    </row>
    <row r="56" spans="1:10" ht="15.75" thickBot="1" x14ac:dyDescent="0.3">
      <c r="A56" s="43">
        <v>104.8</v>
      </c>
      <c r="B56" s="43">
        <v>0.67700000000000005</v>
      </c>
      <c r="C56" s="10">
        <f t="shared" si="7"/>
        <v>1.1116852937387177E-5</v>
      </c>
      <c r="D56" s="11">
        <f t="shared" si="7"/>
        <v>0.33981303341116026</v>
      </c>
      <c r="E56" s="11">
        <f t="shared" si="7"/>
        <v>1.9483024091550671E-2</v>
      </c>
      <c r="F56" s="12">
        <f t="shared" si="4"/>
        <v>1.4409707055388773E-5</v>
      </c>
      <c r="G56" s="12">
        <f t="shared" si="6"/>
        <v>-1.2346601122281992E-7</v>
      </c>
      <c r="H56" s="12">
        <f t="shared" si="6"/>
        <v>0.23933228572876525</v>
      </c>
      <c r="I56" s="13">
        <f t="shared" si="1"/>
        <v>0.23934657196980941</v>
      </c>
      <c r="J56" s="13">
        <f t="shared" si="2"/>
        <v>0.43765342803019064</v>
      </c>
    </row>
    <row r="57" spans="1:10" ht="15.75" thickBot="1" x14ac:dyDescent="0.3">
      <c r="A57" s="43">
        <v>117.7</v>
      </c>
      <c r="B57" s="43">
        <v>0.71899999999999997</v>
      </c>
      <c r="C57" s="10">
        <f>EXP(-1*(($A57-C$8)/(0.6006*C$9))^2)</f>
        <v>7.2775249942027697E-8</v>
      </c>
      <c r="D57" s="11">
        <f t="shared" si="7"/>
        <v>0.41464790884472441</v>
      </c>
      <c r="E57" s="11">
        <f t="shared" si="7"/>
        <v>2.5088291392766745E-2</v>
      </c>
      <c r="F57" s="12">
        <f t="shared" ref="F57:H111" si="8">C$15*C57</f>
        <v>9.4331555742770273E-8</v>
      </c>
      <c r="G57" s="12">
        <f t="shared" si="8"/>
        <v>-1.5065615009827402E-7</v>
      </c>
      <c r="H57" s="12">
        <f t="shared" si="8"/>
        <v>0.30818819993473989</v>
      </c>
      <c r="I57" s="13">
        <f t="shared" si="1"/>
        <v>0.30818814361014552</v>
      </c>
      <c r="J57" s="13">
        <f t="shared" si="2"/>
        <v>0.41081185638985446</v>
      </c>
    </row>
    <row r="58" spans="1:10" ht="15.75" thickBot="1" x14ac:dyDescent="0.3">
      <c r="A58" s="43">
        <v>125</v>
      </c>
      <c r="B58" s="43">
        <v>0.40300000000000002</v>
      </c>
      <c r="C58" s="10">
        <f t="shared" si="7"/>
        <v>2.8174581033980581E-9</v>
      </c>
      <c r="D58" s="11">
        <f t="shared" si="7"/>
        <v>0.45993348009499146</v>
      </c>
      <c r="E58" s="11">
        <f t="shared" si="7"/>
        <v>2.8840320128141216E-2</v>
      </c>
      <c r="F58" s="12">
        <f t="shared" si="8"/>
        <v>3.6519999085585906E-9</v>
      </c>
      <c r="G58" s="12">
        <f t="shared" si="8"/>
        <v>-1.6710998882273552E-7</v>
      </c>
      <c r="H58" s="12">
        <f t="shared" si="8"/>
        <v>0.35427866356798121</v>
      </c>
      <c r="I58" s="13">
        <f t="shared" si="1"/>
        <v>0.35427850010999229</v>
      </c>
      <c r="J58" s="13">
        <f t="shared" si="2"/>
        <v>4.8721499890007736E-2</v>
      </c>
    </row>
    <row r="59" spans="1:10" ht="15.75" thickBot="1" x14ac:dyDescent="0.3">
      <c r="A59" s="43">
        <v>148.5</v>
      </c>
      <c r="B59" s="43">
        <v>1.3069999999999999</v>
      </c>
      <c r="C59" s="10">
        <f t="shared" si="7"/>
        <v>1.0939641996763001E-14</v>
      </c>
      <c r="D59" s="11">
        <f t="shared" si="7"/>
        <v>0.61442107223121978</v>
      </c>
      <c r="E59" s="11">
        <f t="shared" si="7"/>
        <v>4.4353751391458043E-2</v>
      </c>
      <c r="F59" s="12">
        <f t="shared" si="8"/>
        <v>1.4180005560209649E-14</v>
      </c>
      <c r="G59" s="12">
        <f t="shared" si="8"/>
        <v>-2.2324075753695152E-7</v>
      </c>
      <c r="H59" s="12">
        <f t="shared" si="8"/>
        <v>0.54484789688099056</v>
      </c>
      <c r="I59" s="13">
        <f t="shared" ref="I59:I80" si="9">SUM(F59:H59)</f>
        <v>0.54484767364024722</v>
      </c>
      <c r="J59" s="13">
        <f t="shared" si="2"/>
        <v>0.76215232635975272</v>
      </c>
    </row>
    <row r="60" spans="1:10" ht="15.75" thickBot="1" x14ac:dyDescent="0.3">
      <c r="A60" s="43">
        <v>166.8</v>
      </c>
      <c r="B60" s="43">
        <v>1.036</v>
      </c>
      <c r="C60" s="10">
        <f t="shared" si="7"/>
        <v>8.1528941160158445E-20</v>
      </c>
      <c r="D60" s="11">
        <f t="shared" si="7"/>
        <v>0.73481327900395621</v>
      </c>
      <c r="E60" s="11">
        <f t="shared" si="7"/>
        <v>6.0830819619497829E-2</v>
      </c>
      <c r="F60" s="12">
        <f t="shared" si="8"/>
        <v>1.056781235904367E-19</v>
      </c>
      <c r="G60" s="12">
        <f t="shared" si="8"/>
        <v>-2.6698347512294083E-7</v>
      </c>
      <c r="H60" s="12">
        <f t="shared" si="8"/>
        <v>0.74725458603741257</v>
      </c>
      <c r="I60" s="13">
        <f t="shared" si="9"/>
        <v>0.74725431905393747</v>
      </c>
      <c r="J60" s="13">
        <f t="shared" si="2"/>
        <v>0.28874568094606257</v>
      </c>
    </row>
    <row r="61" spans="1:10" ht="15.75" thickBot="1" x14ac:dyDescent="0.3">
      <c r="A61" s="43">
        <v>187.4</v>
      </c>
      <c r="B61" s="43">
        <v>1.1839999999999999</v>
      </c>
      <c r="C61" s="10">
        <f t="shared" si="7"/>
        <v>1.5188846477330114E-26</v>
      </c>
      <c r="D61" s="11">
        <f t="shared" si="7"/>
        <v>0.85597719208095302</v>
      </c>
      <c r="E61" s="11">
        <f t="shared" si="7"/>
        <v>8.507220975201929E-2</v>
      </c>
      <c r="F61" s="12">
        <f t="shared" si="8"/>
        <v>1.9687840567857824E-26</v>
      </c>
      <c r="G61" s="12">
        <f t="shared" si="8"/>
        <v>-3.1100658071602359E-7</v>
      </c>
      <c r="H61" s="12">
        <f t="shared" si="8"/>
        <v>1.0450393284057791</v>
      </c>
      <c r="I61" s="13">
        <f t="shared" si="9"/>
        <v>1.0450390173991984</v>
      </c>
      <c r="J61" s="13">
        <f t="shared" si="2"/>
        <v>0.13896098260080159</v>
      </c>
    </row>
    <row r="62" spans="1:10" ht="15.75" thickBot="1" x14ac:dyDescent="0.3">
      <c r="A62" s="43">
        <v>210.5</v>
      </c>
      <c r="B62" s="43">
        <v>1.4490000000000001</v>
      </c>
      <c r="C62" s="10">
        <f t="shared" si="7"/>
        <v>2.6832493219831525E-35</v>
      </c>
      <c r="D62" s="11">
        <f t="shared" si="7"/>
        <v>0.95520097937718607</v>
      </c>
      <c r="E62" s="11">
        <f t="shared" si="7"/>
        <v>0.12080333662460951</v>
      </c>
      <c r="F62" s="12">
        <f t="shared" si="8"/>
        <v>3.4780379756858842E-35</v>
      </c>
      <c r="G62" s="12">
        <f t="shared" si="8"/>
        <v>-3.4705806794978272E-7</v>
      </c>
      <c r="H62" s="12">
        <f t="shared" si="8"/>
        <v>1.4839656586252321</v>
      </c>
      <c r="I62" s="13">
        <f t="shared" si="9"/>
        <v>1.4839653115671643</v>
      </c>
      <c r="J62" s="13">
        <f t="shared" si="2"/>
        <v>-3.4965311567164203E-2</v>
      </c>
    </row>
    <row r="63" spans="1:10" ht="15.75" thickBot="1" x14ac:dyDescent="0.3">
      <c r="A63" s="43">
        <v>236.4</v>
      </c>
      <c r="B63" s="43">
        <v>1.915</v>
      </c>
      <c r="C63" s="10">
        <f t="shared" si="7"/>
        <v>1.2537799756012498E-46</v>
      </c>
      <c r="D63" s="11">
        <f t="shared" si="7"/>
        <v>0.9998565905732717</v>
      </c>
      <c r="E63" s="11">
        <f t="shared" si="7"/>
        <v>0.17335527225650121</v>
      </c>
      <c r="F63" s="12">
        <f t="shared" si="8"/>
        <v>1.6251543725622706E-46</v>
      </c>
      <c r="G63" s="12">
        <f t="shared" si="8"/>
        <v>-3.6328302005874656E-7</v>
      </c>
      <c r="H63" s="12">
        <f t="shared" si="8"/>
        <v>2.1295212364015841</v>
      </c>
      <c r="I63" s="13">
        <f t="shared" si="9"/>
        <v>2.129520873118564</v>
      </c>
      <c r="J63" s="13">
        <f t="shared" si="2"/>
        <v>-0.21452087311856394</v>
      </c>
    </row>
    <row r="64" spans="1:10" ht="15.75" thickBot="1" x14ac:dyDescent="0.3">
      <c r="A64" s="43">
        <v>265.60000000000002</v>
      </c>
      <c r="B64" s="43">
        <v>2.4300000000000002</v>
      </c>
      <c r="C64" s="10">
        <f t="shared" si="7"/>
        <v>2.5200798518870186E-61</v>
      </c>
      <c r="D64" s="11">
        <f t="shared" si="7"/>
        <v>0.95446193857468797</v>
      </c>
      <c r="E64" s="11">
        <f t="shared" si="7"/>
        <v>0.25013149324053768</v>
      </c>
      <c r="F64" s="12">
        <f t="shared" si="8"/>
        <v>3.266537088005623E-61</v>
      </c>
      <c r="G64" s="12">
        <f t="shared" si="8"/>
        <v>-3.4678954846687948E-7</v>
      </c>
      <c r="H64" s="12">
        <f t="shared" si="8"/>
        <v>3.0726514389503281</v>
      </c>
      <c r="I64" s="13">
        <f t="shared" si="9"/>
        <v>3.0726510921607795</v>
      </c>
      <c r="J64" s="13">
        <f t="shared" si="2"/>
        <v>-0.64265109216077931</v>
      </c>
    </row>
    <row r="65" spans="1:10" ht="15.75" thickBot="1" x14ac:dyDescent="0.3">
      <c r="A65" s="43">
        <v>298.39999999999998</v>
      </c>
      <c r="B65" s="43">
        <v>3.5459999999999998</v>
      </c>
      <c r="C65" s="10">
        <f t="shared" si="7"/>
        <v>2.9002994782602299E-80</v>
      </c>
      <c r="D65" s="11">
        <f t="shared" si="7"/>
        <v>0.80040551851764319</v>
      </c>
      <c r="E65" s="11">
        <f t="shared" si="7"/>
        <v>0.35873146004969125</v>
      </c>
      <c r="F65" s="12">
        <f t="shared" si="8"/>
        <v>3.7593792137048282E-80</v>
      </c>
      <c r="G65" s="12">
        <f t="shared" si="8"/>
        <v>-2.9081543971426956E-7</v>
      </c>
      <c r="H65" s="12">
        <f t="shared" si="8"/>
        <v>4.4067091378151906</v>
      </c>
      <c r="I65" s="13">
        <f t="shared" si="9"/>
        <v>4.4067088469997513</v>
      </c>
      <c r="J65" s="13">
        <f t="shared" si="2"/>
        <v>-0.86070884699975148</v>
      </c>
    </row>
    <row r="66" spans="1:10" ht="15.75" thickBot="1" x14ac:dyDescent="0.3">
      <c r="A66" s="43">
        <v>335.2</v>
      </c>
      <c r="B66" s="43">
        <v>5.6360000000000001</v>
      </c>
      <c r="C66" s="10">
        <f t="shared" si="7"/>
        <v>1.4223737906907952E-104</v>
      </c>
      <c r="D66" s="11">
        <f t="shared" si="7"/>
        <v>0.56208454463280111</v>
      </c>
      <c r="E66" s="11">
        <f t="shared" si="7"/>
        <v>0.50399976009405312</v>
      </c>
      <c r="F66" s="12">
        <f t="shared" si="8"/>
        <v>1.8436863168520474E-104</v>
      </c>
      <c r="G66" s="12">
        <f t="shared" si="8"/>
        <v>-2.0422505870114117E-7</v>
      </c>
      <c r="H66" s="12">
        <f t="shared" si="8"/>
        <v>6.19120594540406</v>
      </c>
      <c r="I66" s="13">
        <f t="shared" si="9"/>
        <v>6.1912057411790009</v>
      </c>
      <c r="J66" s="13">
        <f t="shared" si="2"/>
        <v>-0.55520574117900079</v>
      </c>
    </row>
    <row r="67" spans="1:10" ht="15.75" thickBot="1" x14ac:dyDescent="0.3">
      <c r="A67" s="43">
        <v>376.5</v>
      </c>
      <c r="B67" s="43">
        <v>9.1310000000000002</v>
      </c>
      <c r="C67" s="10">
        <f t="shared" si="7"/>
        <v>1.03832484625756E-135</v>
      </c>
      <c r="D67" s="11">
        <f t="shared" si="7"/>
        <v>0.31061170358770529</v>
      </c>
      <c r="E67" s="11">
        <f t="shared" si="7"/>
        <v>0.68051577022802878</v>
      </c>
      <c r="F67" s="12">
        <f t="shared" si="8"/>
        <v>1.3458806145203514E-135</v>
      </c>
      <c r="G67" s="12">
        <f t="shared" si="8"/>
        <v>-1.1285614237961521E-7</v>
      </c>
      <c r="H67" s="12">
        <f t="shared" si="8"/>
        <v>8.359554143023308</v>
      </c>
      <c r="I67" s="13">
        <f t="shared" si="9"/>
        <v>8.3595540301671658</v>
      </c>
      <c r="J67" s="13">
        <f t="shared" si="2"/>
        <v>0.77144596983283442</v>
      </c>
    </row>
    <row r="68" spans="1:10" ht="15.75" thickBot="1" x14ac:dyDescent="0.3">
      <c r="A68" s="43">
        <v>422.9</v>
      </c>
      <c r="B68" s="43">
        <v>11.576000000000001</v>
      </c>
      <c r="C68" s="10">
        <f t="shared" si="7"/>
        <v>1.4850567478800031E-175</v>
      </c>
      <c r="D68" s="11">
        <f t="shared" si="7"/>
        <v>0.12451096292736961</v>
      </c>
      <c r="E68" s="11">
        <f t="shared" si="7"/>
        <v>0.8606051521105107</v>
      </c>
      <c r="F68" s="12">
        <f t="shared" si="8"/>
        <v>1.9249362043471184E-175</v>
      </c>
      <c r="G68" s="12">
        <f t="shared" si="8"/>
        <v>-4.523920637132882E-8</v>
      </c>
      <c r="H68" s="12">
        <f t="shared" si="8"/>
        <v>10.571798156010329</v>
      </c>
      <c r="I68" s="13">
        <f t="shared" si="9"/>
        <v>10.571798110771123</v>
      </c>
      <c r="J68" s="13">
        <f t="shared" si="2"/>
        <v>1.0042018892288773</v>
      </c>
    </row>
    <row r="69" spans="1:10" ht="15.75" thickBot="1" x14ac:dyDescent="0.3">
      <c r="A69" s="43">
        <v>475.1</v>
      </c>
      <c r="B69" s="43">
        <v>12.308999999999999</v>
      </c>
      <c r="C69" s="10">
        <f t="shared" si="7"/>
        <v>1.569690362224966E-226</v>
      </c>
      <c r="D69" s="11">
        <f t="shared" si="7"/>
        <v>3.2542660727230062E-2</v>
      </c>
      <c r="E69" s="11">
        <f t="shared" si="7"/>
        <v>0.98440294834122199</v>
      </c>
      <c r="F69" s="12">
        <f t="shared" si="8"/>
        <v>2.0346386171269263E-226</v>
      </c>
      <c r="G69" s="12">
        <f t="shared" si="8"/>
        <v>-1.1823891727269606E-8</v>
      </c>
      <c r="H69" s="12">
        <f t="shared" si="8"/>
        <v>12.092548189519212</v>
      </c>
      <c r="I69" s="13">
        <f t="shared" si="9"/>
        <v>12.092548177695321</v>
      </c>
      <c r="J69" s="13">
        <f t="shared" si="2"/>
        <v>0.21645182230467874</v>
      </c>
    </row>
    <row r="70" spans="1:10" ht="15.75" thickBot="1" x14ac:dyDescent="0.3">
      <c r="A70" s="43">
        <v>533.70000000000005</v>
      </c>
      <c r="B70" s="43">
        <v>11.409000000000001</v>
      </c>
      <c r="C70" s="10">
        <f t="shared" si="7"/>
        <v>1.6245165411681065E-291</v>
      </c>
      <c r="D70" s="11">
        <f t="shared" si="7"/>
        <v>4.8588750123701487E-3</v>
      </c>
      <c r="E70" s="11">
        <f t="shared" si="7"/>
        <v>0.97190028389795502</v>
      </c>
      <c r="F70" s="12">
        <f t="shared" si="8"/>
        <v>2.1057045187797244E-291</v>
      </c>
      <c r="G70" s="12">
        <f t="shared" si="8"/>
        <v>-1.7653999635785299E-9</v>
      </c>
      <c r="H70" s="12">
        <f t="shared" si="8"/>
        <v>11.938963651264469</v>
      </c>
      <c r="I70" s="13">
        <f t="shared" si="9"/>
        <v>11.938963649499069</v>
      </c>
      <c r="J70" s="13">
        <f t="shared" si="2"/>
        <v>-0.52996364949906827</v>
      </c>
    </row>
    <row r="71" spans="1:10" ht="15.75" thickBot="1" x14ac:dyDescent="0.3">
      <c r="A71" s="43">
        <v>599.5</v>
      </c>
      <c r="B71" s="43">
        <v>8.5289999999999999</v>
      </c>
      <c r="C71" s="10">
        <f t="shared" si="7"/>
        <v>0</v>
      </c>
      <c r="D71" s="11">
        <f t="shared" si="7"/>
        <v>3.4886879553738408E-4</v>
      </c>
      <c r="E71" s="11">
        <f t="shared" si="7"/>
        <v>0.77944035654394817</v>
      </c>
      <c r="F71" s="12">
        <f t="shared" si="8"/>
        <v>0</v>
      </c>
      <c r="G71" s="12">
        <f t="shared" si="8"/>
        <v>-1.2675628769363059E-10</v>
      </c>
      <c r="H71" s="12">
        <f t="shared" si="8"/>
        <v>9.5747580685796692</v>
      </c>
      <c r="I71" s="13">
        <f t="shared" si="9"/>
        <v>9.5747580684529137</v>
      </c>
      <c r="J71" s="13">
        <f t="shared" si="2"/>
        <v>-1.0457580684529137</v>
      </c>
    </row>
    <row r="72" spans="1:10" ht="15.75" thickBot="1" x14ac:dyDescent="0.3">
      <c r="A72" s="43">
        <v>673.4</v>
      </c>
      <c r="B72" s="43">
        <v>5.9359999999999999</v>
      </c>
      <c r="C72" s="10">
        <f t="shared" si="7"/>
        <v>0</v>
      </c>
      <c r="D72" s="11">
        <f t="shared" si="7"/>
        <v>9.6593553252278322E-6</v>
      </c>
      <c r="E72" s="11">
        <f t="shared" si="7"/>
        <v>0.46895695316676506</v>
      </c>
      <c r="F72" s="12">
        <f t="shared" si="8"/>
        <v>0</v>
      </c>
      <c r="G72" s="12">
        <f t="shared" si="8"/>
        <v>-3.5095830816670998E-12</v>
      </c>
      <c r="H72" s="12">
        <f t="shared" si="8"/>
        <v>5.7607350369429424</v>
      </c>
      <c r="I72" s="13">
        <f t="shared" si="9"/>
        <v>5.7607350369394332</v>
      </c>
      <c r="J72" s="13">
        <f t="shared" si="2"/>
        <v>0.17526496306056671</v>
      </c>
    </row>
    <row r="73" spans="1:10" ht="15.75" thickBot="1" x14ac:dyDescent="0.3">
      <c r="A73" s="43">
        <v>756.5</v>
      </c>
      <c r="B73" s="43">
        <v>3.7029999999999998</v>
      </c>
      <c r="C73" s="10">
        <f t="shared" si="7"/>
        <v>0</v>
      </c>
      <c r="D73" s="11">
        <f t="shared" si="7"/>
        <v>7.7316249545193834E-8</v>
      </c>
      <c r="E73" s="11">
        <f t="shared" si="7"/>
        <v>0.19063106804636093</v>
      </c>
      <c r="F73" s="12">
        <f t="shared" si="8"/>
        <v>0</v>
      </c>
      <c r="G73" s="12">
        <f t="shared" si="8"/>
        <v>-2.8091709250313108E-14</v>
      </c>
      <c r="H73" s="12">
        <f t="shared" si="8"/>
        <v>2.3417396104456634</v>
      </c>
      <c r="I73" s="13">
        <f t="shared" si="9"/>
        <v>2.3417396104456354</v>
      </c>
      <c r="J73" s="13">
        <f t="shared" si="2"/>
        <v>1.3612603895543645</v>
      </c>
    </row>
    <row r="74" spans="1:10" ht="15.75" thickBot="1" x14ac:dyDescent="0.3">
      <c r="A74" s="43">
        <v>849.8</v>
      </c>
      <c r="B74" s="43">
        <v>2.1030000000000002</v>
      </c>
      <c r="C74" s="10">
        <f t="shared" si="7"/>
        <v>0</v>
      </c>
      <c r="D74" s="11">
        <f t="shared" si="7"/>
        <v>1.2559715657830337E-10</v>
      </c>
      <c r="E74" s="11">
        <f t="shared" si="7"/>
        <v>4.5825231920353739E-2</v>
      </c>
      <c r="F74" s="12">
        <f t="shared" si="8"/>
        <v>0</v>
      </c>
      <c r="G74" s="12">
        <f t="shared" si="8"/>
        <v>-4.5633858678069731E-17</v>
      </c>
      <c r="H74" s="12">
        <f t="shared" si="8"/>
        <v>0.562923776515031</v>
      </c>
      <c r="I74" s="13">
        <f t="shared" si="9"/>
        <v>0.562923776515031</v>
      </c>
      <c r="J74" s="13">
        <f t="shared" si="2"/>
        <v>1.5400762234849692</v>
      </c>
    </row>
    <row r="75" spans="1:10" ht="15.75" thickBot="1" x14ac:dyDescent="0.3">
      <c r="A75" s="43">
        <v>954.5</v>
      </c>
      <c r="B75" s="43">
        <v>0.79400000000000004</v>
      </c>
      <c r="C75" s="10">
        <f t="shared" si="7"/>
        <v>0</v>
      </c>
      <c r="D75" s="11">
        <f t="shared" si="7"/>
        <v>2.6340455883764808E-14</v>
      </c>
      <c r="E75" s="11">
        <f t="shared" si="7"/>
        <v>5.488287014382422E-3</v>
      </c>
      <c r="F75" s="12">
        <f t="shared" si="8"/>
        <v>0</v>
      </c>
      <c r="G75" s="12">
        <f t="shared" si="8"/>
        <v>-9.5704128505987169E-21</v>
      </c>
      <c r="H75" s="12">
        <f t="shared" si="8"/>
        <v>6.7418911443901067E-2</v>
      </c>
      <c r="I75" s="13">
        <f t="shared" si="9"/>
        <v>6.7418911443901067E-2</v>
      </c>
      <c r="J75" s="13">
        <f t="shared" si="2"/>
        <v>0.72658108855609893</v>
      </c>
    </row>
    <row r="76" spans="1:10" ht="15.75" thickBot="1" x14ac:dyDescent="0.3">
      <c r="A76" s="43">
        <v>1072.3</v>
      </c>
      <c r="B76" s="43">
        <v>0.44</v>
      </c>
      <c r="C76" s="10">
        <f t="shared" si="7"/>
        <v>0</v>
      </c>
      <c r="D76" s="11">
        <f t="shared" si="7"/>
        <v>3.8802257993217634E-19</v>
      </c>
      <c r="E76" s="11">
        <f t="shared" si="7"/>
        <v>2.6033246378059645E-4</v>
      </c>
      <c r="F76" s="12">
        <f t="shared" si="8"/>
        <v>0</v>
      </c>
      <c r="G76" s="12">
        <f t="shared" si="8"/>
        <v>-1.4098223286994214E-25</v>
      </c>
      <c r="H76" s="12">
        <f t="shared" si="8"/>
        <v>3.1979616364089889E-3</v>
      </c>
      <c r="I76" s="13">
        <f t="shared" si="9"/>
        <v>3.1979616364089889E-3</v>
      </c>
      <c r="J76" s="13">
        <f t="shared" si="2"/>
        <v>0.43680203836359099</v>
      </c>
    </row>
    <row r="77" spans="1:10" ht="15.75" thickBot="1" x14ac:dyDescent="0.3">
      <c r="A77" s="43">
        <v>1204.5</v>
      </c>
      <c r="B77" s="43">
        <v>0.183</v>
      </c>
      <c r="C77" s="10">
        <f t="shared" si="7"/>
        <v>0</v>
      </c>
      <c r="D77" s="11">
        <f t="shared" si="7"/>
        <v>1.9606200893239821E-25</v>
      </c>
      <c r="E77" s="11">
        <f t="shared" si="7"/>
        <v>3.6982035981122282E-6</v>
      </c>
      <c r="F77" s="12">
        <f t="shared" si="8"/>
        <v>0</v>
      </c>
      <c r="G77" s="12">
        <f t="shared" si="8"/>
        <v>-7.1236214668454457E-32</v>
      </c>
      <c r="H77" s="12">
        <f t="shared" si="8"/>
        <v>4.5429267862497294E-5</v>
      </c>
      <c r="I77" s="13">
        <f t="shared" si="9"/>
        <v>4.5429267862497294E-5</v>
      </c>
      <c r="J77" s="13">
        <f t="shared" si="2"/>
        <v>0.1829545707321375</v>
      </c>
    </row>
    <row r="78" spans="1:10" ht="15.75" thickBot="1" x14ac:dyDescent="0.3">
      <c r="A78" s="43">
        <v>1353</v>
      </c>
      <c r="B78" s="43">
        <v>0</v>
      </c>
      <c r="C78" s="10">
        <f t="shared" si="7"/>
        <v>0</v>
      </c>
      <c r="D78" s="11">
        <f t="shared" si="7"/>
        <v>1.3097657979066899E-33</v>
      </c>
      <c r="E78" s="11">
        <f t="shared" si="7"/>
        <v>1.0872967594406772E-8</v>
      </c>
      <c r="F78" s="12">
        <f t="shared" si="8"/>
        <v>0</v>
      </c>
      <c r="G78" s="12">
        <f t="shared" si="8"/>
        <v>-4.7588392087347782E-40</v>
      </c>
      <c r="H78" s="12">
        <f t="shared" si="8"/>
        <v>1.3356510646377029E-7</v>
      </c>
      <c r="I78" s="13">
        <f t="shared" si="9"/>
        <v>1.3356510646377029E-7</v>
      </c>
      <c r="J78" s="13">
        <f t="shared" si="2"/>
        <v>-1.3356510646377029E-7</v>
      </c>
    </row>
    <row r="79" spans="1:10" ht="15.75" thickBot="1" x14ac:dyDescent="0.3">
      <c r="A79" s="43">
        <v>1519.9</v>
      </c>
      <c r="B79" s="43">
        <v>0</v>
      </c>
      <c r="C79" s="10">
        <f t="shared" si="7"/>
        <v>0</v>
      </c>
      <c r="D79" s="11">
        <f t="shared" si="7"/>
        <v>3.4426195883598463E-44</v>
      </c>
      <c r="E79" s="11">
        <f t="shared" si="7"/>
        <v>4.11884946829819E-12</v>
      </c>
      <c r="F79" s="12">
        <f t="shared" si="8"/>
        <v>0</v>
      </c>
      <c r="G79" s="12">
        <f t="shared" si="8"/>
        <v>-1.2508246210146011E-50</v>
      </c>
      <c r="H79" s="12">
        <f t="shared" si="8"/>
        <v>5.0596542568975318E-11</v>
      </c>
      <c r="I79" s="13">
        <f t="shared" si="9"/>
        <v>5.0596542568975318E-11</v>
      </c>
      <c r="J79" s="13">
        <f t="shared" si="2"/>
        <v>-5.0596542568975318E-11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7.8219845541576256E-58</v>
      </c>
      <c r="E80" s="11">
        <f t="shared" si="7"/>
        <v>1.1052772904233273E-16</v>
      </c>
      <c r="F80" s="12">
        <f t="shared" si="8"/>
        <v>0</v>
      </c>
      <c r="G80" s="12">
        <f t="shared" si="8"/>
        <v>-2.8420017415277634E-64</v>
      </c>
      <c r="H80" s="12">
        <f t="shared" si="8"/>
        <v>1.357738608945369E-15</v>
      </c>
      <c r="I80" s="13">
        <f t="shared" si="9"/>
        <v>1.357738608945369E-15</v>
      </c>
      <c r="J80" s="13">
        <f t="shared" si="2"/>
        <v>-1.357738608945369E-15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2.2933579606811557E-75</v>
      </c>
      <c r="E81" s="11">
        <f t="shared" si="7"/>
        <v>9.8697165948889669E-23</v>
      </c>
      <c r="F81" s="12">
        <f t="shared" si="8"/>
        <v>0</v>
      </c>
      <c r="G81" s="12">
        <f t="shared" si="8"/>
        <v>-8.332575030128425E-82</v>
      </c>
      <c r="H81" s="12">
        <f t="shared" si="8"/>
        <v>1.2124102608764454E-21</v>
      </c>
      <c r="I81" s="13">
        <f t="shared" si="1"/>
        <v>1.2124102608764454E-21</v>
      </c>
      <c r="J81" s="13">
        <f t="shared" si="2"/>
        <v>-1.2124102608764454E-21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7.3492743195708374E-98</v>
      </c>
      <c r="E82" s="11">
        <f t="shared" si="7"/>
        <v>1.0983029320674667E-30</v>
      </c>
      <c r="F82" s="12">
        <f t="shared" si="8"/>
        <v>0</v>
      </c>
      <c r="G82" s="12">
        <f t="shared" si="8"/>
        <v>-2.6702495090051912E-104</v>
      </c>
      <c r="H82" s="12">
        <f t="shared" si="8"/>
        <v>1.3491712062723748E-29</v>
      </c>
      <c r="I82" s="13">
        <f t="shared" si="1"/>
        <v>1.3491712062723748E-29</v>
      </c>
      <c r="J82" s="13">
        <f t="shared" si="2"/>
        <v>-1.3491712062723748E-29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1.1636978790061864E-126</v>
      </c>
      <c r="E83" s="11">
        <f t="shared" si="7"/>
        <v>4.4100796407779912E-41</v>
      </c>
      <c r="F83" s="12">
        <f t="shared" si="8"/>
        <v>0</v>
      </c>
      <c r="G83" s="12">
        <f t="shared" si="8"/>
        <v>-4.2281231519306068E-133</v>
      </c>
      <c r="H83" s="12">
        <f t="shared" si="8"/>
        <v>5.4174056127714946E-40</v>
      </c>
      <c r="I83" s="13">
        <f t="shared" si="1"/>
        <v>5.4174056127714946E-40</v>
      </c>
      <c r="J83" s="13">
        <f t="shared" si="2"/>
        <v>-5.4174056127714946E-40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1.8036194248977053E-163</v>
      </c>
      <c r="E84" s="11">
        <f t="shared" si="7"/>
        <v>1.3218401095560154E-54</v>
      </c>
      <c r="F84" s="12">
        <f t="shared" si="8"/>
        <v>0</v>
      </c>
      <c r="G84" s="12">
        <f t="shared" si="8"/>
        <v>-6.5531829053382798E-170</v>
      </c>
      <c r="H84" s="12">
        <f t="shared" si="8"/>
        <v>1.6237675080697565E-53</v>
      </c>
      <c r="I84" s="13">
        <f t="shared" si="1"/>
        <v>1.6237675080697565E-53</v>
      </c>
      <c r="J84" s="13">
        <f t="shared" si="2"/>
        <v>-1.6237675080697565E-53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1.9418139944494797E-210</v>
      </c>
      <c r="E85" s="11">
        <f t="shared" si="7"/>
        <v>4.0213724022539222E-72</v>
      </c>
      <c r="F85" s="12">
        <f t="shared" si="8"/>
        <v>0</v>
      </c>
      <c r="G85" s="12">
        <f t="shared" si="8"/>
        <v>-7.0552923183862311E-217</v>
      </c>
      <c r="H85" s="12">
        <f t="shared" si="8"/>
        <v>4.9399120191787694E-71</v>
      </c>
      <c r="I85" s="13">
        <f t="shared" si="1"/>
        <v>4.9399120191787694E-71</v>
      </c>
      <c r="J85" s="13">
        <f t="shared" si="2"/>
        <v>-4.9399120191787694E-71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2.7843740292694965E-270</v>
      </c>
      <c r="E86" s="11">
        <f t="shared" si="7"/>
        <v>9.8878792160163273E-95</v>
      </c>
      <c r="F86" s="12">
        <f t="shared" si="8"/>
        <v>0</v>
      </c>
      <c r="G86" s="12">
        <f t="shared" si="8"/>
        <v>-1.0116608880341599E-276</v>
      </c>
      <c r="H86" s="12">
        <f t="shared" si="8"/>
        <v>1.2146413835239414E-93</v>
      </c>
      <c r="I86" s="13">
        <f t="shared" ref="I86:I116" si="10">SUM(F86:H86)</f>
        <v>1.2146413835239414E-93</v>
      </c>
      <c r="J86" s="13">
        <f t="shared" ref="J86:J116" si="11">B86-I86</f>
        <v>-1.2146413835239414E-93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7.9002157942958257E-124</v>
      </c>
      <c r="F87" s="12">
        <f t="shared" si="8"/>
        <v>0</v>
      </c>
      <c r="G87" s="12">
        <f t="shared" si="8"/>
        <v>0</v>
      </c>
      <c r="H87" s="12">
        <f t="shared" si="8"/>
        <v>9.7047393408464648E-123</v>
      </c>
      <c r="I87" s="13">
        <f t="shared" si="10"/>
        <v>9.7047393408464648E-123</v>
      </c>
      <c r="J87" s="13">
        <f t="shared" si="11"/>
        <v>-9.7047393408464648E-123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3.3780110058198168E-161</v>
      </c>
      <c r="F88" s="12">
        <f t="shared" si="8"/>
        <v>0</v>
      </c>
      <c r="G88" s="12">
        <f t="shared" si="8"/>
        <v>0</v>
      </c>
      <c r="H88" s="12">
        <f t="shared" si="8"/>
        <v>4.1495975750006656E-160</v>
      </c>
      <c r="I88" s="13">
        <f t="shared" si="10"/>
        <v>4.1495975750006656E-160</v>
      </c>
      <c r="J88" s="13">
        <f t="shared" si="11"/>
        <v>-4.1495975750006656E-160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4.6100521972335278E-209</v>
      </c>
      <c r="F89" s="12">
        <f t="shared" si="8"/>
        <v>0</v>
      </c>
      <c r="G89" s="12">
        <f t="shared" si="8"/>
        <v>0</v>
      </c>
      <c r="H89" s="12">
        <f t="shared" si="8"/>
        <v>5.6630547932818434E-208</v>
      </c>
      <c r="I89" s="13">
        <f t="shared" si="10"/>
        <v>5.6630547932818434E-208</v>
      </c>
      <c r="J89" s="13">
        <f t="shared" si="11"/>
        <v>-5.6630547932818434E-208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2.8079229549052504E-270</v>
      </c>
      <c r="F90" s="12">
        <f t="shared" si="8"/>
        <v>0</v>
      </c>
      <c r="G90" s="12">
        <f t="shared" si="8"/>
        <v>0</v>
      </c>
      <c r="H90" s="12">
        <f t="shared" si="8"/>
        <v>3.4492931681955079E-269</v>
      </c>
      <c r="I90" s="13">
        <f t="shared" si="10"/>
        <v>3.4492931681955079E-269</v>
      </c>
      <c r="J90" s="13">
        <f t="shared" si="11"/>
        <v>-3.4492931681955079E-269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0</v>
      </c>
      <c r="F91" s="12">
        <f t="shared" si="8"/>
        <v>0</v>
      </c>
      <c r="G91" s="12">
        <f t="shared" si="8"/>
        <v>0</v>
      </c>
      <c r="H91" s="12">
        <f t="shared" si="8"/>
        <v>0</v>
      </c>
      <c r="I91" s="13">
        <f t="shared" si="10"/>
        <v>0</v>
      </c>
      <c r="J91" s="13">
        <f t="shared" si="11"/>
        <v>0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0</v>
      </c>
      <c r="F92" s="12">
        <f t="shared" si="8"/>
        <v>0</v>
      </c>
      <c r="G92" s="12">
        <f t="shared" si="8"/>
        <v>0</v>
      </c>
      <c r="H92" s="12">
        <f t="shared" si="8"/>
        <v>0</v>
      </c>
      <c r="I92" s="13">
        <f t="shared" si="10"/>
        <v>0</v>
      </c>
      <c r="J92" s="13">
        <f t="shared" si="11"/>
        <v>0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FBB6-0EF5-4E55-9319-A1652493CED5}">
  <dimension ref="A1:R116"/>
  <sheetViews>
    <sheetView topLeftCell="L6" zoomScale="76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38.16862503595943</v>
      </c>
      <c r="D8" s="41">
        <v>270.67389386309588</v>
      </c>
      <c r="E8" s="41">
        <v>601.21733637072691</v>
      </c>
    </row>
    <row r="9" spans="2:8" ht="15" x14ac:dyDescent="0.25">
      <c r="B9" s="25" t="s">
        <v>5</v>
      </c>
      <c r="C9" s="41">
        <v>28.047385009408853</v>
      </c>
      <c r="D9" s="41">
        <v>212.02338136006324</v>
      </c>
      <c r="E9" s="41">
        <v>399.63809202282448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7.5458318031667693E-2</v>
      </c>
    </row>
    <row r="12" spans="2:8" ht="15" customHeight="1" x14ac:dyDescent="0.25">
      <c r="B12" s="31" t="s">
        <v>24</v>
      </c>
      <c r="C12" s="39">
        <f>STDEV(J22:J143)/MAX(I22:I143)</f>
        <v>3.2162263400915603E-2</v>
      </c>
      <c r="D12" s="35" t="s">
        <v>21</v>
      </c>
      <c r="E12" s="38">
        <f>M24</f>
        <v>0.97849903065189925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1.1584750488585052</v>
      </c>
      <c r="D15" s="40">
        <f>N22</f>
        <v>8.5273357036414231E-9</v>
      </c>
      <c r="E15" s="40">
        <f>M22</f>
        <v>12.407525062067545</v>
      </c>
    </row>
    <row r="16" spans="2:8" ht="15" x14ac:dyDescent="0.25">
      <c r="B16" s="5" t="s">
        <v>9</v>
      </c>
      <c r="C16" s="23">
        <f>O28</f>
        <v>0.16459958833027899</v>
      </c>
      <c r="D16" s="24">
        <f>N28</f>
        <v>22311320.472167097</v>
      </c>
      <c r="E16" s="24">
        <f>M28</f>
        <v>1.6777271608396219E-2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12.406889906128278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9.9510086204076045E-3</v>
      </c>
      <c r="D22" s="11">
        <f>EXP(-1*(($A22-D$8)/(0.6006*D$9))^2)</f>
        <v>1.166029815669397E-2</v>
      </c>
      <c r="E22" s="11">
        <f>EXP(-1*(($A22-E$8)/(0.6006*E$9))^2)</f>
        <v>1.9644768232920996E-3</v>
      </c>
      <c r="F22" s="12">
        <f t="shared" ref="F22:H53" si="0">C$15*C22</f>
        <v>1.1527995197718105E-2</v>
      </c>
      <c r="G22" s="12">
        <f t="shared" si="0"/>
        <v>9.9431276786680763E-11</v>
      </c>
      <c r="H22" s="12">
        <f t="shared" si="0"/>
        <v>2.4374295418847561E-2</v>
      </c>
      <c r="I22" s="13">
        <f t="shared" ref="I22:I85" si="1">SUM(F22:H22)</f>
        <v>3.5902290715996946E-2</v>
      </c>
      <c r="J22" s="13">
        <f t="shared" ref="J22:J85" si="2">B22-I22</f>
        <v>-3.4902290715996945E-2</v>
      </c>
      <c r="M22" s="15">
        <f t="array" ref="M22:Q26">LINEST(B22:B108,C22:E108,FALSE,TRUE)</f>
        <v>12.407525062067545</v>
      </c>
      <c r="N22" s="16">
        <v>8.5273357036414231E-9</v>
      </c>
      <c r="O22" s="16">
        <v>1.1584750488585052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1.0738476433918861E-2</v>
      </c>
      <c r="D23" s="11">
        <f t="shared" si="3"/>
        <v>1.1776728172855411E-2</v>
      </c>
      <c r="E23" s="11">
        <f t="shared" si="3"/>
        <v>1.9767717204520765E-3</v>
      </c>
      <c r="F23" s="12">
        <f t="shared" ref="F23:F56" si="4">C$15*C23</f>
        <v>1.2440257011450059E-2</v>
      </c>
      <c r="G23" s="12">
        <f t="shared" si="0"/>
        <v>1.0042411462046976E-10</v>
      </c>
      <c r="H23" s="12">
        <f t="shared" si="0"/>
        <v>2.4526844663495518E-2</v>
      </c>
      <c r="I23" s="13">
        <f t="shared" si="1"/>
        <v>3.6967101775369694E-2</v>
      </c>
      <c r="J23" s="13">
        <f t="shared" si="2"/>
        <v>-3.6967101775369694E-2</v>
      </c>
      <c r="M23" s="18">
        <v>0.20816441795429036</v>
      </c>
      <c r="N23">
        <v>0.19025611965769632</v>
      </c>
      <c r="O23">
        <v>0.1906845161330098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1.129379751976347E-2</v>
      </c>
      <c r="D24" s="11">
        <f t="shared" si="3"/>
        <v>1.1854920235881342E-2</v>
      </c>
      <c r="E24" s="11">
        <f t="shared" si="3"/>
        <v>1.9850075927815717E-3</v>
      </c>
      <c r="F24" s="12">
        <f t="shared" si="4"/>
        <v>1.308358263350605E-2</v>
      </c>
      <c r="G24" s="12">
        <f t="shared" si="0"/>
        <v>1.0109088459125217E-10</v>
      </c>
      <c r="H24" s="12">
        <f t="shared" si="0"/>
        <v>2.4629031455831719E-2</v>
      </c>
      <c r="I24" s="13">
        <f t="shared" si="1"/>
        <v>3.771261419042865E-2</v>
      </c>
      <c r="J24" s="13">
        <f t="shared" si="2"/>
        <v>-3.771261419042865E-2</v>
      </c>
      <c r="M24" s="18">
        <v>0.97849903065189925</v>
      </c>
      <c r="N24">
        <v>0.42806254406009908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1.2174648121988348E-2</v>
      </c>
      <c r="D25" s="11">
        <f t="shared" si="3"/>
        <v>1.1973072076193149E-2</v>
      </c>
      <c r="E25" s="11">
        <f t="shared" si="3"/>
        <v>1.9974205827537825E-3</v>
      </c>
      <c r="F25" s="12">
        <f t="shared" si="4"/>
        <v>1.4104026077955559E-2</v>
      </c>
      <c r="G25" s="12">
        <f t="shared" si="0"/>
        <v>1.0209840499759398E-10</v>
      </c>
      <c r="H25" s="12">
        <f t="shared" si="0"/>
        <v>2.4783045940007117E-2</v>
      </c>
      <c r="I25" s="13">
        <f t="shared" si="1"/>
        <v>3.8887072120061081E-2</v>
      </c>
      <c r="J25" s="13">
        <f t="shared" si="2"/>
        <v>-3.8887072120061081E-2</v>
      </c>
      <c r="M25" s="18">
        <v>1274.2668674458253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1.3443626653499645E-2</v>
      </c>
      <c r="D26" s="11">
        <f t="shared" si="3"/>
        <v>1.2132232154932239E-2</v>
      </c>
      <c r="E26" s="11">
        <f t="shared" si="3"/>
        <v>2.0140822779535173E-3</v>
      </c>
      <c r="F26" s="12">
        <f t="shared" si="4"/>
        <v>1.5574106044248503E-2</v>
      </c>
      <c r="G26" s="12">
        <f t="shared" si="0"/>
        <v>1.0345561641962019E-10</v>
      </c>
      <c r="H26" s="12">
        <f t="shared" si="0"/>
        <v>2.4989776340774358E-2</v>
      </c>
      <c r="I26" s="13">
        <f t="shared" si="1"/>
        <v>4.0563882488478475E-2</v>
      </c>
      <c r="J26" s="13">
        <f t="shared" si="2"/>
        <v>-4.0563882488478475E-2</v>
      </c>
      <c r="M26" s="20">
        <v>700.48058450331473</v>
      </c>
      <c r="N26" s="21">
        <v>15.391953496685158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1E-3</v>
      </c>
      <c r="C27" s="10">
        <f t="shared" si="3"/>
        <v>1.4828141211342846E-2</v>
      </c>
      <c r="D27" s="11">
        <f t="shared" si="3"/>
        <v>1.2293265379763356E-2</v>
      </c>
      <c r="E27" s="11">
        <f t="shared" si="3"/>
        <v>2.0308716779236504E-3</v>
      </c>
      <c r="F27" s="12">
        <f t="shared" si="4"/>
        <v>1.7178031614291218E-2</v>
      </c>
      <c r="G27" s="12">
        <f t="shared" si="0"/>
        <v>1.048288007871951E-10</v>
      </c>
      <c r="H27" s="12">
        <f t="shared" si="0"/>
        <v>2.5198091241680862E-2</v>
      </c>
      <c r="I27" s="13">
        <f t="shared" si="1"/>
        <v>4.2376122960800885E-2</v>
      </c>
      <c r="J27" s="13">
        <f t="shared" si="2"/>
        <v>-4.1376122960800885E-2</v>
      </c>
      <c r="M27" t="s">
        <v>10</v>
      </c>
    </row>
    <row r="28" spans="1:18" ht="15.75" thickBot="1" x14ac:dyDescent="0.3">
      <c r="A28" s="43">
        <v>4</v>
      </c>
      <c r="B28" s="43">
        <v>1E-3</v>
      </c>
      <c r="C28" s="10">
        <f t="shared" si="3"/>
        <v>1.6336808882177919E-2</v>
      </c>
      <c r="D28" s="11">
        <f t="shared" si="3"/>
        <v>1.2456190215552679E-2</v>
      </c>
      <c r="E28" s="11">
        <f t="shared" si="3"/>
        <v>2.0477896599212239E-3</v>
      </c>
      <c r="F28" s="12">
        <f t="shared" si="4"/>
        <v>1.8925785467973126E-2</v>
      </c>
      <c r="G28" s="12">
        <f t="shared" si="0"/>
        <v>1.0621811555643131E-10</v>
      </c>
      <c r="H28" s="12">
        <f t="shared" si="0"/>
        <v>2.5408001527315361E-2</v>
      </c>
      <c r="I28" s="13">
        <f t="shared" si="1"/>
        <v>4.4333787101506601E-2</v>
      </c>
      <c r="J28" s="13">
        <f t="shared" si="2"/>
        <v>-4.33337871015066E-2</v>
      </c>
      <c r="M28" s="14">
        <f>M23/M22</f>
        <v>1.6777271608396219E-2</v>
      </c>
      <c r="N28" s="14">
        <f>N23/N22</f>
        <v>22311320.472167097</v>
      </c>
      <c r="O28" s="14">
        <f>O23/O22</f>
        <v>0.16459958833027899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3"/>
        <v>1.8411075308854927E-2</v>
      </c>
      <c r="D29" s="11">
        <f t="shared" si="3"/>
        <v>1.266253468223745E-2</v>
      </c>
      <c r="E29" s="11">
        <f t="shared" si="3"/>
        <v>2.069119300692764E-3</v>
      </c>
      <c r="F29" s="12">
        <f t="shared" si="4"/>
        <v>2.132877136796333E-2</v>
      </c>
      <c r="G29" s="12">
        <f t="shared" si="0"/>
        <v>1.0797768409444121E-10</v>
      </c>
      <c r="H29" s="12">
        <f t="shared" si="0"/>
        <v>2.5672649579753144E-2</v>
      </c>
      <c r="I29" s="13">
        <f t="shared" si="1"/>
        <v>4.7001421055694159E-2</v>
      </c>
      <c r="J29" s="13">
        <f t="shared" si="2"/>
        <v>-4.6001421055694158E-2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2.1201341719311848E-2</v>
      </c>
      <c r="D30" s="11">
        <f t="shared" si="3"/>
        <v>1.2914139433610219E-2</v>
      </c>
      <c r="E30" s="11">
        <f t="shared" si="3"/>
        <v>2.0949843341135383E-3</v>
      </c>
      <c r="F30" s="12">
        <f t="shared" si="4"/>
        <v>2.4561225384145659E-2</v>
      </c>
      <c r="G30" s="12">
        <f t="shared" si="0"/>
        <v>1.1012320227402805E-10</v>
      </c>
      <c r="H30" s="12">
        <f t="shared" si="0"/>
        <v>2.5993570630152615E-2</v>
      </c>
      <c r="I30" s="13">
        <f t="shared" si="1"/>
        <v>5.0554796124421472E-2</v>
      </c>
      <c r="J30" s="13">
        <f t="shared" si="2"/>
        <v>-4.9554796124421471E-2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2.4352614206288172E-2</v>
      </c>
      <c r="D31" s="11">
        <f t="shared" si="3"/>
        <v>1.317015879178738E-2</v>
      </c>
      <c r="E31" s="11">
        <f t="shared" si="3"/>
        <v>2.1211461839879052E-3</v>
      </c>
      <c r="F31" s="12">
        <f t="shared" si="4"/>
        <v>2.8211895932462018E-2</v>
      </c>
      <c r="G31" s="12">
        <f t="shared" si="0"/>
        <v>1.1230636528783551E-10</v>
      </c>
      <c r="H31" s="12">
        <f t="shared" si="0"/>
        <v>2.6318174438138869E-2</v>
      </c>
      <c r="I31" s="13">
        <f t="shared" si="1"/>
        <v>5.4530070482907256E-2</v>
      </c>
      <c r="J31" s="13">
        <f t="shared" si="2"/>
        <v>-5.3530070482907255E-2</v>
      </c>
      <c r="M31" s="28" t="e">
        <f>#REF!-M22</f>
        <v>#REF!</v>
      </c>
      <c r="N31" s="28" t="e">
        <f>#REF!-N22</f>
        <v>#REF!</v>
      </c>
      <c r="O31" s="28">
        <f>E15-O22</f>
        <v>11.24905001320904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4.0000000000000001E-3</v>
      </c>
      <c r="C32" s="10">
        <f t="shared" si="3"/>
        <v>2.8534184464613137E-2</v>
      </c>
      <c r="D32" s="11">
        <f t="shared" si="3"/>
        <v>1.3474513780765137E-2</v>
      </c>
      <c r="E32" s="11">
        <f t="shared" si="3"/>
        <v>2.152047553826043E-3</v>
      </c>
      <c r="F32" s="12">
        <f t="shared" si="4"/>
        <v>3.3056140741780302E-2</v>
      </c>
      <c r="G32" s="12">
        <f t="shared" si="0"/>
        <v>1.1490170245192693E-10</v>
      </c>
      <c r="H32" s="12">
        <f t="shared" si="0"/>
        <v>2.6701583958857782E-2</v>
      </c>
      <c r="I32" s="13">
        <f t="shared" si="1"/>
        <v>5.9757724815539787E-2</v>
      </c>
      <c r="J32" s="13">
        <f t="shared" si="2"/>
        <v>-5.5757724815539783E-2</v>
      </c>
    </row>
    <row r="33" spans="1:10" ht="15.75" thickBot="1" x14ac:dyDescent="0.3">
      <c r="A33" s="43">
        <v>7.2</v>
      </c>
      <c r="B33" s="43">
        <v>8.0000000000000002E-3</v>
      </c>
      <c r="C33" s="10">
        <f t="shared" si="3"/>
        <v>3.4054943949257593E-2</v>
      </c>
      <c r="D33" s="11">
        <f t="shared" si="3"/>
        <v>1.3829946420409488E-2</v>
      </c>
      <c r="E33" s="11">
        <f t="shared" si="3"/>
        <v>2.1878694529246195E-3</v>
      </c>
      <c r="F33" s="12">
        <f t="shared" si="4"/>
        <v>3.9451802855489847E-2</v>
      </c>
      <c r="G33" s="12">
        <f t="shared" si="0"/>
        <v>1.1793259589020573E-10</v>
      </c>
      <c r="H33" s="12">
        <f t="shared" si="0"/>
        <v>2.7146045069694227E-2</v>
      </c>
      <c r="I33" s="13">
        <f t="shared" si="1"/>
        <v>6.6597848043116664E-2</v>
      </c>
      <c r="J33" s="13">
        <f t="shared" si="2"/>
        <v>-5.8597848043116664E-2</v>
      </c>
    </row>
    <row r="34" spans="1:10" ht="15.75" thickBot="1" x14ac:dyDescent="0.3">
      <c r="A34" s="43">
        <v>8.1</v>
      </c>
      <c r="B34" s="43">
        <v>8.9999999999999993E-3</v>
      </c>
      <c r="C34" s="10">
        <f t="shared" si="3"/>
        <v>4.1329016654923313E-2</v>
      </c>
      <c r="D34" s="11">
        <f t="shared" si="3"/>
        <v>1.4239683609122721E-2</v>
      </c>
      <c r="E34" s="11">
        <f t="shared" si="3"/>
        <v>2.2288231221191321E-3</v>
      </c>
      <c r="F34" s="12">
        <f t="shared" si="4"/>
        <v>4.7878634588586259E-2</v>
      </c>
      <c r="G34" s="12">
        <f t="shared" si="0"/>
        <v>1.2142656244862974E-10</v>
      </c>
      <c r="H34" s="12">
        <f t="shared" si="0"/>
        <v>2.7654178746608766E-2</v>
      </c>
      <c r="I34" s="13">
        <f t="shared" si="1"/>
        <v>7.5532813456621592E-2</v>
      </c>
      <c r="J34" s="13">
        <f t="shared" si="2"/>
        <v>-6.6532813456621598E-2</v>
      </c>
    </row>
    <row r="35" spans="1:10" ht="15.75" thickBot="1" x14ac:dyDescent="0.3">
      <c r="A35" s="43">
        <v>9.1</v>
      </c>
      <c r="B35" s="43">
        <v>0.01</v>
      </c>
      <c r="C35" s="10">
        <f t="shared" si="3"/>
        <v>5.0905383086582413E-2</v>
      </c>
      <c r="D35" s="11">
        <f t="shared" si="3"/>
        <v>1.4707476640823903E-2</v>
      </c>
      <c r="E35" s="11">
        <f t="shared" si="3"/>
        <v>2.2751518735284952E-3</v>
      </c>
      <c r="F35" s="12">
        <f t="shared" si="4"/>
        <v>5.8972616158389481E-2</v>
      </c>
      <c r="G35" s="12">
        <f t="shared" si="0"/>
        <v>1.2541559066976989E-10</v>
      </c>
      <c r="H35" s="12">
        <f t="shared" si="0"/>
        <v>2.8229003890814734E-2</v>
      </c>
      <c r="I35" s="13">
        <f t="shared" si="1"/>
        <v>8.7201620174619798E-2</v>
      </c>
      <c r="J35" s="13">
        <f t="shared" si="2"/>
        <v>-7.7201620174619803E-2</v>
      </c>
    </row>
    <row r="36" spans="1:10" ht="15.75" thickBot="1" x14ac:dyDescent="0.3">
      <c r="A36" s="43">
        <v>10.199999999999999</v>
      </c>
      <c r="B36" s="43">
        <v>3.6999999999999998E-2</v>
      </c>
      <c r="C36" s="10">
        <f t="shared" si="3"/>
        <v>6.3502056899371176E-2</v>
      </c>
      <c r="D36" s="11">
        <f t="shared" si="3"/>
        <v>1.5237647079543028E-2</v>
      </c>
      <c r="E36" s="11">
        <f t="shared" si="3"/>
        <v>2.3271332183619577E-3</v>
      </c>
      <c r="F36" s="12">
        <f t="shared" si="4"/>
        <v>7.3565548469114603E-2</v>
      </c>
      <c r="G36" s="12">
        <f t="shared" si="0"/>
        <v>1.2993653198087474E-10</v>
      </c>
      <c r="H36" s="12">
        <f t="shared" si="0"/>
        <v>2.8873963729595897E-2</v>
      </c>
      <c r="I36" s="13">
        <f t="shared" si="1"/>
        <v>0.10243951232864704</v>
      </c>
      <c r="J36" s="13">
        <f t="shared" si="2"/>
        <v>-6.5439512328647031E-2</v>
      </c>
    </row>
    <row r="37" spans="1:10" ht="15.75" thickBot="1" x14ac:dyDescent="0.3">
      <c r="A37" s="43">
        <v>11.5</v>
      </c>
      <c r="B37" s="43">
        <v>4.3999999999999997E-2</v>
      </c>
      <c r="C37" s="10">
        <f t="shared" si="3"/>
        <v>8.1563468951586907E-2</v>
      </c>
      <c r="D37" s="11">
        <f t="shared" si="3"/>
        <v>1.5885848281252678E-2</v>
      </c>
      <c r="E37" s="11">
        <f t="shared" si="3"/>
        <v>2.3899695629784794E-3</v>
      </c>
      <c r="F37" s="12">
        <f t="shared" si="4"/>
        <v>9.4489243678758814E-2</v>
      </c>
      <c r="G37" s="12">
        <f t="shared" si="0"/>
        <v>1.354639612313567E-10</v>
      </c>
      <c r="H37" s="12">
        <f t="shared" si="0"/>
        <v>2.9653607250234103E-2</v>
      </c>
      <c r="I37" s="13">
        <f t="shared" si="1"/>
        <v>0.12414285106445688</v>
      </c>
      <c r="J37" s="13">
        <f t="shared" si="2"/>
        <v>-8.0142851064456885E-2</v>
      </c>
    </row>
    <row r="38" spans="1:10" ht="15.75" thickBot="1" x14ac:dyDescent="0.3">
      <c r="A38" s="43">
        <v>12.9</v>
      </c>
      <c r="B38" s="43">
        <v>8.5999999999999993E-2</v>
      </c>
      <c r="C38" s="10">
        <f t="shared" si="3"/>
        <v>0.10538541224884111</v>
      </c>
      <c r="D38" s="11">
        <f t="shared" si="3"/>
        <v>1.6610909205390521E-2</v>
      </c>
      <c r="E38" s="11">
        <f t="shared" si="3"/>
        <v>2.4593768800462209E-3</v>
      </c>
      <c r="F38" s="12">
        <f t="shared" si="4"/>
        <v>0.12208637060394992</v>
      </c>
      <c r="G38" s="12">
        <f t="shared" si="0"/>
        <v>1.4164679913707256E-10</v>
      </c>
      <c r="H38" s="12">
        <f t="shared" si="0"/>
        <v>3.0514780276242975E-2</v>
      </c>
      <c r="I38" s="13">
        <f t="shared" si="1"/>
        <v>0.15260115102183969</v>
      </c>
      <c r="J38" s="13">
        <f t="shared" si="2"/>
        <v>-6.6601151021839694E-2</v>
      </c>
    </row>
    <row r="39" spans="1:10" ht="15.75" thickBot="1" x14ac:dyDescent="0.3">
      <c r="A39" s="43">
        <v>14.5</v>
      </c>
      <c r="B39" s="43">
        <v>0.13200000000000001</v>
      </c>
      <c r="C39" s="10">
        <f t="shared" ref="C39:E54" si="5">EXP(-1*(($A39-C$8)/(0.6006*C$9))^2)</f>
        <v>0.13887267918321375</v>
      </c>
      <c r="D39" s="11">
        <f t="shared" si="5"/>
        <v>1.747498625920926E-2</v>
      </c>
      <c r="E39" s="11">
        <f t="shared" si="5"/>
        <v>2.540959364883728E-3</v>
      </c>
      <c r="F39" s="12">
        <f t="shared" si="4"/>
        <v>0.16088053380188505</v>
      </c>
      <c r="G39" s="12">
        <f t="shared" si="0"/>
        <v>1.4901507424879838E-10</v>
      </c>
      <c r="H39" s="12">
        <f t="shared" si="0"/>
        <v>3.152701700149009E-2</v>
      </c>
      <c r="I39" s="13">
        <f t="shared" si="1"/>
        <v>0.19240755095239021</v>
      </c>
      <c r="J39" s="13">
        <f t="shared" si="2"/>
        <v>-6.0407550952390199E-2</v>
      </c>
    </row>
    <row r="40" spans="1:10" ht="15.75" thickBot="1" x14ac:dyDescent="0.3">
      <c r="A40" s="43">
        <v>16.3</v>
      </c>
      <c r="B40" s="43">
        <v>0.21099999999999999</v>
      </c>
      <c r="C40" s="10">
        <f t="shared" si="5"/>
        <v>0.18538137734056909</v>
      </c>
      <c r="D40" s="11">
        <f t="shared" si="5"/>
        <v>1.849393403545244E-2</v>
      </c>
      <c r="E40" s="11">
        <f t="shared" si="5"/>
        <v>2.6356989151284467E-3</v>
      </c>
      <c r="F40" s="12">
        <f t="shared" si="4"/>
        <v>0.21475970017207274</v>
      </c>
      <c r="G40" s="12">
        <f t="shared" si="0"/>
        <v>1.5770398400130289E-10</v>
      </c>
      <c r="H40" s="12">
        <f t="shared" si="0"/>
        <v>3.2702500345520441E-2</v>
      </c>
      <c r="I40" s="13">
        <f t="shared" si="1"/>
        <v>0.24746220067529717</v>
      </c>
      <c r="J40" s="13">
        <f t="shared" si="2"/>
        <v>-3.6462200675297179E-2</v>
      </c>
    </row>
    <row r="41" spans="1:10" ht="15.75" thickBot="1" x14ac:dyDescent="0.3">
      <c r="A41" s="43">
        <v>18.3</v>
      </c>
      <c r="B41" s="43">
        <v>0.34899999999999998</v>
      </c>
      <c r="C41" s="10">
        <f t="shared" si="5"/>
        <v>0.24878404435243612</v>
      </c>
      <c r="D41" s="11">
        <f t="shared" si="5"/>
        <v>1.9686700705504653E-2</v>
      </c>
      <c r="E41" s="11">
        <f t="shared" si="5"/>
        <v>2.7447515370192478E-3</v>
      </c>
      <c r="F41" s="12">
        <f t="shared" si="4"/>
        <v>0.28821010793640495</v>
      </c>
      <c r="G41" s="12">
        <f t="shared" si="0"/>
        <v>1.6787510581295262E-10</v>
      </c>
      <c r="H41" s="12">
        <f t="shared" si="0"/>
        <v>3.4055573484714732E-2</v>
      </c>
      <c r="I41" s="13">
        <f t="shared" si="1"/>
        <v>0.32226568158899477</v>
      </c>
      <c r="J41" s="13">
        <f t="shared" si="2"/>
        <v>2.6734318411005209E-2</v>
      </c>
    </row>
    <row r="42" spans="1:10" ht="15.75" thickBot="1" x14ac:dyDescent="0.3">
      <c r="A42" s="43">
        <v>20.6</v>
      </c>
      <c r="B42" s="43">
        <v>0.52800000000000002</v>
      </c>
      <c r="C42" s="10">
        <f t="shared" si="5"/>
        <v>0.33698138818863305</v>
      </c>
      <c r="D42" s="11">
        <f t="shared" si="5"/>
        <v>2.1140888840178382E-2</v>
      </c>
      <c r="E42" s="11">
        <f t="shared" si="5"/>
        <v>2.8752579110933926E-3</v>
      </c>
      <c r="F42" s="12">
        <f t="shared" si="4"/>
        <v>0.39038453014623359</v>
      </c>
      <c r="G42" s="12">
        <f t="shared" si="0"/>
        <v>1.8027545621356763E-10</v>
      </c>
      <c r="H42" s="12">
        <f t="shared" si="0"/>
        <v>3.5674834591799244E-2</v>
      </c>
      <c r="I42" s="13">
        <f t="shared" si="1"/>
        <v>0.42605936491830831</v>
      </c>
      <c r="J42" s="13">
        <f t="shared" si="2"/>
        <v>0.10194063508169171</v>
      </c>
    </row>
    <row r="43" spans="1:10" ht="15.75" thickBot="1" x14ac:dyDescent="0.3">
      <c r="A43" s="43">
        <v>23.1</v>
      </c>
      <c r="B43" s="43">
        <v>0.69699999999999995</v>
      </c>
      <c r="C43" s="10">
        <f t="shared" si="5"/>
        <v>0.44924465544612996</v>
      </c>
      <c r="D43" s="11">
        <f t="shared" si="5"/>
        <v>2.2826718914113104E-2</v>
      </c>
      <c r="E43" s="11">
        <f t="shared" si="5"/>
        <v>3.0235305220108325E-3</v>
      </c>
      <c r="F43" s="12">
        <f t="shared" si="4"/>
        <v>0.52043872416737769</v>
      </c>
      <c r="G43" s="12">
        <f t="shared" si="0"/>
        <v>1.9465109519330364E-10</v>
      </c>
      <c r="H43" s="12">
        <f t="shared" si="0"/>
        <v>3.7514530727775573E-2</v>
      </c>
      <c r="I43" s="13">
        <f t="shared" si="1"/>
        <v>0.55795325508980431</v>
      </c>
      <c r="J43" s="13">
        <f t="shared" si="2"/>
        <v>0.13904674491019564</v>
      </c>
    </row>
    <row r="44" spans="1:10" ht="15.75" thickBot="1" x14ac:dyDescent="0.3">
      <c r="A44" s="43">
        <v>26</v>
      </c>
      <c r="B44" s="43">
        <v>0.97399999999999998</v>
      </c>
      <c r="C44" s="10">
        <f t="shared" si="5"/>
        <v>0.59343459216847672</v>
      </c>
      <c r="D44" s="11">
        <f t="shared" si="5"/>
        <v>2.4927318908752466E-2</v>
      </c>
      <c r="E44" s="11">
        <f t="shared" si="5"/>
        <v>3.2042608501978891E-3</v>
      </c>
      <c r="F44" s="12">
        <f t="shared" si="4"/>
        <v>0.68747916815670318</v>
      </c>
      <c r="G44" s="12">
        <f t="shared" si="0"/>
        <v>2.1256361652666086E-10</v>
      </c>
      <c r="H44" s="12">
        <f t="shared" si="0"/>
        <v>3.9756946804232168E-2</v>
      </c>
      <c r="I44" s="13">
        <f t="shared" si="1"/>
        <v>0.72723611517349895</v>
      </c>
      <c r="J44" s="13">
        <f t="shared" si="2"/>
        <v>0.24676388482650102</v>
      </c>
    </row>
    <row r="45" spans="1:10" ht="15.75" thickBot="1" x14ac:dyDescent="0.3">
      <c r="A45" s="43">
        <v>29.2</v>
      </c>
      <c r="B45" s="43">
        <v>1.026</v>
      </c>
      <c r="C45" s="10">
        <f t="shared" si="5"/>
        <v>0.7531710148508286</v>
      </c>
      <c r="D45" s="11">
        <f t="shared" si="5"/>
        <v>2.7437207202239789E-2</v>
      </c>
      <c r="E45" s="11">
        <f t="shared" si="5"/>
        <v>3.4150928359649151E-3</v>
      </c>
      <c r="F45" s="12">
        <f t="shared" si="4"/>
        <v>0.87252982822812353</v>
      </c>
      <c r="G45" s="12">
        <f t="shared" si="0"/>
        <v>2.3396627658386695E-10</v>
      </c>
      <c r="H45" s="12">
        <f t="shared" si="0"/>
        <v>4.2372849951522011E-2</v>
      </c>
      <c r="I45" s="13">
        <f t="shared" si="1"/>
        <v>0.91490267841361184</v>
      </c>
      <c r="J45" s="13">
        <f t="shared" si="2"/>
        <v>0.11109732158638819</v>
      </c>
    </row>
    <row r="46" spans="1:10" ht="15.75" thickBot="1" x14ac:dyDescent="0.3">
      <c r="A46" s="43">
        <v>32.700000000000003</v>
      </c>
      <c r="B46" s="43">
        <v>1.0329999999999999</v>
      </c>
      <c r="C46" s="10">
        <f t="shared" si="5"/>
        <v>0.89997314120791572</v>
      </c>
      <c r="D46" s="11">
        <f t="shared" si="5"/>
        <v>3.0428617776431761E-2</v>
      </c>
      <c r="E46" s="11">
        <f t="shared" si="5"/>
        <v>3.6601163161696375E-3</v>
      </c>
      <c r="F46" s="12">
        <f t="shared" si="4"/>
        <v>1.0425964287321825</v>
      </c>
      <c r="G46" s="12">
        <f t="shared" si="0"/>
        <v>2.5947503877742462E-10</v>
      </c>
      <c r="H46" s="12">
        <f t="shared" si="0"/>
        <v>4.5412984922957117E-2</v>
      </c>
      <c r="I46" s="13">
        <f t="shared" si="1"/>
        <v>1.0880094139146148</v>
      </c>
      <c r="J46" s="13">
        <f t="shared" si="2"/>
        <v>-5.5009413914614891E-2</v>
      </c>
    </row>
    <row r="47" spans="1:10" ht="15.75" thickBot="1" x14ac:dyDescent="0.3">
      <c r="A47" s="43">
        <v>36.799999999999997</v>
      </c>
      <c r="B47" s="43">
        <v>1.105</v>
      </c>
      <c r="C47" s="10">
        <f t="shared" si="5"/>
        <v>0.99342068106790937</v>
      </c>
      <c r="D47" s="11">
        <f t="shared" si="5"/>
        <v>3.4284230929939305E-2</v>
      </c>
      <c r="E47" s="11">
        <f t="shared" si="5"/>
        <v>3.9674462887339893E-3</v>
      </c>
      <c r="F47" s="12">
        <f t="shared" si="4"/>
        <v>1.1508530720371959</v>
      </c>
      <c r="G47" s="12">
        <f t="shared" si="0"/>
        <v>2.9235314648075905E-10</v>
      </c>
      <c r="H47" s="12">
        <f t="shared" si="0"/>
        <v>4.9226189259873841E-2</v>
      </c>
      <c r="I47" s="13">
        <f t="shared" si="1"/>
        <v>1.2000792615894229</v>
      </c>
      <c r="J47" s="13">
        <f t="shared" si="2"/>
        <v>-9.5079261589422925E-2</v>
      </c>
    </row>
    <row r="48" spans="1:10" ht="15.75" thickBot="1" x14ac:dyDescent="0.3">
      <c r="A48" s="43">
        <v>41.3</v>
      </c>
      <c r="B48" s="43">
        <v>1.069</v>
      </c>
      <c r="C48" s="10">
        <f t="shared" si="5"/>
        <v>0.96603491077563353</v>
      </c>
      <c r="D48" s="11">
        <f t="shared" si="5"/>
        <v>3.8987462959223125E-2</v>
      </c>
      <c r="E48" s="11">
        <f t="shared" si="5"/>
        <v>4.331633459939966E-3</v>
      </c>
      <c r="F48" s="12">
        <f t="shared" si="4"/>
        <v>1.1191273404598236</v>
      </c>
      <c r="G48" s="12">
        <f t="shared" si="0"/>
        <v>3.3245918488658087E-10</v>
      </c>
      <c r="H48" s="12">
        <f t="shared" si="0"/>
        <v>5.3744850713895481E-2</v>
      </c>
      <c r="I48" s="13">
        <f t="shared" si="1"/>
        <v>1.1728721915061784</v>
      </c>
      <c r="J48" s="13">
        <f t="shared" si="2"/>
        <v>-0.10387219150617844</v>
      </c>
    </row>
    <row r="49" spans="1:10" ht="15.75" thickBot="1" x14ac:dyDescent="0.3">
      <c r="A49" s="43">
        <v>46.4</v>
      </c>
      <c r="B49" s="43">
        <v>0.79300000000000004</v>
      </c>
      <c r="C49" s="10">
        <f t="shared" si="5"/>
        <v>0.78759185008498744</v>
      </c>
      <c r="D49" s="11">
        <f t="shared" si="5"/>
        <v>4.496642464887058E-2</v>
      </c>
      <c r="E49" s="11">
        <f t="shared" si="5"/>
        <v>4.7808892363324579E-3</v>
      </c>
      <c r="F49" s="12">
        <f t="shared" si="4"/>
        <v>0.91240550700776635</v>
      </c>
      <c r="G49" s="12">
        <f t="shared" si="0"/>
        <v>3.8344379837341585E-10</v>
      </c>
      <c r="H49" s="12">
        <f t="shared" si="0"/>
        <v>5.9319003018763937E-2</v>
      </c>
      <c r="I49" s="13">
        <f t="shared" si="1"/>
        <v>0.9717245104099741</v>
      </c>
      <c r="J49" s="13">
        <f t="shared" si="2"/>
        <v>-0.17872451040997406</v>
      </c>
    </row>
    <row r="50" spans="1:10" ht="15.75" thickBot="1" x14ac:dyDescent="0.3">
      <c r="A50" s="43">
        <v>52.1</v>
      </c>
      <c r="B50" s="43">
        <v>0.63300000000000001</v>
      </c>
      <c r="C50" s="10">
        <f t="shared" si="5"/>
        <v>0.50461328492659696</v>
      </c>
      <c r="D50" s="11">
        <f t="shared" si="5"/>
        <v>5.2540335020103544E-2</v>
      </c>
      <c r="E50" s="11">
        <f t="shared" si="5"/>
        <v>5.3326563508019212E-3</v>
      </c>
      <c r="F50" s="12">
        <f t="shared" si="4"/>
        <v>0.58458189990999021</v>
      </c>
      <c r="G50" s="12">
        <f t="shared" si="0"/>
        <v>4.4802907469821077E-10</v>
      </c>
      <c r="H50" s="12">
        <f t="shared" si="0"/>
        <v>6.6165067319968504E-2</v>
      </c>
      <c r="I50" s="13">
        <f t="shared" si="1"/>
        <v>0.65074696767798779</v>
      </c>
      <c r="J50" s="13">
        <f t="shared" si="2"/>
        <v>-1.7746967677987779E-2</v>
      </c>
    </row>
    <row r="51" spans="1:10" ht="15.75" thickBot="1" x14ac:dyDescent="0.3">
      <c r="A51" s="43">
        <v>58.6</v>
      </c>
      <c r="B51" s="43">
        <v>0.64900000000000002</v>
      </c>
      <c r="C51" s="10">
        <f t="shared" si="5"/>
        <v>0.22967458510642066</v>
      </c>
      <c r="D51" s="11">
        <f t="shared" si="5"/>
        <v>6.2439848130016851E-2</v>
      </c>
      <c r="E51" s="11">
        <f t="shared" si="5"/>
        <v>6.0316793925834205E-3</v>
      </c>
      <c r="F51" s="12">
        <f t="shared" si="4"/>
        <v>0.26607227620271756</v>
      </c>
      <c r="G51" s="12">
        <f t="shared" si="0"/>
        <v>5.324455462890408E-10</v>
      </c>
      <c r="H51" s="12">
        <f t="shared" si="0"/>
        <v>7.4838213229835138E-2</v>
      </c>
      <c r="I51" s="13">
        <f t="shared" si="1"/>
        <v>0.34091048996499823</v>
      </c>
      <c r="J51" s="13">
        <f t="shared" si="2"/>
        <v>0.30808951003500179</v>
      </c>
    </row>
    <row r="52" spans="1:10" ht="15.75" thickBot="1" x14ac:dyDescent="0.3">
      <c r="A52" s="43">
        <v>63</v>
      </c>
      <c r="B52" s="43">
        <v>0.498</v>
      </c>
      <c r="C52" s="10">
        <f t="shared" si="5"/>
        <v>0.11384334281591456</v>
      </c>
      <c r="D52" s="11">
        <f t="shared" si="5"/>
        <v>6.997221315868396E-2</v>
      </c>
      <c r="E52" s="11">
        <f t="shared" si="5"/>
        <v>6.5507114654142296E-3</v>
      </c>
      <c r="F52" s="12">
        <f t="shared" si="4"/>
        <v>0.13188467213088217</v>
      </c>
      <c r="G52" s="12">
        <f t="shared" si="0"/>
        <v>5.9667655153085394E-10</v>
      </c>
      <c r="H52" s="12">
        <f t="shared" si="0"/>
        <v>8.127811668150027E-2</v>
      </c>
      <c r="I52" s="13">
        <f t="shared" si="1"/>
        <v>0.21316278940905897</v>
      </c>
      <c r="J52" s="13">
        <f t="shared" si="2"/>
        <v>0.28483721059094103</v>
      </c>
    </row>
    <row r="53" spans="1:10" ht="15.75" thickBot="1" x14ac:dyDescent="0.3">
      <c r="A53" s="43">
        <v>73.900000000000006</v>
      </c>
      <c r="B53" s="43">
        <v>0.72499999999999998</v>
      </c>
      <c r="C53" s="10">
        <f t="shared" si="5"/>
        <v>1.1116879530183364E-2</v>
      </c>
      <c r="D53" s="11">
        <f t="shared" si="5"/>
        <v>9.183207518284528E-2</v>
      </c>
      <c r="E53" s="11">
        <f t="shared" si="5"/>
        <v>8.01386581676879E-3</v>
      </c>
      <c r="F53" s="12">
        <f t="shared" si="4"/>
        <v>1.2878627556883288E-2</v>
      </c>
      <c r="G53" s="12">
        <f t="shared" si="0"/>
        <v>7.8308293344616003E-10</v>
      </c>
      <c r="H53" s="12">
        <f t="shared" si="0"/>
        <v>9.9432240965605156E-2</v>
      </c>
      <c r="I53" s="13">
        <f t="shared" si="1"/>
        <v>0.11231086930557138</v>
      </c>
      <c r="J53" s="13">
        <f t="shared" si="2"/>
        <v>0.61268913069442865</v>
      </c>
    </row>
    <row r="54" spans="1:10" ht="15.75" thickBot="1" x14ac:dyDescent="0.3">
      <c r="A54" s="43">
        <v>83</v>
      </c>
      <c r="B54" s="43">
        <v>0.434</v>
      </c>
      <c r="C54" s="10">
        <f t="shared" si="5"/>
        <v>8.3936840665511426E-4</v>
      </c>
      <c r="D54" s="11">
        <f t="shared" si="5"/>
        <v>0.11394393910190478</v>
      </c>
      <c r="E54" s="11">
        <f t="shared" si="5"/>
        <v>9.4529046870238161E-3</v>
      </c>
      <c r="F54" s="12">
        <f t="shared" si="4"/>
        <v>9.7238735591006912E-4</v>
      </c>
      <c r="G54" s="12">
        <f t="shared" ref="G54:H56" si="6">D$15*D54</f>
        <v>9.7163822011721676E-10</v>
      </c>
      <c r="H54" s="12">
        <f t="shared" si="6"/>
        <v>0.11728715181358376</v>
      </c>
      <c r="I54" s="13">
        <f t="shared" si="1"/>
        <v>0.11825954014113205</v>
      </c>
      <c r="J54" s="13">
        <f t="shared" si="2"/>
        <v>0.31574045985886795</v>
      </c>
    </row>
    <row r="55" spans="1:10" ht="15.75" thickBot="1" x14ac:dyDescent="0.3">
      <c r="A55" s="43">
        <v>93.3</v>
      </c>
      <c r="B55" s="43">
        <v>0.74</v>
      </c>
      <c r="C55" s="10">
        <f t="shared" ref="C55:E86" si="7">EXP(-1*(($A55-C$8)/(0.6006*C$9))^2)</f>
        <v>2.2291583024283508E-5</v>
      </c>
      <c r="D55" s="11">
        <f t="shared" si="7"/>
        <v>0.14367859353135529</v>
      </c>
      <c r="E55" s="11">
        <f t="shared" si="7"/>
        <v>1.1356386688912349E-2</v>
      </c>
      <c r="F55" s="12">
        <f t="shared" si="4"/>
        <v>2.5824242733190263E-5</v>
      </c>
      <c r="G55" s="12">
        <f t="shared" si="6"/>
        <v>1.2251956004689096E-9</v>
      </c>
      <c r="H55" s="12">
        <f t="shared" si="6"/>
        <v>0.14090465245721023</v>
      </c>
      <c r="I55" s="13">
        <f t="shared" si="1"/>
        <v>0.14093047792513902</v>
      </c>
      <c r="J55" s="13">
        <f t="shared" si="2"/>
        <v>0.59906952207486097</v>
      </c>
    </row>
    <row r="56" spans="1:10" ht="15.75" thickBot="1" x14ac:dyDescent="0.3">
      <c r="A56" s="43">
        <v>104.8</v>
      </c>
      <c r="B56" s="43">
        <v>0.61799999999999999</v>
      </c>
      <c r="C56" s="10">
        <f t="shared" si="7"/>
        <v>1.6034191044069161E-7</v>
      </c>
      <c r="D56" s="11">
        <f t="shared" si="7"/>
        <v>0.18327817326047119</v>
      </c>
      <c r="E56" s="11">
        <f t="shared" si="7"/>
        <v>1.3877386908045575E-2</v>
      </c>
      <c r="F56" s="12">
        <f t="shared" si="4"/>
        <v>1.8575210253184628E-7</v>
      </c>
      <c r="G56" s="12">
        <f t="shared" si="6"/>
        <v>1.5628745105421948E-9</v>
      </c>
      <c r="H56" s="12">
        <f t="shared" si="6"/>
        <v>0.17218402585758352</v>
      </c>
      <c r="I56" s="13">
        <f t="shared" si="1"/>
        <v>0.17218421317256055</v>
      </c>
      <c r="J56" s="13">
        <f t="shared" si="2"/>
        <v>0.44581578682743944</v>
      </c>
    </row>
    <row r="57" spans="1:10" ht="15.75" thickBot="1" x14ac:dyDescent="0.3">
      <c r="A57" s="43">
        <v>117.7</v>
      </c>
      <c r="B57" s="43">
        <v>0.624</v>
      </c>
      <c r="C57" s="10">
        <f>EXP(-1*(($A57-C$8)/(0.6006*C$9))^2)</f>
        <v>2.086025192326425E-10</v>
      </c>
      <c r="D57" s="11">
        <f t="shared" si="7"/>
        <v>0.23619438228564174</v>
      </c>
      <c r="E57" s="11">
        <f t="shared" si="7"/>
        <v>1.7282316551343685E-2</v>
      </c>
      <c r="F57" s="12">
        <f t="shared" ref="F57:H111" si="8">C$15*C57</f>
        <v>2.4166081366004277E-10</v>
      </c>
      <c r="G57" s="12">
        <f t="shared" si="8"/>
        <v>2.0141087890638842E-9</v>
      </c>
      <c r="H57" s="12">
        <f t="shared" si="8"/>
        <v>0.21443077574138153</v>
      </c>
      <c r="I57" s="13">
        <f t="shared" si="1"/>
        <v>0.21443077799715113</v>
      </c>
      <c r="J57" s="13">
        <f t="shared" si="2"/>
        <v>0.40956922200284884</v>
      </c>
    </row>
    <row r="58" spans="1:10" ht="15.75" thickBot="1" x14ac:dyDescent="0.3">
      <c r="A58" s="43">
        <v>125</v>
      </c>
      <c r="B58" s="43">
        <v>0.34300000000000003</v>
      </c>
      <c r="C58" s="10">
        <f t="shared" si="7"/>
        <v>2.8881898233401566E-12</v>
      </c>
      <c r="D58" s="11">
        <f t="shared" si="7"/>
        <v>0.27018311014967106</v>
      </c>
      <c r="E58" s="11">
        <f t="shared" si="7"/>
        <v>1.9517156734844221E-2</v>
      </c>
      <c r="F58" s="12">
        <f t="shared" si="8"/>
        <v>3.3458958467066254E-12</v>
      </c>
      <c r="G58" s="12">
        <f t="shared" si="8"/>
        <v>2.3039420817001734E-9</v>
      </c>
      <c r="H58" s="12">
        <f t="shared" si="8"/>
        <v>0.24215961132788005</v>
      </c>
      <c r="I58" s="13">
        <f t="shared" si="1"/>
        <v>0.24215961363516803</v>
      </c>
      <c r="J58" s="13">
        <f t="shared" si="2"/>
        <v>0.100840386364832</v>
      </c>
    </row>
    <row r="59" spans="1:10" ht="15.75" thickBot="1" x14ac:dyDescent="0.3">
      <c r="A59" s="43">
        <v>148.5</v>
      </c>
      <c r="B59" s="43">
        <v>1.071</v>
      </c>
      <c r="C59" s="10">
        <f t="shared" si="7"/>
        <v>2.3409640387041961E-19</v>
      </c>
      <c r="D59" s="11">
        <f t="shared" si="7"/>
        <v>0.39832416230145395</v>
      </c>
      <c r="E59" s="11">
        <f t="shared" si="7"/>
        <v>2.8508858652249558E-2</v>
      </c>
      <c r="F59" s="12">
        <f t="shared" si="8"/>
        <v>2.7119484291138473E-19</v>
      </c>
      <c r="G59" s="12">
        <f t="shared" si="8"/>
        <v>3.3966438508162494E-9</v>
      </c>
      <c r="H59" s="12">
        <f t="shared" si="8"/>
        <v>0.3537243782187276</v>
      </c>
      <c r="I59" s="13">
        <f t="shared" ref="I59:I80" si="9">SUM(F59:H59)</f>
        <v>0.35372438161537145</v>
      </c>
      <c r="J59" s="13">
        <f t="shared" si="2"/>
        <v>0.7172756183846285</v>
      </c>
    </row>
    <row r="60" spans="1:10" ht="15.75" thickBot="1" x14ac:dyDescent="0.3">
      <c r="A60" s="43">
        <v>166.8</v>
      </c>
      <c r="B60" s="43">
        <v>0.83399999999999996</v>
      </c>
      <c r="C60" s="10">
        <f t="shared" si="7"/>
        <v>4.7485222598393037E-26</v>
      </c>
      <c r="D60" s="11">
        <f t="shared" si="7"/>
        <v>0.51407427134399364</v>
      </c>
      <c r="E60" s="11">
        <f t="shared" si="7"/>
        <v>3.7788763009225991E-2</v>
      </c>
      <c r="F60" s="12">
        <f t="shared" si="8"/>
        <v>5.5010445569730362E-26</v>
      </c>
      <c r="G60" s="12">
        <f t="shared" si="8"/>
        <v>4.3836838883550861E-9</v>
      </c>
      <c r="H60" s="12">
        <f t="shared" si="8"/>
        <v>0.46886502410150249</v>
      </c>
      <c r="I60" s="13">
        <f t="shared" si="9"/>
        <v>0.46886502848518641</v>
      </c>
      <c r="J60" s="13">
        <f t="shared" si="2"/>
        <v>0.36513497151481356</v>
      </c>
    </row>
    <row r="61" spans="1:10" ht="15.75" thickBot="1" x14ac:dyDescent="0.3">
      <c r="A61" s="43">
        <v>187.4</v>
      </c>
      <c r="B61" s="43">
        <v>1.014</v>
      </c>
      <c r="C61" s="10">
        <f t="shared" si="7"/>
        <v>8.2434254334093845E-35</v>
      </c>
      <c r="D61" s="11">
        <f t="shared" si="7"/>
        <v>0.65204530281021233</v>
      </c>
      <c r="E61" s="11">
        <f t="shared" si="7"/>
        <v>5.117833347445646E-2</v>
      </c>
      <c r="F61" s="12">
        <f t="shared" si="8"/>
        <v>9.5498026817303803E-35</v>
      </c>
      <c r="G61" s="12">
        <f t="shared" si="8"/>
        <v>5.5602091910452069E-9</v>
      </c>
      <c r="H61" s="12">
        <f t="shared" si="8"/>
        <v>0.63499645521916892</v>
      </c>
      <c r="I61" s="13">
        <f t="shared" si="9"/>
        <v>0.6349964607793781</v>
      </c>
      <c r="J61" s="13">
        <f t="shared" si="2"/>
        <v>0.37900353922062191</v>
      </c>
    </row>
    <row r="62" spans="1:10" ht="15.75" thickBot="1" x14ac:dyDescent="0.3">
      <c r="A62" s="43">
        <v>210.5</v>
      </c>
      <c r="B62" s="43">
        <v>1.161</v>
      </c>
      <c r="C62" s="10">
        <f t="shared" si="7"/>
        <v>3.5279090126903904E-46</v>
      </c>
      <c r="D62" s="11">
        <f t="shared" si="7"/>
        <v>0.79987923501982416</v>
      </c>
      <c r="E62" s="11">
        <f t="shared" si="7"/>
        <v>7.0661956772870196E-2</v>
      </c>
      <c r="F62" s="12">
        <f t="shared" si="8"/>
        <v>4.0869945658448605E-46</v>
      </c>
      <c r="G62" s="12">
        <f t="shared" si="8"/>
        <v>6.8208387593859359E-9</v>
      </c>
      <c r="H62" s="12">
        <f t="shared" si="8"/>
        <v>0.87673999959412052</v>
      </c>
      <c r="I62" s="13">
        <f t="shared" si="9"/>
        <v>0.87674000641495931</v>
      </c>
      <c r="J62" s="13">
        <f t="shared" si="2"/>
        <v>0.28425999358504073</v>
      </c>
    </row>
    <row r="63" spans="1:10" ht="15.75" thickBot="1" x14ac:dyDescent="0.3">
      <c r="A63" s="43">
        <v>236.4</v>
      </c>
      <c r="B63" s="43">
        <v>1.401</v>
      </c>
      <c r="C63" s="10">
        <f t="shared" si="7"/>
        <v>7.2206842362002769E-61</v>
      </c>
      <c r="D63" s="11">
        <f t="shared" si="7"/>
        <v>0.9301199566282301</v>
      </c>
      <c r="E63" s="11">
        <f t="shared" si="7"/>
        <v>9.9243012868814595E-2</v>
      </c>
      <c r="F63" s="12">
        <f t="shared" si="8"/>
        <v>8.3649825233239533E-61</v>
      </c>
      <c r="G63" s="12">
        <f t="shared" si="8"/>
        <v>7.9314451148253179E-9</v>
      </c>
      <c r="H63" s="12">
        <f t="shared" si="8"/>
        <v>1.231360169404909</v>
      </c>
      <c r="I63" s="13">
        <f t="shared" si="9"/>
        <v>1.2313601773363541</v>
      </c>
      <c r="J63" s="13">
        <f t="shared" si="2"/>
        <v>0.16963982266364597</v>
      </c>
    </row>
    <row r="64" spans="1:10" ht="15.75" thickBot="1" x14ac:dyDescent="0.3">
      <c r="A64" s="43">
        <v>265.60000000000002</v>
      </c>
      <c r="B64" s="43">
        <v>1.6439999999999999</v>
      </c>
      <c r="C64" s="10">
        <f t="shared" si="7"/>
        <v>6.8493401361912349E-80</v>
      </c>
      <c r="D64" s="11">
        <f t="shared" si="7"/>
        <v>0.99841364680362299</v>
      </c>
      <c r="E64" s="11">
        <f t="shared" si="7"/>
        <v>0.14154051581962016</v>
      </c>
      <c r="F64" s="12">
        <f t="shared" si="8"/>
        <v>7.9347896489226611E-80</v>
      </c>
      <c r="G64" s="12">
        <f t="shared" si="8"/>
        <v>8.5138083373913722E-9</v>
      </c>
      <c r="H64" s="12">
        <f t="shared" si="8"/>
        <v>1.7561674973299051</v>
      </c>
      <c r="I64" s="13">
        <f t="shared" si="9"/>
        <v>1.7561675058437134</v>
      </c>
      <c r="J64" s="13">
        <f t="shared" si="2"/>
        <v>-0.11216750584371349</v>
      </c>
    </row>
    <row r="65" spans="1:10" ht="15.75" thickBot="1" x14ac:dyDescent="0.3">
      <c r="A65" s="43">
        <v>298.39999999999998</v>
      </c>
      <c r="B65" s="43">
        <v>2.0950000000000002</v>
      </c>
      <c r="C65" s="10">
        <f t="shared" si="7"/>
        <v>2.2648183423913071E-104</v>
      </c>
      <c r="D65" s="11">
        <f t="shared" si="7"/>
        <v>0.95369946273917239</v>
      </c>
      <c r="E65" s="11">
        <f t="shared" si="7"/>
        <v>0.2035823333850543</v>
      </c>
      <c r="F65" s="12">
        <f t="shared" si="8"/>
        <v>2.6237355398574082E-104</v>
      </c>
      <c r="G65" s="12">
        <f t="shared" si="8"/>
        <v>8.1325154791593881E-9</v>
      </c>
      <c r="H65" s="12">
        <f t="shared" si="8"/>
        <v>2.5259529036692516</v>
      </c>
      <c r="I65" s="13">
        <f t="shared" si="9"/>
        <v>2.5259529118017672</v>
      </c>
      <c r="J65" s="13">
        <f t="shared" si="2"/>
        <v>-0.43095291180176698</v>
      </c>
    </row>
    <row r="66" spans="1:10" ht="15.75" thickBot="1" x14ac:dyDescent="0.3">
      <c r="A66" s="43">
        <v>335.2</v>
      </c>
      <c r="B66" s="43">
        <v>2.7829999999999999</v>
      </c>
      <c r="C66" s="10">
        <f t="shared" si="7"/>
        <v>9.3106085526654118E-136</v>
      </c>
      <c r="D66" s="11">
        <f t="shared" si="7"/>
        <v>0.77355138356682529</v>
      </c>
      <c r="E66" s="11">
        <f t="shared" si="7"/>
        <v>0.29278077232707012</v>
      </c>
      <c r="F66" s="12">
        <f t="shared" si="8"/>
        <v>1.0786107697951478E-135</v>
      </c>
      <c r="G66" s="12">
        <f t="shared" si="8"/>
        <v>6.5963323316906103E-9</v>
      </c>
      <c r="H66" s="12">
        <f t="shared" si="8"/>
        <v>3.6326847703396146</v>
      </c>
      <c r="I66" s="13">
        <f t="shared" si="9"/>
        <v>3.6326847769359469</v>
      </c>
      <c r="J66" s="13">
        <f t="shared" si="2"/>
        <v>-0.84968477693594702</v>
      </c>
    </row>
    <row r="67" spans="1:10" ht="15.75" thickBot="1" x14ac:dyDescent="0.3">
      <c r="A67" s="43">
        <v>376.5</v>
      </c>
      <c r="B67" s="43">
        <v>4.3570000000000002</v>
      </c>
      <c r="C67" s="10">
        <f t="shared" si="7"/>
        <v>6.4317734886724667E-176</v>
      </c>
      <c r="D67" s="11">
        <f t="shared" si="7"/>
        <v>0.50125856138757341</v>
      </c>
      <c r="E67" s="11">
        <f t="shared" si="7"/>
        <v>0.41622305975423785</v>
      </c>
      <c r="F67" s="12">
        <f t="shared" si="8"/>
        <v>7.4510491065366735E-176</v>
      </c>
      <c r="G67" s="12">
        <f t="shared" si="8"/>
        <v>4.2744000272761906E-9</v>
      </c>
      <c r="H67" s="12">
        <f t="shared" si="8"/>
        <v>5.1642980453111438</v>
      </c>
      <c r="I67" s="13">
        <f t="shared" si="9"/>
        <v>5.1642980495855442</v>
      </c>
      <c r="J67" s="13">
        <f t="shared" si="2"/>
        <v>-0.80729804958554396</v>
      </c>
    </row>
    <row r="68" spans="1:10" ht="15.75" thickBot="1" x14ac:dyDescent="0.3">
      <c r="A68" s="43">
        <v>422.9</v>
      </c>
      <c r="B68" s="43">
        <v>7.0220000000000002</v>
      </c>
      <c r="C68" s="10">
        <f t="shared" si="7"/>
        <v>2.8867474741988608E-227</v>
      </c>
      <c r="D68" s="11">
        <f t="shared" si="7"/>
        <v>0.23954214002258487</v>
      </c>
      <c r="E68" s="11">
        <f t="shared" si="7"/>
        <v>0.57583830320330098</v>
      </c>
      <c r="F68" s="12">
        <f t="shared" si="8"/>
        <v>3.3442249212146915E-227</v>
      </c>
      <c r="G68" s="12">
        <f t="shared" si="8"/>
        <v>2.0426562431412608E-9</v>
      </c>
      <c r="H68" s="12">
        <f t="shared" si="8"/>
        <v>7.1447281786934074</v>
      </c>
      <c r="I68" s="13">
        <f t="shared" si="9"/>
        <v>7.1447281807360632</v>
      </c>
      <c r="J68" s="13">
        <f t="shared" si="2"/>
        <v>-0.12272818073606295</v>
      </c>
    </row>
    <row r="69" spans="1:10" ht="15.75" thickBot="1" x14ac:dyDescent="0.3">
      <c r="A69" s="43">
        <v>475.1</v>
      </c>
      <c r="B69" s="43">
        <v>10.54</v>
      </c>
      <c r="C69" s="10">
        <f t="shared" si="7"/>
        <v>6.5571619263247756E-293</v>
      </c>
      <c r="D69" s="11">
        <f t="shared" si="7"/>
        <v>7.5992591485480238E-2</v>
      </c>
      <c r="E69" s="11">
        <f t="shared" si="7"/>
        <v>0.75874729680226471</v>
      </c>
      <c r="F69" s="12">
        <f t="shared" si="8"/>
        <v>7.5963084829722248E-293</v>
      </c>
      <c r="G69" s="12">
        <f t="shared" si="8"/>
        <v>6.4801433858637286E-10</v>
      </c>
      <c r="H69" s="12">
        <f t="shared" si="8"/>
        <v>9.414176100850101</v>
      </c>
      <c r="I69" s="13">
        <f t="shared" si="9"/>
        <v>9.414176101498116</v>
      </c>
      <c r="J69" s="13">
        <f t="shared" si="2"/>
        <v>1.1258238985018831</v>
      </c>
    </row>
    <row r="70" spans="1:10" ht="15.75" thickBot="1" x14ac:dyDescent="0.3">
      <c r="A70" s="43">
        <v>533.70000000000005</v>
      </c>
      <c r="B70" s="43">
        <v>12.666</v>
      </c>
      <c r="C70" s="10">
        <f t="shared" si="7"/>
        <v>0</v>
      </c>
      <c r="D70" s="11">
        <f t="shared" si="7"/>
        <v>1.4032487818400372E-2</v>
      </c>
      <c r="E70" s="11">
        <f t="shared" si="7"/>
        <v>0.92392232777114502</v>
      </c>
      <c r="F70" s="12">
        <f t="shared" si="8"/>
        <v>0</v>
      </c>
      <c r="G70" s="12">
        <f t="shared" si="8"/>
        <v>1.1965973438475884E-10</v>
      </c>
      <c r="H70" s="12">
        <f t="shared" si="8"/>
        <v>11.463589437224266</v>
      </c>
      <c r="I70" s="13">
        <f t="shared" si="9"/>
        <v>11.463589437343925</v>
      </c>
      <c r="J70" s="13">
        <f t="shared" si="2"/>
        <v>1.202410562656075</v>
      </c>
    </row>
    <row r="71" spans="1:10" ht="15.75" thickBot="1" x14ac:dyDescent="0.3">
      <c r="A71" s="43">
        <v>599.5</v>
      </c>
      <c r="B71" s="43">
        <v>12.387</v>
      </c>
      <c r="C71" s="10">
        <f t="shared" si="7"/>
        <v>0</v>
      </c>
      <c r="D71" s="11">
        <f t="shared" si="7"/>
        <v>1.2709611174422132E-3</v>
      </c>
      <c r="E71" s="11">
        <f t="shared" si="7"/>
        <v>0.99994880881183579</v>
      </c>
      <c r="F71" s="12">
        <f t="shared" si="8"/>
        <v>0</v>
      </c>
      <c r="G71" s="12">
        <f t="shared" si="8"/>
        <v>1.0837912114704985E-11</v>
      </c>
      <c r="H71" s="12">
        <f t="shared" si="8"/>
        <v>12.40688990611744</v>
      </c>
      <c r="I71" s="13">
        <f t="shared" si="9"/>
        <v>12.406889906128278</v>
      </c>
      <c r="J71" s="13">
        <f t="shared" si="2"/>
        <v>-1.9889906128277346E-2</v>
      </c>
    </row>
    <row r="72" spans="1:10" ht="15.75" thickBot="1" x14ac:dyDescent="0.3">
      <c r="A72" s="43">
        <v>673.4</v>
      </c>
      <c r="B72" s="43">
        <v>9.6229999999999993</v>
      </c>
      <c r="C72" s="10">
        <f t="shared" si="7"/>
        <v>0</v>
      </c>
      <c r="D72" s="11">
        <f t="shared" si="7"/>
        <v>4.5314910746006239E-5</v>
      </c>
      <c r="E72" s="11">
        <f t="shared" si="7"/>
        <v>0.91352898327143817</v>
      </c>
      <c r="F72" s="12">
        <f t="shared" si="8"/>
        <v>0</v>
      </c>
      <c r="G72" s="12">
        <f t="shared" si="8"/>
        <v>3.8641545631174338E-13</v>
      </c>
      <c r="H72" s="12">
        <f t="shared" si="8"/>
        <v>11.334633754865452</v>
      </c>
      <c r="I72" s="13">
        <f t="shared" si="9"/>
        <v>11.334633754865839</v>
      </c>
      <c r="J72" s="13">
        <f t="shared" si="2"/>
        <v>-1.71163375486584</v>
      </c>
    </row>
    <row r="73" spans="1:10" ht="15.75" thickBot="1" x14ac:dyDescent="0.3">
      <c r="A73" s="43">
        <v>756.5</v>
      </c>
      <c r="B73" s="43">
        <v>7.5519999999999996</v>
      </c>
      <c r="C73" s="10">
        <f t="shared" si="7"/>
        <v>0</v>
      </c>
      <c r="D73" s="11">
        <f t="shared" si="7"/>
        <v>4.7717653543265391E-7</v>
      </c>
      <c r="E73" s="11">
        <f t="shared" si="7"/>
        <v>0.65800391412307757</v>
      </c>
      <c r="F73" s="12">
        <f t="shared" si="8"/>
        <v>0</v>
      </c>
      <c r="G73" s="12">
        <f t="shared" si="8"/>
        <v>4.0690445075347863E-15</v>
      </c>
      <c r="H73" s="12">
        <f t="shared" si="8"/>
        <v>8.1642000554206255</v>
      </c>
      <c r="I73" s="13">
        <f t="shared" si="9"/>
        <v>8.1642000554206291</v>
      </c>
      <c r="J73" s="13">
        <f t="shared" si="2"/>
        <v>-0.6122000554206295</v>
      </c>
    </row>
    <row r="74" spans="1:10" ht="15.75" thickBot="1" x14ac:dyDescent="0.3">
      <c r="A74" s="43">
        <v>849.8</v>
      </c>
      <c r="B74" s="43">
        <v>5.7960000000000003</v>
      </c>
      <c r="C74" s="10">
        <f t="shared" si="7"/>
        <v>0</v>
      </c>
      <c r="D74" s="11">
        <f t="shared" si="7"/>
        <v>1.0413560118159044E-9</v>
      </c>
      <c r="E74" s="11">
        <f t="shared" si="7"/>
        <v>0.34211829935976595</v>
      </c>
      <c r="F74" s="12">
        <f t="shared" si="8"/>
        <v>0</v>
      </c>
      <c r="G74" s="12">
        <f t="shared" si="8"/>
        <v>8.8799922997594015E-18</v>
      </c>
      <c r="H74" s="12">
        <f t="shared" si="8"/>
        <v>4.2448413734982235</v>
      </c>
      <c r="I74" s="13">
        <f t="shared" si="9"/>
        <v>4.2448413734982235</v>
      </c>
      <c r="J74" s="13">
        <f t="shared" si="2"/>
        <v>1.5511586265017767</v>
      </c>
    </row>
    <row r="75" spans="1:10" ht="15.75" thickBot="1" x14ac:dyDescent="0.3">
      <c r="A75" s="43">
        <v>954.5</v>
      </c>
      <c r="B75" s="43">
        <v>2.3490000000000002</v>
      </c>
      <c r="C75" s="10">
        <f t="shared" si="7"/>
        <v>0</v>
      </c>
      <c r="D75" s="11">
        <f t="shared" si="7"/>
        <v>2.9933701078283632E-13</v>
      </c>
      <c r="E75" s="11">
        <f t="shared" si="7"/>
        <v>0.11458848489520139</v>
      </c>
      <c r="F75" s="12">
        <f t="shared" si="8"/>
        <v>0</v>
      </c>
      <c r="G75" s="12">
        <f t="shared" si="8"/>
        <v>2.5525471794697776E-21</v>
      </c>
      <c r="H75" s="12">
        <f t="shared" si="8"/>
        <v>1.4217594981615596</v>
      </c>
      <c r="I75" s="13">
        <f t="shared" si="9"/>
        <v>1.4217594981615596</v>
      </c>
      <c r="J75" s="13">
        <f t="shared" si="2"/>
        <v>0.92724050183844064</v>
      </c>
    </row>
    <row r="76" spans="1:10" ht="15.75" thickBot="1" x14ac:dyDescent="0.3">
      <c r="A76" s="43">
        <v>1072.3</v>
      </c>
      <c r="B76" s="43">
        <v>1.175</v>
      </c>
      <c r="C76" s="10">
        <f t="shared" si="7"/>
        <v>0</v>
      </c>
      <c r="D76" s="11">
        <f t="shared" si="7"/>
        <v>6.1609014991503661E-18</v>
      </c>
      <c r="E76" s="11">
        <f t="shared" si="7"/>
        <v>2.1236549660450812E-2</v>
      </c>
      <c r="F76" s="12">
        <f t="shared" si="8"/>
        <v>0</v>
      </c>
      <c r="G76" s="12">
        <f t="shared" si="8"/>
        <v>5.2536075320322886E-26</v>
      </c>
      <c r="H76" s="12">
        <f t="shared" si="8"/>
        <v>0.26349302214388548</v>
      </c>
      <c r="I76" s="13">
        <f t="shared" si="9"/>
        <v>0.26349302214388548</v>
      </c>
      <c r="J76" s="13">
        <f t="shared" si="2"/>
        <v>0.91150697785611456</v>
      </c>
    </row>
    <row r="77" spans="1:10" ht="15.75" thickBot="1" x14ac:dyDescent="0.3">
      <c r="A77" s="43">
        <v>1204.5</v>
      </c>
      <c r="B77" s="43">
        <v>1.1120000000000001</v>
      </c>
      <c r="C77" s="10">
        <f t="shared" si="7"/>
        <v>0</v>
      </c>
      <c r="D77" s="11">
        <f t="shared" si="7"/>
        <v>4.4166378771532009E-24</v>
      </c>
      <c r="E77" s="11">
        <f t="shared" si="7"/>
        <v>1.8046581918454146E-3</v>
      </c>
      <c r="F77" s="12">
        <f t="shared" si="8"/>
        <v>0</v>
      </c>
      <c r="G77" s="12">
        <f t="shared" si="8"/>
        <v>3.766215385990355E-32</v>
      </c>
      <c r="H77" s="12">
        <f t="shared" si="8"/>
        <v>2.2391341743787482E-2</v>
      </c>
      <c r="I77" s="13">
        <f t="shared" si="9"/>
        <v>2.2391341743787482E-2</v>
      </c>
      <c r="J77" s="13">
        <f t="shared" si="2"/>
        <v>1.0896086582562126</v>
      </c>
    </row>
    <row r="78" spans="1:10" ht="15.75" thickBot="1" x14ac:dyDescent="0.3">
      <c r="A78" s="43">
        <v>1353</v>
      </c>
      <c r="B78" s="43">
        <v>3.3000000000000002E-2</v>
      </c>
      <c r="C78" s="10">
        <f t="shared" si="7"/>
        <v>0</v>
      </c>
      <c r="D78" s="11">
        <f t="shared" si="7"/>
        <v>4.2319494515538087E-32</v>
      </c>
      <c r="E78" s="11">
        <f t="shared" si="7"/>
        <v>5.4885964022138992E-5</v>
      </c>
      <c r="F78" s="12">
        <f t="shared" si="8"/>
        <v>0</v>
      </c>
      <c r="G78" s="12">
        <f t="shared" si="8"/>
        <v>3.6087253654240532E-40</v>
      </c>
      <c r="H78" s="12">
        <f t="shared" si="8"/>
        <v>6.8099897416042717E-4</v>
      </c>
      <c r="I78" s="13">
        <f t="shared" si="9"/>
        <v>6.8099897416042717E-4</v>
      </c>
      <c r="J78" s="13">
        <f t="shared" si="2"/>
        <v>3.2319001025839574E-2</v>
      </c>
    </row>
    <row r="79" spans="1:10" ht="15.75" thickBot="1" x14ac:dyDescent="0.3">
      <c r="A79" s="43">
        <v>1519.9</v>
      </c>
      <c r="B79" s="43">
        <v>0</v>
      </c>
      <c r="C79" s="10">
        <f t="shared" si="7"/>
        <v>0</v>
      </c>
      <c r="D79" s="11">
        <f t="shared" si="7"/>
        <v>1.6018546912001498E-42</v>
      </c>
      <c r="E79" s="11">
        <f t="shared" si="7"/>
        <v>4.3425704756683742E-7</v>
      </c>
      <c r="F79" s="12">
        <f t="shared" si="8"/>
        <v>0</v>
      </c>
      <c r="G79" s="12">
        <f t="shared" si="8"/>
        <v>1.3659552700316544E-50</v>
      </c>
      <c r="H79" s="12">
        <f t="shared" si="8"/>
        <v>5.3880552010649934E-6</v>
      </c>
      <c r="I79" s="13">
        <f t="shared" si="9"/>
        <v>5.3880552010649934E-6</v>
      </c>
      <c r="J79" s="13">
        <f t="shared" si="2"/>
        <v>-5.3880552010649934E-6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5.2081191366823949E-56</v>
      </c>
      <c r="E80" s="11">
        <f t="shared" si="7"/>
        <v>5.9661780379791921E-10</v>
      </c>
      <c r="F80" s="12">
        <f t="shared" si="8"/>
        <v>0</v>
      </c>
      <c r="G80" s="12">
        <f t="shared" si="8"/>
        <v>4.4411380263049932E-64</v>
      </c>
      <c r="H80" s="12">
        <f t="shared" si="8"/>
        <v>7.4025503530983803E-9</v>
      </c>
      <c r="I80" s="13">
        <f t="shared" si="9"/>
        <v>7.4025503530983803E-9</v>
      </c>
      <c r="J80" s="13">
        <f t="shared" si="2"/>
        <v>-7.4025503530983803E-9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2.1400918171705671E-73</v>
      </c>
      <c r="E81" s="11">
        <f t="shared" si="7"/>
        <v>8.5311319996011526E-14</v>
      </c>
      <c r="F81" s="12">
        <f t="shared" si="8"/>
        <v>0</v>
      </c>
      <c r="G81" s="12">
        <f t="shared" si="8"/>
        <v>1.8249281361629429E-81</v>
      </c>
      <c r="H81" s="12">
        <f t="shared" si="8"/>
        <v>1.0585023409285771E-12</v>
      </c>
      <c r="I81" s="13">
        <f t="shared" si="1"/>
        <v>1.0585023409285771E-12</v>
      </c>
      <c r="J81" s="13">
        <f t="shared" si="2"/>
        <v>-1.0585023409285771E-12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9.2346577827195335E-96</v>
      </c>
      <c r="E82" s="11">
        <f t="shared" si="7"/>
        <v>6.5239637941816719E-19</v>
      </c>
      <c r="F82" s="12">
        <f t="shared" si="8"/>
        <v>0</v>
      </c>
      <c r="G82" s="12">
        <f t="shared" si="8"/>
        <v>7.8747027021494414E-104</v>
      </c>
      <c r="H82" s="12">
        <f t="shared" si="8"/>
        <v>8.0946244280330374E-18</v>
      </c>
      <c r="I82" s="13">
        <f t="shared" si="1"/>
        <v>8.0946244280330374E-18</v>
      </c>
      <c r="J82" s="13">
        <f t="shared" si="2"/>
        <v>-8.0946244280330374E-18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1.8424406204765774E-124</v>
      </c>
      <c r="E83" s="11">
        <f t="shared" si="7"/>
        <v>1.1492442197173251E-25</v>
      </c>
      <c r="F83" s="12">
        <f t="shared" si="8"/>
        <v>0</v>
      </c>
      <c r="G83" s="12">
        <f t="shared" si="8"/>
        <v>1.5711109684829176E-132</v>
      </c>
      <c r="H83" s="12">
        <f t="shared" si="8"/>
        <v>1.4259276458578971E-24</v>
      </c>
      <c r="I83" s="13">
        <f t="shared" si="1"/>
        <v>1.4259276458578971E-24</v>
      </c>
      <c r="J83" s="13">
        <f t="shared" si="2"/>
        <v>-1.4259276458578971E-24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3.2503592121638436E-161</v>
      </c>
      <c r="E84" s="11">
        <f t="shared" si="7"/>
        <v>1.595748770793336E-34</v>
      </c>
      <c r="F84" s="12">
        <f t="shared" si="8"/>
        <v>0</v>
      </c>
      <c r="G84" s="12">
        <f t="shared" si="8"/>
        <v>2.7716904159544553E-169</v>
      </c>
      <c r="H84" s="12">
        <f t="shared" si="8"/>
        <v>1.9799292866381795E-33</v>
      </c>
      <c r="I84" s="13">
        <f t="shared" si="1"/>
        <v>1.9799292866381795E-33</v>
      </c>
      <c r="J84" s="13">
        <f t="shared" si="2"/>
        <v>-1.9799292866381795E-33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3.4341645532699224E-208</v>
      </c>
      <c r="E85" s="11">
        <f t="shared" si="7"/>
        <v>4.4826158201141737E-46</v>
      </c>
      <c r="F85" s="12">
        <f t="shared" si="8"/>
        <v>0</v>
      </c>
      <c r="G85" s="12">
        <f t="shared" si="8"/>
        <v>2.9284274007278407E-216</v>
      </c>
      <c r="H85" s="12">
        <f t="shared" si="8"/>
        <v>5.5618168131687077E-45</v>
      </c>
      <c r="I85" s="13">
        <f t="shared" si="1"/>
        <v>5.5618168131687077E-45</v>
      </c>
      <c r="J85" s="13">
        <f t="shared" si="2"/>
        <v>-5.5618168131687077E-45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3.9188808518188262E-268</v>
      </c>
      <c r="E86" s="11">
        <f t="shared" si="7"/>
        <v>4.5311729511840346E-61</v>
      </c>
      <c r="F86" s="12">
        <f t="shared" si="8"/>
        <v>0</v>
      </c>
      <c r="G86" s="12">
        <f t="shared" si="8"/>
        <v>3.3417612606031388E-276</v>
      </c>
      <c r="H86" s="12">
        <f t="shared" si="8"/>
        <v>5.6220641952378477E-60</v>
      </c>
      <c r="I86" s="13">
        <f t="shared" ref="I86:I116" si="10">SUM(F86:H86)</f>
        <v>5.6220641952378477E-60</v>
      </c>
      <c r="J86" s="13">
        <f t="shared" ref="J86:J116" si="11">B86-I86</f>
        <v>-5.6220641952378477E-60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1.8349669220897122E-80</v>
      </c>
      <c r="F87" s="12">
        <f t="shared" si="8"/>
        <v>0</v>
      </c>
      <c r="G87" s="12">
        <f t="shared" si="8"/>
        <v>0</v>
      </c>
      <c r="H87" s="12">
        <f t="shared" si="8"/>
        <v>2.276739807389305E-79</v>
      </c>
      <c r="I87" s="13">
        <f t="shared" si="10"/>
        <v>2.276739807389305E-79</v>
      </c>
      <c r="J87" s="13">
        <f t="shared" si="11"/>
        <v>-2.276739807389305E-79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1.7977052510690125E-105</v>
      </c>
      <c r="F88" s="12">
        <f t="shared" si="8"/>
        <v>0</v>
      </c>
      <c r="G88" s="12">
        <f t="shared" si="8"/>
        <v>0</v>
      </c>
      <c r="H88" s="12">
        <f t="shared" si="8"/>
        <v>2.2305072956849203E-104</v>
      </c>
      <c r="I88" s="13">
        <f t="shared" si="10"/>
        <v>2.2305072956849203E-104</v>
      </c>
      <c r="J88" s="13">
        <f t="shared" si="11"/>
        <v>-2.2305072956849203E-104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1.2796318907479086E-137</v>
      </c>
      <c r="F89" s="12">
        <f t="shared" si="8"/>
        <v>0</v>
      </c>
      <c r="G89" s="12">
        <f t="shared" si="8"/>
        <v>0</v>
      </c>
      <c r="H89" s="12">
        <f t="shared" si="8"/>
        <v>1.5877064754675555E-136</v>
      </c>
      <c r="I89" s="13">
        <f t="shared" si="10"/>
        <v>1.5877064754675555E-136</v>
      </c>
      <c r="J89" s="13">
        <f t="shared" si="11"/>
        <v>-1.5877064754675555E-136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7.3514226769743686E-179</v>
      </c>
      <c r="F90" s="12">
        <f t="shared" si="8"/>
        <v>0</v>
      </c>
      <c r="G90" s="12">
        <f t="shared" si="8"/>
        <v>0</v>
      </c>
      <c r="H90" s="12">
        <f t="shared" si="8"/>
        <v>9.1212961106411159E-178</v>
      </c>
      <c r="I90" s="13">
        <f t="shared" si="10"/>
        <v>9.1212961106411159E-178</v>
      </c>
      <c r="J90" s="13">
        <f t="shared" si="11"/>
        <v>-9.1212961106411159E-178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1.1966788916797269E-231</v>
      </c>
      <c r="F91" s="12">
        <f t="shared" si="8"/>
        <v>0</v>
      </c>
      <c r="G91" s="12">
        <f t="shared" si="8"/>
        <v>0</v>
      </c>
      <c r="H91" s="12">
        <f t="shared" si="8"/>
        <v>1.4847823339763426E-230</v>
      </c>
      <c r="I91" s="13">
        <f t="shared" si="10"/>
        <v>1.4847823339763426E-230</v>
      </c>
      <c r="J91" s="13">
        <f t="shared" si="11"/>
        <v>-1.4847823339763426E-230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4.152930592835378E-299</v>
      </c>
      <c r="F92" s="12">
        <f t="shared" si="8"/>
        <v>0</v>
      </c>
      <c r="G92" s="12">
        <f t="shared" si="8"/>
        <v>0</v>
      </c>
      <c r="H92" s="12">
        <f t="shared" si="8"/>
        <v>5.1527590411631985E-298</v>
      </c>
      <c r="I92" s="13">
        <f t="shared" si="10"/>
        <v>5.1527590411631985E-298</v>
      </c>
      <c r="J92" s="13">
        <f t="shared" si="11"/>
        <v>-5.1527590411631985E-298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483B0-73B9-4D50-BF2C-1B8F6ADA63DA}">
  <dimension ref="A1:R116"/>
  <sheetViews>
    <sheetView topLeftCell="A6" zoomScale="93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38.211933082771807</v>
      </c>
      <c r="D8" s="41">
        <v>154.88199244547931</v>
      </c>
      <c r="E8" s="41">
        <v>680.21006005771653</v>
      </c>
    </row>
    <row r="9" spans="2:8" ht="15" x14ac:dyDescent="0.25">
      <c r="B9" s="25" t="s">
        <v>5</v>
      </c>
      <c r="C9" s="41">
        <v>27.9341578520065</v>
      </c>
      <c r="D9" s="41">
        <v>148.26339768148696</v>
      </c>
      <c r="E9" s="41">
        <v>436.22947603834638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0.15789050724723885</v>
      </c>
    </row>
    <row r="12" spans="2:8" ht="15" customHeight="1" x14ac:dyDescent="0.25">
      <c r="B12" s="31" t="s">
        <v>24</v>
      </c>
      <c r="C12" s="39">
        <f>STDEV(J22:J143)/MAX(I22:I143)</f>
        <v>3.0490392103809091E-2</v>
      </c>
      <c r="D12" s="35" t="s">
        <v>21</v>
      </c>
      <c r="E12" s="38">
        <f>M24</f>
        <v>0.98041605830807532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0.89726862942319319</v>
      </c>
      <c r="D15" s="40">
        <f>N22</f>
        <v>0.58103414990905866</v>
      </c>
      <c r="E15" s="40">
        <f>M22</f>
        <v>12.839997859656947</v>
      </c>
    </row>
    <row r="16" spans="2:8" ht="15" x14ac:dyDescent="0.25">
      <c r="B16" s="5" t="s">
        <v>9</v>
      </c>
      <c r="C16" s="23">
        <f>O28</f>
        <v>0.21138045287516349</v>
      </c>
      <c r="D16" s="24">
        <f>N28</f>
        <v>0.27919067992266133</v>
      </c>
      <c r="E16" s="24">
        <f>M28</f>
        <v>1.5546886925590007E-2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12.831325855763922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9.4790968968152586E-3</v>
      </c>
      <c r="D22" s="11">
        <f>EXP(-1*(($A22-D$8)/(0.6006*D$9))^2)</f>
        <v>5.2463489532890338E-2</v>
      </c>
      <c r="E22" s="11">
        <f>EXP(-1*(($A22-E$8)/(0.6006*E$9))^2)</f>
        <v>1.229906151141936E-3</v>
      </c>
      <c r="F22" s="12">
        <f t="shared" ref="F22:H53" si="0">C$15*C22</f>
        <v>8.5052962807750706E-3</v>
      </c>
      <c r="G22" s="12">
        <f t="shared" si="0"/>
        <v>3.0483079042005735E-2</v>
      </c>
      <c r="H22" s="12">
        <f t="shared" si="0"/>
        <v>1.5791992348241371E-2</v>
      </c>
      <c r="I22" s="13">
        <f t="shared" ref="I22:I85" si="1">SUM(F22:H22)</f>
        <v>5.4780367671022179E-2</v>
      </c>
      <c r="J22" s="13">
        <f t="shared" ref="J22:J85" si="2">B22-I22</f>
        <v>-5.3780367671022178E-2</v>
      </c>
      <c r="M22" s="15">
        <f t="array" ref="M22:Q26">LINEST(B22:B108,C22:E108,FALSE,TRUE)</f>
        <v>12.839997859656947</v>
      </c>
      <c r="N22" s="16">
        <v>0.58103414990905866</v>
      </c>
      <c r="O22" s="16">
        <v>0.89726862942319319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1.0236495474117377E-2</v>
      </c>
      <c r="D23" s="11">
        <f t="shared" si="3"/>
        <v>5.3073323853973349E-2</v>
      </c>
      <c r="E23" s="11">
        <f t="shared" si="3"/>
        <v>1.2372171772755474E-3</v>
      </c>
      <c r="F23" s="12">
        <f t="shared" ref="F23:F56" si="4">C$15*C23</f>
        <v>9.1848862641580199E-3</v>
      </c>
      <c r="G23" s="12">
        <f t="shared" si="0"/>
        <v>3.0837413608341569E-2</v>
      </c>
      <c r="H23" s="12">
        <f t="shared" si="0"/>
        <v>1.588586590814884E-2</v>
      </c>
      <c r="I23" s="13">
        <f t="shared" si="1"/>
        <v>5.5908165780648431E-2</v>
      </c>
      <c r="J23" s="13">
        <f t="shared" si="2"/>
        <v>-5.5908165780648431E-2</v>
      </c>
      <c r="M23" s="18">
        <v>0.19962199484890425</v>
      </c>
      <c r="N23">
        <v>0.16221931937139561</v>
      </c>
      <c r="O23">
        <v>0.18966504923815183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1.0770930686341039E-2</v>
      </c>
      <c r="D24" s="11">
        <f t="shared" si="3"/>
        <v>5.3483138668903245E-2</v>
      </c>
      <c r="E24" s="11">
        <f t="shared" si="3"/>
        <v>1.2421135134380056E-3</v>
      </c>
      <c r="F24" s="12">
        <f t="shared" si="4"/>
        <v>9.664418214545438E-3</v>
      </c>
      <c r="G24" s="12">
        <f t="shared" si="0"/>
        <v>3.1075530010954502E-2</v>
      </c>
      <c r="H24" s="12">
        <f t="shared" si="0"/>
        <v>1.5948734853994964E-2</v>
      </c>
      <c r="I24" s="13">
        <f t="shared" si="1"/>
        <v>5.66886830794949E-2</v>
      </c>
      <c r="J24" s="13">
        <f t="shared" si="2"/>
        <v>-5.66886830794949E-2</v>
      </c>
      <c r="M24" s="18">
        <v>0.98041605830807532</v>
      </c>
      <c r="N24">
        <v>0.4149867120994542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1.1619158929397409E-2</v>
      </c>
      <c r="D25" s="11">
        <f t="shared" si="3"/>
        <v>5.4102778401315145E-2</v>
      </c>
      <c r="E25" s="11">
        <f t="shared" si="3"/>
        <v>1.2494916439555969E-3</v>
      </c>
      <c r="F25" s="12">
        <f t="shared" si="4"/>
        <v>1.042550680763067E-2</v>
      </c>
      <c r="G25" s="12">
        <f t="shared" si="0"/>
        <v>3.1435561856126323E-2</v>
      </c>
      <c r="H25" s="12">
        <f t="shared" si="0"/>
        <v>1.6043470034049104E-2</v>
      </c>
      <c r="I25" s="13">
        <f t="shared" si="1"/>
        <v>5.7904538697806096E-2</v>
      </c>
      <c r="J25" s="13">
        <f t="shared" si="2"/>
        <v>-5.7904538697806096E-2</v>
      </c>
      <c r="M25" s="18">
        <v>1401.7428189109473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1.2842156460970805E-2</v>
      </c>
      <c r="D26" s="11">
        <f t="shared" si="3"/>
        <v>5.4938206333236331E-2</v>
      </c>
      <c r="E26" s="11">
        <f t="shared" si="3"/>
        <v>1.2593922328543203E-3</v>
      </c>
      <c r="F26" s="12">
        <f t="shared" si="4"/>
        <v>1.152286412657348E-2</v>
      </c>
      <c r="G26" s="12">
        <f t="shared" si="0"/>
        <v>3.1920974014360434E-2</v>
      </c>
      <c r="H26" s="12">
        <f t="shared" si="0"/>
        <v>1.6170593574318055E-2</v>
      </c>
      <c r="I26" s="13">
        <f t="shared" si="1"/>
        <v>5.9614431715251971E-2</v>
      </c>
      <c r="J26" s="13">
        <f t="shared" si="2"/>
        <v>-5.9614431715251971E-2</v>
      </c>
      <c r="M26" s="20">
        <v>724.19909241759433</v>
      </c>
      <c r="N26" s="21">
        <v>14.465973582405685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1.4177755681957777E-2</v>
      </c>
      <c r="D27" s="11">
        <f t="shared" si="3"/>
        <v>5.5784283230572503E-2</v>
      </c>
      <c r="E27" s="11">
        <f t="shared" si="3"/>
        <v>1.2693653535033877E-3</v>
      </c>
      <c r="F27" s="12">
        <f t="shared" si="4"/>
        <v>1.2721255409047144E-2</v>
      </c>
      <c r="G27" s="12">
        <f t="shared" si="0"/>
        <v>3.241257358516185E-2</v>
      </c>
      <c r="H27" s="12">
        <f t="shared" si="0"/>
        <v>1.6298648422106182E-2</v>
      </c>
      <c r="I27" s="13">
        <f t="shared" si="1"/>
        <v>6.1432477416315176E-2</v>
      </c>
      <c r="J27" s="13">
        <f t="shared" si="2"/>
        <v>-6.1432477416315176E-2</v>
      </c>
      <c r="M27" t="s">
        <v>10</v>
      </c>
    </row>
    <row r="28" spans="1:18" ht="15.75" thickBot="1" x14ac:dyDescent="0.3">
      <c r="A28" s="43">
        <v>4</v>
      </c>
      <c r="B28" s="43">
        <v>1E-3</v>
      </c>
      <c r="C28" s="10">
        <f t="shared" si="3"/>
        <v>1.5634474412885291E-2</v>
      </c>
      <c r="D28" s="11">
        <f t="shared" si="3"/>
        <v>5.6641104279384721E-2</v>
      </c>
      <c r="E28" s="11">
        <f t="shared" si="3"/>
        <v>1.2794114869289434E-3</v>
      </c>
      <c r="F28" s="12">
        <f t="shared" si="4"/>
        <v>1.4028323428201568E-2</v>
      </c>
      <c r="G28" s="12">
        <f t="shared" si="0"/>
        <v>3.2910415874882644E-2</v>
      </c>
      <c r="H28" s="12">
        <f t="shared" si="0"/>
        <v>1.6427640753788143E-2</v>
      </c>
      <c r="I28" s="13">
        <f t="shared" si="1"/>
        <v>6.3366380056872354E-2</v>
      </c>
      <c r="J28" s="13">
        <f t="shared" si="2"/>
        <v>-6.2366380056872353E-2</v>
      </c>
      <c r="M28" s="14">
        <f>M23/M22</f>
        <v>1.5546886925590007E-2</v>
      </c>
      <c r="N28" s="14">
        <f>N23/N22</f>
        <v>0.27919067992266133</v>
      </c>
      <c r="O28" s="14">
        <f>O23/O22</f>
        <v>0.21138045287516349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3"/>
        <v>1.7639396440312548E-2</v>
      </c>
      <c r="D29" s="11">
        <f t="shared" si="3"/>
        <v>5.7727384810375884E-2</v>
      </c>
      <c r="E29" s="11">
        <f t="shared" si="3"/>
        <v>1.2920725652468172E-3</v>
      </c>
      <c r="F29" s="12">
        <f t="shared" si="4"/>
        <v>1.5827277067851593E-2</v>
      </c>
      <c r="G29" s="12">
        <f t="shared" si="0"/>
        <v>3.3541581959769855E-2</v>
      </c>
      <c r="H29" s="12">
        <f t="shared" si="0"/>
        <v>1.6590208972290594E-2</v>
      </c>
      <c r="I29" s="13">
        <f t="shared" si="1"/>
        <v>6.5959067999912038E-2</v>
      </c>
      <c r="J29" s="13">
        <f t="shared" si="2"/>
        <v>-6.4959067999912037E-2</v>
      </c>
    </row>
    <row r="30" spans="1:18" ht="15.75" thickBot="1" x14ac:dyDescent="0.3">
      <c r="A30" s="43">
        <v>5.0999999999999996</v>
      </c>
      <c r="B30" s="43">
        <v>1E-3</v>
      </c>
      <c r="C30" s="10">
        <f t="shared" si="3"/>
        <v>2.033976438832219E-2</v>
      </c>
      <c r="D30" s="11">
        <f t="shared" si="3"/>
        <v>5.905354054363534E-2</v>
      </c>
      <c r="E30" s="11">
        <f t="shared" si="3"/>
        <v>1.3074187858193376E-3</v>
      </c>
      <c r="F30" s="12">
        <f t="shared" si="4"/>
        <v>1.8250232515500526E-2</v>
      </c>
      <c r="G30" s="12">
        <f t="shared" si="0"/>
        <v>3.4312123728891288E-2</v>
      </c>
      <c r="H30" s="12">
        <f t="shared" si="0"/>
        <v>1.6787254411595579E-2</v>
      </c>
      <c r="I30" s="13">
        <f t="shared" si="1"/>
        <v>6.9349610655987395E-2</v>
      </c>
      <c r="J30" s="13">
        <f t="shared" si="2"/>
        <v>-6.8349610655987394E-2</v>
      </c>
    </row>
    <row r="31" spans="1:18" ht="15.75" thickBot="1" x14ac:dyDescent="0.3">
      <c r="A31" s="43">
        <v>5.7</v>
      </c>
      <c r="B31" s="43">
        <v>1E-3</v>
      </c>
      <c r="C31" s="10">
        <f t="shared" si="3"/>
        <v>2.3393608342561018E-2</v>
      </c>
      <c r="D31" s="11">
        <f t="shared" si="3"/>
        <v>6.0404676601085894E-2</v>
      </c>
      <c r="E31" s="11">
        <f t="shared" si="3"/>
        <v>1.322933400467441E-3</v>
      </c>
      <c r="F31" s="12">
        <f t="shared" si="4"/>
        <v>2.0990350894792703E-2</v>
      </c>
      <c r="G31" s="12">
        <f t="shared" si="0"/>
        <v>3.5097179919443548E-2</v>
      </c>
      <c r="H31" s="12">
        <f t="shared" si="0"/>
        <v>1.698646203047063E-2</v>
      </c>
      <c r="I31" s="13">
        <f t="shared" si="1"/>
        <v>7.3073992844706878E-2</v>
      </c>
      <c r="J31" s="13">
        <f t="shared" si="2"/>
        <v>-7.2073992844706877E-2</v>
      </c>
      <c r="M31" s="28" t="e">
        <f>#REF!-M22</f>
        <v>#REF!</v>
      </c>
      <c r="N31" s="28" t="e">
        <f>#REF!-N22</f>
        <v>#REF!</v>
      </c>
      <c r="O31" s="28">
        <f>E15-O22</f>
        <v>11.942729230233754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1E-3</v>
      </c>
      <c r="C32" s="10">
        <f t="shared" si="3"/>
        <v>2.7451727129985264E-2</v>
      </c>
      <c r="D32" s="11">
        <f t="shared" si="3"/>
        <v>6.2013005801629252E-2</v>
      </c>
      <c r="E32" s="11">
        <f t="shared" si="3"/>
        <v>1.3412488455443964E-3</v>
      </c>
      <c r="F32" s="12">
        <f t="shared" si="4"/>
        <v>2.4631573577221368E-2</v>
      </c>
      <c r="G32" s="12">
        <f t="shared" si="0"/>
        <v>3.6031674109255174E-2</v>
      </c>
      <c r="H32" s="12">
        <f t="shared" si="0"/>
        <v>1.7221632306057402E-2</v>
      </c>
      <c r="I32" s="13">
        <f t="shared" si="1"/>
        <v>7.7884879992533948E-2</v>
      </c>
      <c r="J32" s="13">
        <f t="shared" si="2"/>
        <v>-7.6884879992533947E-2</v>
      </c>
    </row>
    <row r="33" spans="1:10" ht="15.75" thickBot="1" x14ac:dyDescent="0.3">
      <c r="A33" s="43">
        <v>7.2</v>
      </c>
      <c r="B33" s="43">
        <v>5.0000000000000001E-3</v>
      </c>
      <c r="C33" s="10">
        <f t="shared" si="3"/>
        <v>3.2818238659168573E-2</v>
      </c>
      <c r="D33" s="11">
        <f t="shared" si="3"/>
        <v>6.3893928829289404E-2</v>
      </c>
      <c r="E33" s="11">
        <f t="shared" si="3"/>
        <v>1.3624676618138811E-3</v>
      </c>
      <c r="F33" s="12">
        <f t="shared" si="4"/>
        <v>2.9446776021795438E-2</v>
      </c>
      <c r="G33" s="12">
        <f t="shared" si="0"/>
        <v>3.7124554621676062E-2</v>
      </c>
      <c r="H33" s="12">
        <f t="shared" si="0"/>
        <v>1.7494081861542037E-2</v>
      </c>
      <c r="I33" s="13">
        <f t="shared" si="1"/>
        <v>8.4065412505013537E-2</v>
      </c>
      <c r="J33" s="13">
        <f t="shared" si="2"/>
        <v>-7.9065412505013533E-2</v>
      </c>
    </row>
    <row r="34" spans="1:10" ht="15.75" thickBot="1" x14ac:dyDescent="0.3">
      <c r="A34" s="43">
        <v>8.1</v>
      </c>
      <c r="B34" s="43">
        <v>1.2E-2</v>
      </c>
      <c r="C34" s="10">
        <f t="shared" si="3"/>
        <v>3.9901883966549596E-2</v>
      </c>
      <c r="D34" s="11">
        <f t="shared" si="3"/>
        <v>6.6065497192887152E-2</v>
      </c>
      <c r="E34" s="11">
        <f t="shared" si="3"/>
        <v>1.3867094343850311E-3</v>
      </c>
      <c r="F34" s="12">
        <f t="shared" si="4"/>
        <v>3.580270873806924E-2</v>
      </c>
      <c r="G34" s="12">
        <f t="shared" si="0"/>
        <v>3.8386309999788489E-2</v>
      </c>
      <c r="H34" s="12">
        <f t="shared" si="0"/>
        <v>1.7805346169469893E-2</v>
      </c>
      <c r="I34" s="13">
        <f t="shared" si="1"/>
        <v>9.1994364907327625E-2</v>
      </c>
      <c r="J34" s="13">
        <f t="shared" si="2"/>
        <v>-7.9994364907327628E-2</v>
      </c>
    </row>
    <row r="35" spans="1:10" ht="15.75" thickBot="1" x14ac:dyDescent="0.3">
      <c r="A35" s="43">
        <v>9.1</v>
      </c>
      <c r="B35" s="43">
        <v>1.2999999999999999E-2</v>
      </c>
      <c r="C35" s="10">
        <f t="shared" si="3"/>
        <v>4.9245992613575366E-2</v>
      </c>
      <c r="D35" s="11">
        <f t="shared" si="3"/>
        <v>6.854859354645787E-2</v>
      </c>
      <c r="E35" s="11">
        <f t="shared" si="3"/>
        <v>1.4141117998901004E-3</v>
      </c>
      <c r="F35" s="12">
        <f t="shared" si="4"/>
        <v>4.4186884296967467E-2</v>
      </c>
      <c r="G35" s="12">
        <f t="shared" si="0"/>
        <v>3.9829073778727735E-2</v>
      </c>
      <c r="H35" s="12">
        <f t="shared" si="0"/>
        <v>1.815719248390452E-2</v>
      </c>
      <c r="I35" s="13">
        <f t="shared" si="1"/>
        <v>0.10217315055959972</v>
      </c>
      <c r="J35" s="13">
        <f t="shared" si="2"/>
        <v>-8.917315055959972E-2</v>
      </c>
    </row>
    <row r="36" spans="1:10" ht="15.75" thickBot="1" x14ac:dyDescent="0.3">
      <c r="A36" s="43">
        <v>10.199999999999999</v>
      </c>
      <c r="B36" s="43">
        <v>1.4999999999999999E-2</v>
      </c>
      <c r="C36" s="10">
        <f t="shared" si="3"/>
        <v>6.1563315619565677E-2</v>
      </c>
      <c r="D36" s="11">
        <f t="shared" si="3"/>
        <v>7.1367133565347296E-2</v>
      </c>
      <c r="E36" s="11">
        <f t="shared" si="3"/>
        <v>1.4448316109833511E-3</v>
      </c>
      <c r="F36" s="12">
        <f t="shared" si="4"/>
        <v>5.5238831828715154E-2</v>
      </c>
      <c r="G36" s="12">
        <f t="shared" si="0"/>
        <v>4.1466741782587815E-2</v>
      </c>
      <c r="H36" s="12">
        <f t="shared" si="0"/>
        <v>1.8551634792590928E-2</v>
      </c>
      <c r="I36" s="13">
        <f t="shared" si="1"/>
        <v>0.11525720840389389</v>
      </c>
      <c r="J36" s="13">
        <f t="shared" si="2"/>
        <v>-0.10025720840389389</v>
      </c>
    </row>
    <row r="37" spans="1:10" ht="15.75" thickBot="1" x14ac:dyDescent="0.3">
      <c r="A37" s="43">
        <v>11.5</v>
      </c>
      <c r="B37" s="43">
        <v>6.2E-2</v>
      </c>
      <c r="C37" s="10">
        <f t="shared" si="3"/>
        <v>7.926595223152251E-2</v>
      </c>
      <c r="D37" s="11">
        <f t="shared" si="3"/>
        <v>7.4818472978703948E-2</v>
      </c>
      <c r="E37" s="11">
        <f t="shared" si="3"/>
        <v>1.481930996124848E-3</v>
      </c>
      <c r="F37" s="12">
        <f t="shared" si="4"/>
        <v>7.1122852318702509E-2</v>
      </c>
      <c r="G37" s="12">
        <f t="shared" si="0"/>
        <v>4.3472087844675128E-2</v>
      </c>
      <c r="H37" s="12">
        <f t="shared" si="0"/>
        <v>1.9027990818402334E-2</v>
      </c>
      <c r="I37" s="13">
        <f t="shared" si="1"/>
        <v>0.13362293098177996</v>
      </c>
      <c r="J37" s="13">
        <f t="shared" si="2"/>
        <v>-7.1622930981779964E-2</v>
      </c>
    </row>
    <row r="38" spans="1:10" ht="15.75" thickBot="1" x14ac:dyDescent="0.3">
      <c r="A38" s="43">
        <v>12.9</v>
      </c>
      <c r="B38" s="43">
        <v>6.9000000000000006E-2</v>
      </c>
      <c r="C38" s="10">
        <f t="shared" si="3"/>
        <v>0.10267449428883936</v>
      </c>
      <c r="D38" s="11">
        <f t="shared" si="3"/>
        <v>7.8684670737979814E-2</v>
      </c>
      <c r="E38" s="11">
        <f t="shared" si="3"/>
        <v>1.5228663629832128E-3</v>
      </c>
      <c r="F38" s="12">
        <f t="shared" si="4"/>
        <v>9.2126602767266363E-2</v>
      </c>
      <c r="G38" s="12">
        <f t="shared" si="0"/>
        <v>4.5718480773116285E-2</v>
      </c>
      <c r="H38" s="12">
        <f t="shared" si="0"/>
        <v>1.9553600841248013E-2</v>
      </c>
      <c r="I38" s="13">
        <f t="shared" si="1"/>
        <v>0.15739868438163068</v>
      </c>
      <c r="J38" s="13">
        <f t="shared" si="2"/>
        <v>-8.8398684381630677E-2</v>
      </c>
    </row>
    <row r="39" spans="1:10" ht="15.75" thickBot="1" x14ac:dyDescent="0.3">
      <c r="A39" s="43">
        <v>14.5</v>
      </c>
      <c r="B39" s="43">
        <v>0.10299999999999999</v>
      </c>
      <c r="C39" s="10">
        <f t="shared" ref="C39:E54" si="5">EXP(-1*(($A39-C$8)/(0.6006*C$9))^2)</f>
        <v>0.13567073010014177</v>
      </c>
      <c r="D39" s="11">
        <f t="shared" si="5"/>
        <v>8.3297971314895178E-2</v>
      </c>
      <c r="E39" s="11">
        <f t="shared" si="5"/>
        <v>1.5709261978454738E-3</v>
      </c>
      <c r="F39" s="12">
        <f t="shared" si="4"/>
        <v>0.12173309004979817</v>
      </c>
      <c r="G39" s="12">
        <f t="shared" si="0"/>
        <v>4.839896595209927E-2</v>
      </c>
      <c r="H39" s="12">
        <f t="shared" si="0"/>
        <v>2.0170689018014908E-2</v>
      </c>
      <c r="I39" s="13">
        <f t="shared" si="1"/>
        <v>0.19030274501991234</v>
      </c>
      <c r="J39" s="13">
        <f t="shared" si="2"/>
        <v>-8.7302745019912351E-2</v>
      </c>
    </row>
    <row r="40" spans="1:10" ht="15.75" thickBot="1" x14ac:dyDescent="0.3">
      <c r="A40" s="43">
        <v>16.3</v>
      </c>
      <c r="B40" s="43">
        <v>0.186</v>
      </c>
      <c r="C40" s="10">
        <f t="shared" si="5"/>
        <v>0.18163312291857842</v>
      </c>
      <c r="D40" s="11">
        <f t="shared" si="5"/>
        <v>8.8743501211061046E-2</v>
      </c>
      <c r="E40" s="11">
        <f t="shared" si="5"/>
        <v>1.6266637896429298E-3</v>
      </c>
      <c r="F40" s="12">
        <f t="shared" si="4"/>
        <v>0.16297370325900723</v>
      </c>
      <c r="G40" s="12">
        <f t="shared" si="0"/>
        <v>5.1563004786122371E-2</v>
      </c>
      <c r="H40" s="12">
        <f t="shared" si="0"/>
        <v>2.0886359577396676E-2</v>
      </c>
      <c r="I40" s="13">
        <f t="shared" si="1"/>
        <v>0.23542306762252627</v>
      </c>
      <c r="J40" s="13">
        <f t="shared" si="2"/>
        <v>-4.9423067622526268E-2</v>
      </c>
    </row>
    <row r="41" spans="1:10" ht="15.75" thickBot="1" x14ac:dyDescent="0.3">
      <c r="A41" s="43">
        <v>18.3</v>
      </c>
      <c r="B41" s="43">
        <v>0.3</v>
      </c>
      <c r="C41" s="10">
        <f t="shared" si="5"/>
        <v>0.24448743045299348</v>
      </c>
      <c r="D41" s="11">
        <f t="shared" si="5"/>
        <v>9.5121399504706799E-2</v>
      </c>
      <c r="E41" s="11">
        <f t="shared" si="5"/>
        <v>1.6907296881195414E-3</v>
      </c>
      <c r="F41" s="12">
        <f t="shared" si="4"/>
        <v>0.21937090163375572</v>
      </c>
      <c r="G41" s="12">
        <f t="shared" si="0"/>
        <v>5.5268781499377272E-2</v>
      </c>
      <c r="H41" s="12">
        <f t="shared" si="0"/>
        <v>2.1708965576713368E-2</v>
      </c>
      <c r="I41" s="13">
        <f t="shared" si="1"/>
        <v>0.29634864870984634</v>
      </c>
      <c r="J41" s="13">
        <f t="shared" si="2"/>
        <v>3.6513512901536482E-3</v>
      </c>
    </row>
    <row r="42" spans="1:10" ht="15.75" thickBot="1" x14ac:dyDescent="0.3">
      <c r="A42" s="43">
        <v>20.6</v>
      </c>
      <c r="B42" s="43">
        <v>0.44800000000000001</v>
      </c>
      <c r="C42" s="10">
        <f t="shared" si="5"/>
        <v>0.33221389926977796</v>
      </c>
      <c r="D42" s="11">
        <f t="shared" si="5"/>
        <v>0.10289623296061259</v>
      </c>
      <c r="E42" s="11">
        <f t="shared" si="5"/>
        <v>1.7672762580208728E-3</v>
      </c>
      <c r="F42" s="12">
        <f t="shared" si="4"/>
        <v>0.29808511007312843</v>
      </c>
      <c r="G42" s="12">
        <f t="shared" si="0"/>
        <v>5.9786225247114001E-2</v>
      </c>
      <c r="H42" s="12">
        <f t="shared" si="0"/>
        <v>2.2691823370410546E-2</v>
      </c>
      <c r="I42" s="13">
        <f t="shared" si="1"/>
        <v>0.38056315869065299</v>
      </c>
      <c r="J42" s="13">
        <f t="shared" si="2"/>
        <v>6.7436841309347018E-2</v>
      </c>
    </row>
    <row r="43" spans="1:10" ht="15.75" thickBot="1" x14ac:dyDescent="0.3">
      <c r="A43" s="43">
        <v>23.1</v>
      </c>
      <c r="B43" s="43">
        <v>0.61699999999999999</v>
      </c>
      <c r="C43" s="10">
        <f t="shared" si="5"/>
        <v>0.44426622800121535</v>
      </c>
      <c r="D43" s="11">
        <f t="shared" si="5"/>
        <v>0.1119001167841561</v>
      </c>
      <c r="E43" s="11">
        <f t="shared" si="5"/>
        <v>1.8540907315453157E-3</v>
      </c>
      <c r="F43" s="12">
        <f t="shared" si="4"/>
        <v>0.39862614949766234</v>
      </c>
      <c r="G43" s="12">
        <f t="shared" si="0"/>
        <v>6.501778923040652E-2</v>
      </c>
      <c r="H43" s="12">
        <f t="shared" si="0"/>
        <v>2.3806521024651636E-2</v>
      </c>
      <c r="I43" s="13">
        <f t="shared" si="1"/>
        <v>0.4874504597527205</v>
      </c>
      <c r="J43" s="13">
        <f t="shared" si="2"/>
        <v>0.12954954024727949</v>
      </c>
    </row>
    <row r="44" spans="1:10" ht="15.75" thickBot="1" x14ac:dyDescent="0.3">
      <c r="A44" s="43">
        <v>26</v>
      </c>
      <c r="B44" s="43">
        <v>0.83099999999999996</v>
      </c>
      <c r="C44" s="10">
        <f t="shared" si="5"/>
        <v>0.58871188924045359</v>
      </c>
      <c r="D44" s="11">
        <f t="shared" si="5"/>
        <v>0.12309286220205544</v>
      </c>
      <c r="E44" s="11">
        <f t="shared" si="5"/>
        <v>1.9597049586277328E-3</v>
      </c>
      <c r="F44" s="12">
        <f t="shared" si="4"/>
        <v>0.52823270998392047</v>
      </c>
      <c r="G44" s="12">
        <f t="shared" si="0"/>
        <v>7.1521156549444187E-2</v>
      </c>
      <c r="H44" s="12">
        <f t="shared" si="0"/>
        <v>2.5162607474339193E-2</v>
      </c>
      <c r="I44" s="13">
        <f t="shared" si="1"/>
        <v>0.62491647400770378</v>
      </c>
      <c r="J44" s="13">
        <f t="shared" si="2"/>
        <v>0.20608352599229618</v>
      </c>
    </row>
    <row r="45" spans="1:10" ht="15.75" thickBot="1" x14ac:dyDescent="0.3">
      <c r="A45" s="43">
        <v>29.2</v>
      </c>
      <c r="B45" s="43">
        <v>0.90600000000000003</v>
      </c>
      <c r="C45" s="10">
        <f t="shared" si="5"/>
        <v>0.74936277101772941</v>
      </c>
      <c r="D45" s="11">
        <f t="shared" si="5"/>
        <v>0.136410902567426</v>
      </c>
      <c r="E45" s="11">
        <f t="shared" si="5"/>
        <v>2.082647822034257E-3</v>
      </c>
      <c r="F45" s="12">
        <f t="shared" si="4"/>
        <v>0.6723797064918442</v>
      </c>
      <c r="G45" s="12">
        <f t="shared" si="0"/>
        <v>7.9259392811591792E-2</v>
      </c>
      <c r="H45" s="12">
        <f t="shared" si="0"/>
        <v>2.6741193577339062E-2</v>
      </c>
      <c r="I45" s="13">
        <f t="shared" si="1"/>
        <v>0.77838029288077504</v>
      </c>
      <c r="J45" s="13">
        <f t="shared" si="2"/>
        <v>0.12761970711922499</v>
      </c>
    </row>
    <row r="46" spans="1:10" ht="15.75" thickBot="1" x14ac:dyDescent="0.3">
      <c r="A46" s="43">
        <v>32.700000000000003</v>
      </c>
      <c r="B46" s="43">
        <v>0.82299999999999995</v>
      </c>
      <c r="C46" s="10">
        <f t="shared" si="5"/>
        <v>0.89768510629868314</v>
      </c>
      <c r="D46" s="11">
        <f t="shared" si="5"/>
        <v>0.15218214431365951</v>
      </c>
      <c r="E46" s="11">
        <f t="shared" si="5"/>
        <v>2.2252047355881674E-3</v>
      </c>
      <c r="F46" s="12">
        <f t="shared" si="4"/>
        <v>0.80546468498223289</v>
      </c>
      <c r="G46" s="12">
        <f t="shared" si="0"/>
        <v>8.8423022852624836E-2</v>
      </c>
      <c r="H46" s="12">
        <f t="shared" si="0"/>
        <v>2.8571624042250571E-2</v>
      </c>
      <c r="I46" s="13">
        <f t="shared" si="1"/>
        <v>0.92245933187710827</v>
      </c>
      <c r="J46" s="13">
        <f t="shared" si="2"/>
        <v>-9.9459331877108315E-2</v>
      </c>
    </row>
    <row r="47" spans="1:10" ht="15.75" thickBot="1" x14ac:dyDescent="0.3">
      <c r="A47" s="43">
        <v>36.799999999999997</v>
      </c>
      <c r="B47" s="43">
        <v>0.99099999999999999</v>
      </c>
      <c r="C47" s="10">
        <f t="shared" si="5"/>
        <v>0.992942524651935</v>
      </c>
      <c r="D47" s="11">
        <f t="shared" si="5"/>
        <v>0.17231259931865228</v>
      </c>
      <c r="E47" s="11">
        <f t="shared" si="5"/>
        <v>2.4035671103608668E-3</v>
      </c>
      <c r="F47" s="12">
        <f t="shared" si="4"/>
        <v>0.8909361781904469</v>
      </c>
      <c r="G47" s="12">
        <f t="shared" si="0"/>
        <v>0.10011950466373337</v>
      </c>
      <c r="H47" s="12">
        <f t="shared" si="0"/>
        <v>3.0861796552575364E-2</v>
      </c>
      <c r="I47" s="13">
        <f t="shared" si="1"/>
        <v>1.0219174794067556</v>
      </c>
      <c r="J47" s="13">
        <f t="shared" si="2"/>
        <v>-3.0917479406755599E-2</v>
      </c>
    </row>
    <row r="48" spans="1:10" ht="15.75" thickBot="1" x14ac:dyDescent="0.3">
      <c r="A48" s="43">
        <v>41.3</v>
      </c>
      <c r="B48" s="43">
        <v>0.874</v>
      </c>
      <c r="C48" s="10">
        <f t="shared" si="5"/>
        <v>0.96668839137746476</v>
      </c>
      <c r="D48" s="11">
        <f t="shared" si="5"/>
        <v>0.19652350200502947</v>
      </c>
      <c r="E48" s="11">
        <f t="shared" si="5"/>
        <v>2.6143554645348928E-3</v>
      </c>
      <c r="F48" s="12">
        <f t="shared" si="4"/>
        <v>0.86737916801056913</v>
      </c>
      <c r="G48" s="12">
        <f t="shared" si="0"/>
        <v>0.11418686592464349</v>
      </c>
      <c r="H48" s="12">
        <f t="shared" si="0"/>
        <v>3.3568318569010464E-2</v>
      </c>
      <c r="I48" s="13">
        <f t="shared" si="1"/>
        <v>1.0151343525042231</v>
      </c>
      <c r="J48" s="13">
        <f t="shared" si="2"/>
        <v>-0.14113435250422313</v>
      </c>
    </row>
    <row r="49" spans="1:10" ht="15.75" thickBot="1" x14ac:dyDescent="0.3">
      <c r="A49" s="43">
        <v>46.4</v>
      </c>
      <c r="B49" s="43">
        <v>0.78300000000000003</v>
      </c>
      <c r="C49" s="10">
        <f t="shared" si="5"/>
        <v>0.78805406167960856</v>
      </c>
      <c r="D49" s="11">
        <f t="shared" si="5"/>
        <v>0.22669575734261896</v>
      </c>
      <c r="E49" s="11">
        <f t="shared" si="5"/>
        <v>2.8736313009735852E-3</v>
      </c>
      <c r="F49" s="12">
        <f t="shared" si="4"/>
        <v>0.7070961878346429</v>
      </c>
      <c r="G49" s="12">
        <f t="shared" si="0"/>
        <v>0.13171797665555884</v>
      </c>
      <c r="H49" s="12">
        <f t="shared" si="0"/>
        <v>3.689741975394404E-2</v>
      </c>
      <c r="I49" s="13">
        <f t="shared" si="1"/>
        <v>0.87571158424414575</v>
      </c>
      <c r="J49" s="13">
        <f t="shared" si="2"/>
        <v>-9.2711584244145717E-2</v>
      </c>
    </row>
    <row r="50" spans="1:10" ht="15.75" thickBot="1" x14ac:dyDescent="0.3">
      <c r="A50" s="43">
        <v>52.1</v>
      </c>
      <c r="B50" s="43">
        <v>0.75900000000000001</v>
      </c>
      <c r="C50" s="10">
        <f t="shared" si="5"/>
        <v>0.50396999974453061</v>
      </c>
      <c r="D50" s="11">
        <f t="shared" si="5"/>
        <v>0.26387493708855075</v>
      </c>
      <c r="E50" s="11">
        <f t="shared" si="5"/>
        <v>3.1910919560782826E-3</v>
      </c>
      <c r="F50" s="12">
        <f t="shared" si="4"/>
        <v>0.45219647094118198</v>
      </c>
      <c r="G50" s="12">
        <f t="shared" si="0"/>
        <v>0.15332034975355241</v>
      </c>
      <c r="H50" s="12">
        <f t="shared" si="0"/>
        <v>4.097361388601365E-2</v>
      </c>
      <c r="I50" s="13">
        <f t="shared" si="1"/>
        <v>0.64649043458074795</v>
      </c>
      <c r="J50" s="13">
        <f t="shared" si="2"/>
        <v>0.11250956541925206</v>
      </c>
    </row>
    <row r="51" spans="1:10" ht="15.75" thickBot="1" x14ac:dyDescent="0.3">
      <c r="A51" s="43">
        <v>58.6</v>
      </c>
      <c r="B51" s="43">
        <v>0.58399999999999996</v>
      </c>
      <c r="C51" s="10">
        <f t="shared" si="5"/>
        <v>0.22837615208419659</v>
      </c>
      <c r="D51" s="11">
        <f t="shared" si="5"/>
        <v>0.31064646016076503</v>
      </c>
      <c r="E51" s="11">
        <f t="shared" si="5"/>
        <v>3.5919725102302982E-3</v>
      </c>
      <c r="F51" s="12">
        <f t="shared" si="4"/>
        <v>0.20491475697352979</v>
      </c>
      <c r="G51" s="12">
        <f t="shared" si="0"/>
        <v>0.18049620190176838</v>
      </c>
      <c r="H51" s="12">
        <f t="shared" si="0"/>
        <v>4.6120919343303618E-2</v>
      </c>
      <c r="I51" s="13">
        <f t="shared" si="1"/>
        <v>0.43153187821860184</v>
      </c>
      <c r="J51" s="13">
        <f t="shared" si="2"/>
        <v>0.15246812178139812</v>
      </c>
    </row>
    <row r="52" spans="1:10" ht="15.75" thickBot="1" x14ac:dyDescent="0.3">
      <c r="A52" s="43">
        <v>63</v>
      </c>
      <c r="B52" s="43">
        <v>0.33900000000000002</v>
      </c>
      <c r="C52" s="10">
        <f t="shared" si="5"/>
        <v>0.11270871395080453</v>
      </c>
      <c r="D52" s="11">
        <f t="shared" si="5"/>
        <v>0.34483551397469137</v>
      </c>
      <c r="E52" s="11">
        <f t="shared" si="5"/>
        <v>3.8888316506608656E-3</v>
      </c>
      <c r="F52" s="12">
        <f t="shared" si="4"/>
        <v>0.10112999329068911</v>
      </c>
      <c r="G52" s="12">
        <f t="shared" si="0"/>
        <v>0.20036120972073812</v>
      </c>
      <c r="H52" s="12">
        <f t="shared" si="0"/>
        <v>4.9932590071051705E-2</v>
      </c>
      <c r="I52" s="13">
        <f t="shared" si="1"/>
        <v>0.35142379308247895</v>
      </c>
      <c r="J52" s="13">
        <f t="shared" si="2"/>
        <v>-1.2423793082478929E-2</v>
      </c>
    </row>
    <row r="53" spans="1:10" ht="15.75" thickBot="1" x14ac:dyDescent="0.3">
      <c r="A53" s="43">
        <v>73.900000000000006</v>
      </c>
      <c r="B53" s="43">
        <v>0.753</v>
      </c>
      <c r="C53" s="10">
        <f t="shared" si="5"/>
        <v>1.0836335171641431E-2</v>
      </c>
      <c r="D53" s="11">
        <f t="shared" si="5"/>
        <v>0.43733203668715076</v>
      </c>
      <c r="E53" s="11">
        <f t="shared" si="5"/>
        <v>4.7227569267619118E-3</v>
      </c>
      <c r="F53" s="12">
        <f t="shared" si="4"/>
        <v>9.7231036074290501E-3</v>
      </c>
      <c r="G53" s="12">
        <f t="shared" si="0"/>
        <v>0.2541048481645159</v>
      </c>
      <c r="H53" s="12">
        <f t="shared" si="0"/>
        <v>6.0640188831302969E-2</v>
      </c>
      <c r="I53" s="13">
        <f t="shared" si="1"/>
        <v>0.32446814060324791</v>
      </c>
      <c r="J53" s="13">
        <f t="shared" si="2"/>
        <v>0.42853185939675209</v>
      </c>
    </row>
    <row r="54" spans="1:10" ht="15.75" thickBot="1" x14ac:dyDescent="0.3">
      <c r="A54" s="43">
        <v>83</v>
      </c>
      <c r="B54" s="43">
        <v>0.54700000000000004</v>
      </c>
      <c r="C54" s="10">
        <f t="shared" si="5"/>
        <v>8.0344077552240204E-4</v>
      </c>
      <c r="D54" s="11">
        <f t="shared" si="5"/>
        <v>0.52119507379382257</v>
      </c>
      <c r="E54" s="11">
        <f t="shared" si="5"/>
        <v>5.5397076028593133E-3</v>
      </c>
      <c r="F54" s="12">
        <f t="shared" si="4"/>
        <v>7.2090220347569304E-4</v>
      </c>
      <c r="G54" s="12">
        <f t="shared" ref="G54:H56" si="6">D$15*D54</f>
        <v>0.30283213663858277</v>
      </c>
      <c r="H54" s="12">
        <f t="shared" si="6"/>
        <v>7.1129833763838898E-2</v>
      </c>
      <c r="I54" s="13">
        <f t="shared" si="1"/>
        <v>0.37468287260589739</v>
      </c>
      <c r="J54" s="13">
        <f t="shared" si="2"/>
        <v>0.17231712739410265</v>
      </c>
    </row>
    <row r="55" spans="1:10" ht="15.75" thickBot="1" x14ac:dyDescent="0.3">
      <c r="A55" s="43">
        <v>93.3</v>
      </c>
      <c r="B55" s="43">
        <v>0.48199999999999998</v>
      </c>
      <c r="C55" s="10">
        <f t="shared" ref="C55:E86" si="7">EXP(-1*(($A55-C$8)/(0.6006*C$9))^2)</f>
        <v>2.0783472820412225E-5</v>
      </c>
      <c r="D55" s="11">
        <f t="shared" si="7"/>
        <v>0.61985769456172979</v>
      </c>
      <c r="E55" s="11">
        <f t="shared" si="7"/>
        <v>6.6168483123889036E-3</v>
      </c>
      <c r="F55" s="12">
        <f t="shared" si="4"/>
        <v>1.8648358172225465E-5</v>
      </c>
      <c r="G55" s="12">
        <f t="shared" si="6"/>
        <v>0.36015848862426358</v>
      </c>
      <c r="H55" s="12">
        <f t="shared" si="6"/>
        <v>8.4960318168748203E-2</v>
      </c>
      <c r="I55" s="13">
        <f t="shared" si="1"/>
        <v>0.44513745515118402</v>
      </c>
      <c r="J55" s="13">
        <f t="shared" si="2"/>
        <v>3.6862544848815959E-2</v>
      </c>
    </row>
    <row r="56" spans="1:10" ht="15.75" thickBot="1" x14ac:dyDescent="0.3">
      <c r="A56" s="43">
        <v>104.8</v>
      </c>
      <c r="B56" s="43">
        <v>0.51500000000000001</v>
      </c>
      <c r="C56" s="10">
        <f t="shared" si="7"/>
        <v>1.4412936433511088E-7</v>
      </c>
      <c r="D56" s="11">
        <f t="shared" si="7"/>
        <v>0.72882725428457051</v>
      </c>
      <c r="E56" s="11">
        <f t="shared" si="7"/>
        <v>8.0393217050194407E-3</v>
      </c>
      <c r="F56" s="12">
        <f t="shared" si="4"/>
        <v>1.29322757196601E-7</v>
      </c>
      <c r="G56" s="12">
        <f t="shared" si="6"/>
        <v>0.42347352412378875</v>
      </c>
      <c r="H56" s="12">
        <f t="shared" si="6"/>
        <v>0.10322487348554325</v>
      </c>
      <c r="I56" s="13">
        <f t="shared" si="1"/>
        <v>0.52669852693208918</v>
      </c>
      <c r="J56" s="13">
        <f t="shared" si="2"/>
        <v>-1.169852693208917E-2</v>
      </c>
    </row>
    <row r="57" spans="1:10" ht="15.75" thickBot="1" x14ac:dyDescent="0.3">
      <c r="A57" s="43">
        <v>117.7</v>
      </c>
      <c r="B57" s="43">
        <v>0.56000000000000005</v>
      </c>
      <c r="C57" s="10">
        <f>EXP(-1*(($A57-C$8)/(0.6006*C$9))^2)</f>
        <v>1.7836422557771493E-10</v>
      </c>
      <c r="D57" s="11">
        <f t="shared" si="7"/>
        <v>0.84000122237168806</v>
      </c>
      <c r="E57" s="11">
        <f t="shared" si="7"/>
        <v>9.956151082280049E-3</v>
      </c>
      <c r="F57" s="12">
        <f t="shared" ref="F57:H111" si="8">C$15*C57</f>
        <v>1.6004062422224554E-10</v>
      </c>
      <c r="G57" s="12">
        <f t="shared" si="8"/>
        <v>0.48806939616330391</v>
      </c>
      <c r="H57" s="12">
        <f t="shared" si="8"/>
        <v>0.12783695858689703</v>
      </c>
      <c r="I57" s="13">
        <f t="shared" si="1"/>
        <v>0.61590635491024159</v>
      </c>
      <c r="J57" s="13">
        <f t="shared" si="2"/>
        <v>-5.590635491024154E-2</v>
      </c>
    </row>
    <row r="58" spans="1:10" ht="15.75" thickBot="1" x14ac:dyDescent="0.3">
      <c r="A58" s="43">
        <v>125</v>
      </c>
      <c r="B58" s="43">
        <v>0.30599999999999999</v>
      </c>
      <c r="C58" s="10">
        <f t="shared" si="7"/>
        <v>2.3905128173481477E-12</v>
      </c>
      <c r="D58" s="11">
        <f t="shared" si="7"/>
        <v>0.89349822456591932</v>
      </c>
      <c r="E58" s="11">
        <f t="shared" si="7"/>
        <v>1.1212799128726166E-2</v>
      </c>
      <c r="F58" s="12">
        <f t="shared" si="8"/>
        <v>2.1449321592405488E-12</v>
      </c>
      <c r="G58" s="12">
        <f t="shared" si="8"/>
        <v>0.51915298135591215</v>
      </c>
      <c r="H58" s="12">
        <f t="shared" si="8"/>
        <v>0.14397231681360725</v>
      </c>
      <c r="I58" s="13">
        <f t="shared" si="1"/>
        <v>0.66312529817166432</v>
      </c>
      <c r="J58" s="13">
        <f t="shared" si="2"/>
        <v>-0.35712529817166433</v>
      </c>
    </row>
    <row r="59" spans="1:10" ht="15.75" thickBot="1" x14ac:dyDescent="0.3">
      <c r="A59" s="43">
        <v>148.5</v>
      </c>
      <c r="B59" s="43">
        <v>0.95399999999999996</v>
      </c>
      <c r="C59" s="10">
        <f t="shared" si="7"/>
        <v>1.7092183568974595E-19</v>
      </c>
      <c r="D59" s="11">
        <f t="shared" si="7"/>
        <v>0.99487659010927121</v>
      </c>
      <c r="E59" s="11">
        <f t="shared" si="7"/>
        <v>1.6267354649505024E-2</v>
      </c>
      <c r="F59" s="12">
        <f t="shared" si="8"/>
        <v>1.5336280124783458E-19</v>
      </c>
      <c r="G59" s="12">
        <f t="shared" si="8"/>
        <v>0.57805727379856342</v>
      </c>
      <c r="H59" s="12">
        <f t="shared" si="8"/>
        <v>0.20887279888192498</v>
      </c>
      <c r="I59" s="13">
        <f t="shared" ref="I59:I80" si="9">SUM(F59:H59)</f>
        <v>0.78693007268048842</v>
      </c>
      <c r="J59" s="13">
        <f t="shared" si="2"/>
        <v>0.16706992731951154</v>
      </c>
    </row>
    <row r="60" spans="1:10" ht="15.75" thickBot="1" x14ac:dyDescent="0.3">
      <c r="A60" s="43">
        <v>166.8</v>
      </c>
      <c r="B60" s="43">
        <v>0.72499999999999998</v>
      </c>
      <c r="C60" s="10">
        <f t="shared" si="7"/>
        <v>3.0763803658798868E-26</v>
      </c>
      <c r="D60" s="11">
        <f t="shared" si="7"/>
        <v>0.98224646649045799</v>
      </c>
      <c r="E60" s="11">
        <f t="shared" si="7"/>
        <v>2.1494199358575466E-2</v>
      </c>
      <c r="F60" s="12">
        <f t="shared" si="8"/>
        <v>2.7603395944774678E-26</v>
      </c>
      <c r="G60" s="12">
        <f t="shared" si="8"/>
        <v>0.57071874065845996</v>
      </c>
      <c r="H60" s="12">
        <f t="shared" si="8"/>
        <v>0.27598547375914873</v>
      </c>
      <c r="I60" s="13">
        <f t="shared" si="9"/>
        <v>0.84670421441760868</v>
      </c>
      <c r="J60" s="13">
        <f t="shared" si="2"/>
        <v>-0.1217042144176087</v>
      </c>
    </row>
    <row r="61" spans="1:10" ht="15.75" thickBot="1" x14ac:dyDescent="0.3">
      <c r="A61" s="43">
        <v>187.4</v>
      </c>
      <c r="B61" s="43">
        <v>0.81200000000000006</v>
      </c>
      <c r="C61" s="10">
        <f t="shared" si="7"/>
        <v>4.5622581135391671E-35</v>
      </c>
      <c r="D61" s="11">
        <f t="shared" si="7"/>
        <v>0.87515435744392289</v>
      </c>
      <c r="E61" s="11">
        <f t="shared" si="7"/>
        <v>2.9071262544723205E-2</v>
      </c>
      <c r="F61" s="12">
        <f t="shared" si="8"/>
        <v>4.0935710846101312E-35</v>
      </c>
      <c r="G61" s="12">
        <f t="shared" si="8"/>
        <v>0.50849456811663818</v>
      </c>
      <c r="H61" s="12">
        <f t="shared" si="8"/>
        <v>0.37327494885177109</v>
      </c>
      <c r="I61" s="13">
        <f t="shared" si="9"/>
        <v>0.88176951696840922</v>
      </c>
      <c r="J61" s="13">
        <f t="shared" si="2"/>
        <v>-6.9769516968409162E-2</v>
      </c>
    </row>
    <row r="62" spans="1:10" ht="15.75" thickBot="1" x14ac:dyDescent="0.3">
      <c r="A62" s="43">
        <v>210.5</v>
      </c>
      <c r="B62" s="43">
        <v>0.94099999999999995</v>
      </c>
      <c r="C62" s="10">
        <f t="shared" si="7"/>
        <v>1.5897465923644953E-46</v>
      </c>
      <c r="D62" s="11">
        <f t="shared" si="7"/>
        <v>0.67697922930376253</v>
      </c>
      <c r="E62" s="11">
        <f t="shared" si="7"/>
        <v>4.0191588623242458E-2</v>
      </c>
      <c r="F62" s="12">
        <f t="shared" si="8"/>
        <v>1.4264297460610825E-46</v>
      </c>
      <c r="G62" s="12">
        <f t="shared" si="8"/>
        <v>0.39334805100460135</v>
      </c>
      <c r="H62" s="12">
        <f t="shared" si="8"/>
        <v>0.51605991189864564</v>
      </c>
      <c r="I62" s="13">
        <f t="shared" si="9"/>
        <v>0.90940796290324699</v>
      </c>
      <c r="J62" s="13">
        <f t="shared" si="2"/>
        <v>3.1592037096752956E-2</v>
      </c>
    </row>
    <row r="63" spans="1:10" ht="15.75" thickBot="1" x14ac:dyDescent="0.3">
      <c r="A63" s="43">
        <v>236.4</v>
      </c>
      <c r="B63" s="43">
        <v>1.1220000000000001</v>
      </c>
      <c r="C63" s="10">
        <f t="shared" si="7"/>
        <v>2.4918952665933675E-61</v>
      </c>
      <c r="D63" s="11">
        <f t="shared" si="7"/>
        <v>0.43255432428784646</v>
      </c>
      <c r="E63" s="11">
        <f t="shared" si="7"/>
        <v>5.6732011561658933E-2</v>
      </c>
      <c r="F63" s="12">
        <f t="shared" si="8"/>
        <v>2.2358994505223735E-61</v>
      </c>
      <c r="G63" s="12">
        <f t="shared" si="8"/>
        <v>0.25132883410207613</v>
      </c>
      <c r="H63" s="12">
        <f t="shared" si="8"/>
        <v>0.72843890702573388</v>
      </c>
      <c r="I63" s="13">
        <f t="shared" si="9"/>
        <v>0.97976774112781007</v>
      </c>
      <c r="J63" s="13">
        <f t="shared" si="2"/>
        <v>0.14223225887219004</v>
      </c>
    </row>
    <row r="64" spans="1:10" ht="15.75" thickBot="1" x14ac:dyDescent="0.3">
      <c r="A64" s="43">
        <v>265.60000000000002</v>
      </c>
      <c r="B64" s="43">
        <v>1.294</v>
      </c>
      <c r="C64" s="10">
        <f t="shared" si="7"/>
        <v>1.6709999805607197E-80</v>
      </c>
      <c r="D64" s="11">
        <f t="shared" si="7"/>
        <v>0.21310740392602531</v>
      </c>
      <c r="E64" s="11">
        <f t="shared" si="7"/>
        <v>8.1736256512755609E-2</v>
      </c>
      <c r="F64" s="12">
        <f t="shared" si="8"/>
        <v>1.4993358623238994E-80</v>
      </c>
      <c r="G64" s="12">
        <f t="shared" si="8"/>
        <v>0.12382267927948451</v>
      </c>
      <c r="H64" s="12">
        <f t="shared" si="8"/>
        <v>1.0494933586801531</v>
      </c>
      <c r="I64" s="13">
        <f t="shared" si="9"/>
        <v>1.1733160379596377</v>
      </c>
      <c r="J64" s="13">
        <f t="shared" si="2"/>
        <v>0.12068396204036236</v>
      </c>
    </row>
    <row r="65" spans="1:10" ht="15.75" thickBot="1" x14ac:dyDescent="0.3">
      <c r="A65" s="43">
        <v>298.39999999999998</v>
      </c>
      <c r="B65" s="43">
        <v>1.635</v>
      </c>
      <c r="C65" s="10">
        <f t="shared" si="7"/>
        <v>3.5308957159771402E-105</v>
      </c>
      <c r="D65" s="11">
        <f t="shared" si="7"/>
        <v>7.4451173947292823E-2</v>
      </c>
      <c r="E65" s="11">
        <f t="shared" si="7"/>
        <v>0.11958780785151758</v>
      </c>
      <c r="F65" s="12">
        <f t="shared" si="8"/>
        <v>3.1681619597110329E-105</v>
      </c>
      <c r="G65" s="12">
        <f t="shared" si="8"/>
        <v>4.3258674564196742E-2</v>
      </c>
      <c r="H65" s="12">
        <f t="shared" si="8"/>
        <v>1.5355071968545519</v>
      </c>
      <c r="I65" s="13">
        <f t="shared" si="9"/>
        <v>1.5787658714187487</v>
      </c>
      <c r="J65" s="13">
        <f t="shared" si="2"/>
        <v>5.6234128581251319E-2</v>
      </c>
    </row>
    <row r="66" spans="1:10" ht="15.75" thickBot="1" x14ac:dyDescent="0.3">
      <c r="A66" s="43">
        <v>335.2</v>
      </c>
      <c r="B66" s="43">
        <v>2.044</v>
      </c>
      <c r="C66" s="10">
        <f t="shared" si="7"/>
        <v>8.1619523440693451E-137</v>
      </c>
      <c r="D66" s="11">
        <f t="shared" si="7"/>
        <v>1.6563948367363832E-2</v>
      </c>
      <c r="E66" s="11">
        <f t="shared" si="7"/>
        <v>0.17656699236922266</v>
      </c>
      <c r="F66" s="12">
        <f t="shared" si="8"/>
        <v>7.3234637931805204E-137</v>
      </c>
      <c r="G66" s="12">
        <f t="shared" si="8"/>
        <v>9.6242196587687841E-3</v>
      </c>
      <c r="H66" s="12">
        <f t="shared" si="8"/>
        <v>2.2671198041068834</v>
      </c>
      <c r="I66" s="13">
        <f t="shared" si="9"/>
        <v>2.276744023765652</v>
      </c>
      <c r="J66" s="13">
        <f t="shared" si="2"/>
        <v>-0.23274402376565195</v>
      </c>
    </row>
    <row r="67" spans="1:10" ht="15.75" thickBot="1" x14ac:dyDescent="0.3">
      <c r="A67" s="43">
        <v>376.5</v>
      </c>
      <c r="B67" s="43">
        <v>2.665</v>
      </c>
      <c r="C67" s="10">
        <f t="shared" si="7"/>
        <v>2.6942338278493646E-177</v>
      </c>
      <c r="D67" s="11">
        <f t="shared" si="7"/>
        <v>2.0416339657204426E-3</v>
      </c>
      <c r="E67" s="11">
        <f t="shared" si="7"/>
        <v>0.26086622593300463</v>
      </c>
      <c r="F67" s="12">
        <f t="shared" si="8"/>
        <v>2.4174514940600029E-177</v>
      </c>
      <c r="G67" s="12">
        <f t="shared" si="8"/>
        <v>1.1862590556978377E-3</v>
      </c>
      <c r="H67" s="12">
        <f t="shared" si="8"/>
        <v>3.3495217826365651</v>
      </c>
      <c r="I67" s="13">
        <f t="shared" si="9"/>
        <v>3.350708041692263</v>
      </c>
      <c r="J67" s="13">
        <f t="shared" si="2"/>
        <v>-0.68570804169226296</v>
      </c>
    </row>
    <row r="68" spans="1:10" ht="15.75" thickBot="1" x14ac:dyDescent="0.3">
      <c r="A68" s="43">
        <v>422.9</v>
      </c>
      <c r="B68" s="43">
        <v>4.0199999999999996</v>
      </c>
      <c r="C68" s="10">
        <f t="shared" si="7"/>
        <v>4.6946972602569663E-229</v>
      </c>
      <c r="D68" s="11">
        <f t="shared" si="7"/>
        <v>1.1631708789835998E-4</v>
      </c>
      <c r="E68" s="11">
        <f t="shared" si="7"/>
        <v>0.38116474074403139</v>
      </c>
      <c r="F68" s="12">
        <f t="shared" si="8"/>
        <v>4.2124045762675883E-229</v>
      </c>
      <c r="G68" s="12">
        <f t="shared" si="8"/>
        <v>6.7584200286920846E-5</v>
      </c>
      <c r="H68" s="12">
        <f t="shared" si="8"/>
        <v>4.8941544553300584</v>
      </c>
      <c r="I68" s="13">
        <f t="shared" si="9"/>
        <v>4.8942220395303453</v>
      </c>
      <c r="J68" s="13">
        <f t="shared" si="2"/>
        <v>-0.87422203953034572</v>
      </c>
    </row>
    <row r="69" spans="1:10" ht="15.75" thickBot="1" x14ac:dyDescent="0.3">
      <c r="A69" s="43">
        <v>475.1</v>
      </c>
      <c r="B69" s="43">
        <v>6.8010000000000002</v>
      </c>
      <c r="C69" s="10">
        <f t="shared" si="7"/>
        <v>3.174369180110805E-295</v>
      </c>
      <c r="D69" s="11">
        <f t="shared" si="7"/>
        <v>2.4202966334480244E-6</v>
      </c>
      <c r="E69" s="11">
        <f t="shared" si="7"/>
        <v>0.54178994921403745</v>
      </c>
      <c r="F69" s="12">
        <f t="shared" si="8"/>
        <v>2.8482618835212473E-295</v>
      </c>
      <c r="G69" s="12">
        <f t="shared" si="8"/>
        <v>1.4062749969432293E-6</v>
      </c>
      <c r="H69" s="12">
        <f t="shared" si="8"/>
        <v>6.9565817882918868</v>
      </c>
      <c r="I69" s="13">
        <f t="shared" si="9"/>
        <v>6.9565831945668837</v>
      </c>
      <c r="J69" s="13">
        <f t="shared" si="2"/>
        <v>-0.15558319456688352</v>
      </c>
    </row>
    <row r="70" spans="1:10" ht="15.75" thickBot="1" x14ac:dyDescent="0.3">
      <c r="A70" s="43">
        <v>533.70000000000005</v>
      </c>
      <c r="B70" s="43">
        <v>10.382999999999999</v>
      </c>
      <c r="C70" s="10">
        <f t="shared" si="7"/>
        <v>0</v>
      </c>
      <c r="D70" s="11">
        <f t="shared" si="7"/>
        <v>1.381279407692421E-8</v>
      </c>
      <c r="E70" s="11">
        <f t="shared" si="7"/>
        <v>0.73146598094879656</v>
      </c>
      <c r="F70" s="12">
        <f t="shared" si="8"/>
        <v>0</v>
      </c>
      <c r="G70" s="12">
        <f t="shared" si="8"/>
        <v>8.0257050643545396E-9</v>
      </c>
      <c r="H70" s="12">
        <f t="shared" si="8"/>
        <v>9.3920216297944172</v>
      </c>
      <c r="I70" s="13">
        <f t="shared" si="9"/>
        <v>9.3920216378201218</v>
      </c>
      <c r="J70" s="13">
        <f t="shared" si="2"/>
        <v>0.99097836217987734</v>
      </c>
    </row>
    <row r="71" spans="1:10" ht="15.75" thickBot="1" x14ac:dyDescent="0.3">
      <c r="A71" s="43">
        <v>599.5</v>
      </c>
      <c r="B71" s="43">
        <v>12.942</v>
      </c>
      <c r="C71" s="10">
        <f t="shared" si="7"/>
        <v>0</v>
      </c>
      <c r="D71" s="11">
        <f t="shared" si="7"/>
        <v>1.488359549954472E-11</v>
      </c>
      <c r="E71" s="11">
        <f t="shared" si="7"/>
        <v>0.90946617009379249</v>
      </c>
      <c r="F71" s="12">
        <f t="shared" si="8"/>
        <v>0</v>
      </c>
      <c r="G71" s="12">
        <f t="shared" si="8"/>
        <v>8.647877258668258E-12</v>
      </c>
      <c r="H71" s="12">
        <f t="shared" si="8"/>
        <v>11.677543677434697</v>
      </c>
      <c r="I71" s="13">
        <f t="shared" si="9"/>
        <v>11.677543677443344</v>
      </c>
      <c r="J71" s="13">
        <f t="shared" si="2"/>
        <v>1.2644563225566561</v>
      </c>
    </row>
    <row r="72" spans="1:10" ht="15.75" thickBot="1" x14ac:dyDescent="0.3">
      <c r="A72" s="43">
        <v>673.4</v>
      </c>
      <c r="B72" s="43">
        <v>12.666</v>
      </c>
      <c r="C72" s="10">
        <f t="shared" si="7"/>
        <v>0</v>
      </c>
      <c r="D72" s="11">
        <f t="shared" si="7"/>
        <v>1.8809829521914583E-15</v>
      </c>
      <c r="E72" s="11">
        <f t="shared" si="7"/>
        <v>0.99932461017612206</v>
      </c>
      <c r="F72" s="12">
        <f t="shared" si="8"/>
        <v>0</v>
      </c>
      <c r="G72" s="12">
        <f t="shared" si="8"/>
        <v>1.0929153306199954E-15</v>
      </c>
      <c r="H72" s="12">
        <f t="shared" si="8"/>
        <v>12.83132585576392</v>
      </c>
      <c r="I72" s="13">
        <f t="shared" si="9"/>
        <v>12.831325855763922</v>
      </c>
      <c r="J72" s="13">
        <f t="shared" si="2"/>
        <v>-0.16532585576392123</v>
      </c>
    </row>
    <row r="73" spans="1:10" ht="15.75" thickBot="1" x14ac:dyDescent="0.3">
      <c r="A73" s="43">
        <v>756.5</v>
      </c>
      <c r="B73" s="43">
        <v>10.664</v>
      </c>
      <c r="C73" s="10">
        <f t="shared" si="7"/>
        <v>0</v>
      </c>
      <c r="D73" s="11">
        <f t="shared" si="7"/>
        <v>1.5002959467207071E-20</v>
      </c>
      <c r="E73" s="11">
        <f t="shared" si="7"/>
        <v>0.91870712218109929</v>
      </c>
      <c r="F73" s="12">
        <f t="shared" si="8"/>
        <v>0</v>
      </c>
      <c r="G73" s="12">
        <f t="shared" si="8"/>
        <v>8.7172318001487235E-21</v>
      </c>
      <c r="H73" s="12">
        <f t="shared" si="8"/>
        <v>11.796197482456908</v>
      </c>
      <c r="I73" s="13">
        <f t="shared" si="9"/>
        <v>11.796197482456908</v>
      </c>
      <c r="J73" s="13">
        <f t="shared" si="2"/>
        <v>-1.1321974824569079</v>
      </c>
    </row>
    <row r="74" spans="1:10" ht="15.75" thickBot="1" x14ac:dyDescent="0.3">
      <c r="A74" s="43">
        <v>849.8</v>
      </c>
      <c r="B74" s="43">
        <v>7.4050000000000002</v>
      </c>
      <c r="C74" s="10">
        <f t="shared" si="7"/>
        <v>0</v>
      </c>
      <c r="D74" s="11">
        <f t="shared" si="7"/>
        <v>3.5545015065346042E-27</v>
      </c>
      <c r="E74" s="11">
        <f t="shared" si="7"/>
        <v>0.65771340934899902</v>
      </c>
      <c r="F74" s="12">
        <f t="shared" si="8"/>
        <v>0</v>
      </c>
      <c r="G74" s="12">
        <f t="shared" si="8"/>
        <v>2.0652867611998019E-27</v>
      </c>
      <c r="H74" s="12">
        <f t="shared" si="8"/>
        <v>8.4450387683088213</v>
      </c>
      <c r="I74" s="13">
        <f t="shared" si="9"/>
        <v>8.4450387683088213</v>
      </c>
      <c r="J74" s="13">
        <f t="shared" si="2"/>
        <v>-1.040038768308821</v>
      </c>
    </row>
    <row r="75" spans="1:10" ht="15.75" thickBot="1" x14ac:dyDescent="0.3">
      <c r="A75" s="43">
        <v>954.5</v>
      </c>
      <c r="B75" s="43">
        <v>5.4359999999999999</v>
      </c>
      <c r="C75" s="10">
        <f t="shared" si="7"/>
        <v>0</v>
      </c>
      <c r="D75" s="11">
        <f t="shared" si="7"/>
        <v>9.5592413840563804E-36</v>
      </c>
      <c r="E75" s="11">
        <f t="shared" si="7"/>
        <v>0.33419803700106587</v>
      </c>
      <c r="F75" s="12">
        <f t="shared" si="8"/>
        <v>0</v>
      </c>
      <c r="G75" s="12">
        <f t="shared" si="8"/>
        <v>5.5542456913606923E-36</v>
      </c>
      <c r="H75" s="12">
        <f t="shared" si="8"/>
        <v>4.2911020797952393</v>
      </c>
      <c r="I75" s="13">
        <f t="shared" si="9"/>
        <v>4.2911020797952393</v>
      </c>
      <c r="J75" s="13">
        <f t="shared" si="2"/>
        <v>1.1448979202047607</v>
      </c>
    </row>
    <row r="76" spans="1:10" ht="15.75" thickBot="1" x14ac:dyDescent="0.3">
      <c r="A76" s="43">
        <v>1072.3</v>
      </c>
      <c r="B76" s="43">
        <v>3.5049999999999999</v>
      </c>
      <c r="C76" s="10">
        <f t="shared" si="7"/>
        <v>0</v>
      </c>
      <c r="D76" s="11">
        <f t="shared" si="7"/>
        <v>7.9834660078611976E-47</v>
      </c>
      <c r="E76" s="11">
        <f t="shared" si="7"/>
        <v>0.10650094831694182</v>
      </c>
      <c r="F76" s="12">
        <f t="shared" si="8"/>
        <v>0</v>
      </c>
      <c r="G76" s="12">
        <f t="shared" si="8"/>
        <v>4.6386663852054975E-47</v>
      </c>
      <c r="H76" s="12">
        <f t="shared" si="8"/>
        <v>1.3674719484409681</v>
      </c>
      <c r="I76" s="13">
        <f t="shared" si="9"/>
        <v>1.3674719484409681</v>
      </c>
      <c r="J76" s="13">
        <f t="shared" si="2"/>
        <v>2.1375280515590318</v>
      </c>
    </row>
    <row r="77" spans="1:10" ht="15.75" thickBot="1" x14ac:dyDescent="0.3">
      <c r="A77" s="43">
        <v>1204.5</v>
      </c>
      <c r="B77" s="43">
        <v>1.282</v>
      </c>
      <c r="C77" s="10">
        <f t="shared" si="7"/>
        <v>0</v>
      </c>
      <c r="D77" s="11">
        <f t="shared" si="7"/>
        <v>4.5664987551312633E-61</v>
      </c>
      <c r="E77" s="11">
        <f t="shared" si="7"/>
        <v>1.8234398940829837E-2</v>
      </c>
      <c r="F77" s="12">
        <f t="shared" si="8"/>
        <v>0</v>
      </c>
      <c r="G77" s="12">
        <f t="shared" si="8"/>
        <v>2.6532917222484681E-61</v>
      </c>
      <c r="H77" s="12">
        <f t="shared" si="8"/>
        <v>0.23412964337238601</v>
      </c>
      <c r="I77" s="13">
        <f t="shared" si="9"/>
        <v>0.23412964337238601</v>
      </c>
      <c r="J77" s="13">
        <f t="shared" si="2"/>
        <v>1.047870356627614</v>
      </c>
    </row>
    <row r="78" spans="1:10" ht="15.75" thickBot="1" x14ac:dyDescent="0.3">
      <c r="A78" s="43">
        <v>1353</v>
      </c>
      <c r="B78" s="43">
        <v>0.73299999999999998</v>
      </c>
      <c r="C78" s="10">
        <f t="shared" si="7"/>
        <v>0</v>
      </c>
      <c r="D78" s="11">
        <f t="shared" si="7"/>
        <v>2.3869527864754022E-79</v>
      </c>
      <c r="E78" s="11">
        <f t="shared" si="7"/>
        <v>1.3683602113530667E-3</v>
      </c>
      <c r="F78" s="12">
        <f t="shared" si="8"/>
        <v>0</v>
      </c>
      <c r="G78" s="12">
        <f t="shared" si="8"/>
        <v>1.3869010831627941E-79</v>
      </c>
      <c r="H78" s="12">
        <f t="shared" si="8"/>
        <v>1.7569742185013105E-2</v>
      </c>
      <c r="I78" s="13">
        <f t="shared" si="9"/>
        <v>1.7569742185013105E-2</v>
      </c>
      <c r="J78" s="13">
        <f t="shared" si="2"/>
        <v>0.71543025781498693</v>
      </c>
    </row>
    <row r="79" spans="1:10" ht="15.75" thickBot="1" x14ac:dyDescent="0.3">
      <c r="A79" s="43">
        <v>1519.9</v>
      </c>
      <c r="B79" s="43">
        <v>8.2000000000000003E-2</v>
      </c>
      <c r="C79" s="10">
        <f t="shared" si="7"/>
        <v>0</v>
      </c>
      <c r="D79" s="11">
        <f t="shared" si="7"/>
        <v>8.8667623993524955E-103</v>
      </c>
      <c r="E79" s="11">
        <f t="shared" si="7"/>
        <v>3.460267934161314E-5</v>
      </c>
      <c r="F79" s="12">
        <f t="shared" si="8"/>
        <v>0</v>
      </c>
      <c r="G79" s="12">
        <f t="shared" si="8"/>
        <v>5.1518917531533827E-103</v>
      </c>
      <c r="H79" s="12">
        <f t="shared" si="8"/>
        <v>4.4429832868470839E-4</v>
      </c>
      <c r="I79" s="13">
        <f t="shared" si="9"/>
        <v>4.4429832868470839E-4</v>
      </c>
      <c r="J79" s="13">
        <f t="shared" si="2"/>
        <v>8.1555701671315289E-2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9.689145136662685E-133</v>
      </c>
      <c r="E80" s="11">
        <f t="shared" si="7"/>
        <v>2.1109559561136439E-7</v>
      </c>
      <c r="F80" s="12">
        <f t="shared" si="8"/>
        <v>0</v>
      </c>
      <c r="G80" s="12">
        <f t="shared" si="8"/>
        <v>5.6297242078262932E-133</v>
      </c>
      <c r="H80" s="12">
        <f t="shared" si="8"/>
        <v>2.7104669958329273E-6</v>
      </c>
      <c r="I80" s="13">
        <f t="shared" si="9"/>
        <v>2.7104669958329273E-6</v>
      </c>
      <c r="J80" s="13">
        <f t="shared" si="2"/>
        <v>-2.7104669958329273E-6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5.7666461691815358E-171</v>
      </c>
      <c r="E81" s="11">
        <f t="shared" si="7"/>
        <v>2.0329882033591396E-10</v>
      </c>
      <c r="F81" s="12">
        <f t="shared" si="8"/>
        <v>0</v>
      </c>
      <c r="G81" s="12">
        <f t="shared" si="8"/>
        <v>3.3506183547367235E-171</v>
      </c>
      <c r="H81" s="12">
        <f t="shared" si="8"/>
        <v>2.6103564179839175E-9</v>
      </c>
      <c r="I81" s="13">
        <f t="shared" si="1"/>
        <v>2.6103564179839175E-9</v>
      </c>
      <c r="J81" s="13">
        <f t="shared" si="2"/>
        <v>-2.6103564179839175E-9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1.0569649238802216E-219</v>
      </c>
      <c r="E82" s="11">
        <f t="shared" si="7"/>
        <v>1.7798579515567073E-14</v>
      </c>
      <c r="F82" s="12">
        <f t="shared" si="8"/>
        <v>0</v>
      </c>
      <c r="G82" s="12">
        <f t="shared" si="8"/>
        <v>6.1413271603043742E-220</v>
      </c>
      <c r="H82" s="12">
        <f t="shared" si="8"/>
        <v>2.2853372288481518E-13</v>
      </c>
      <c r="I82" s="13">
        <f t="shared" si="1"/>
        <v>2.2853372288481518E-13</v>
      </c>
      <c r="J82" s="13">
        <f t="shared" si="2"/>
        <v>-2.2853372288481518E-13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9.152333669218789E-282</v>
      </c>
      <c r="E83" s="11">
        <f t="shared" si="7"/>
        <v>7.0375904597794755E-20</v>
      </c>
      <c r="F83" s="12">
        <f t="shared" si="8"/>
        <v>0</v>
      </c>
      <c r="G83" s="12">
        <f t="shared" si="8"/>
        <v>5.3178184131785946E-282</v>
      </c>
      <c r="H83" s="12">
        <f t="shared" si="8"/>
        <v>9.0362646440710605E-19</v>
      </c>
      <c r="I83" s="13">
        <f t="shared" si="1"/>
        <v>9.0362646440710605E-19</v>
      </c>
      <c r="J83" s="13">
        <f t="shared" si="2"/>
        <v>-9.0362646440710605E-19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0</v>
      </c>
      <c r="E84" s="11">
        <f t="shared" si="7"/>
        <v>5.1518347681252002E-27</v>
      </c>
      <c r="F84" s="12">
        <f t="shared" si="8"/>
        <v>0</v>
      </c>
      <c r="G84" s="12">
        <f t="shared" si="8"/>
        <v>0</v>
      </c>
      <c r="H84" s="12">
        <f t="shared" si="8"/>
        <v>6.6149547396033813E-26</v>
      </c>
      <c r="I84" s="13">
        <f t="shared" si="1"/>
        <v>6.6149547396033813E-26</v>
      </c>
      <c r="J84" s="13">
        <f t="shared" si="2"/>
        <v>-6.6149547396033813E-26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0</v>
      </c>
      <c r="E85" s="11">
        <f t="shared" si="7"/>
        <v>2.2505642328663731E-36</v>
      </c>
      <c r="F85" s="12">
        <f t="shared" si="8"/>
        <v>0</v>
      </c>
      <c r="G85" s="12">
        <f t="shared" si="8"/>
        <v>0</v>
      </c>
      <c r="H85" s="12">
        <f t="shared" si="8"/>
        <v>2.8897239933024708E-35</v>
      </c>
      <c r="I85" s="13">
        <f t="shared" si="1"/>
        <v>2.8897239933024708E-35</v>
      </c>
      <c r="J85" s="13">
        <f t="shared" si="2"/>
        <v>-2.8897239933024708E-35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0</v>
      </c>
      <c r="E86" s="11">
        <f t="shared" si="7"/>
        <v>1.3916710693188295E-48</v>
      </c>
      <c r="F86" s="12">
        <f t="shared" si="8"/>
        <v>0</v>
      </c>
      <c r="G86" s="12">
        <f t="shared" si="8"/>
        <v>0</v>
      </c>
      <c r="H86" s="12">
        <f t="shared" si="8"/>
        <v>1.7869053551400266E-47</v>
      </c>
      <c r="I86" s="13">
        <f t="shared" ref="I86:I116" si="10">SUM(F86:H86)</f>
        <v>1.7869053551400266E-47</v>
      </c>
      <c r="J86" s="13">
        <f t="shared" ref="J86:J116" si="11">B86-I86</f>
        <v>-1.7869053551400266E-47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1.9527807958234833E-64</v>
      </c>
      <c r="F87" s="12">
        <f t="shared" si="8"/>
        <v>0</v>
      </c>
      <c r="G87" s="12">
        <f t="shared" si="8"/>
        <v>0</v>
      </c>
      <c r="H87" s="12">
        <f t="shared" si="8"/>
        <v>2.5073701238752715E-63</v>
      </c>
      <c r="I87" s="13">
        <f t="shared" si="10"/>
        <v>2.5073701238752715E-63</v>
      </c>
      <c r="J87" s="13">
        <f t="shared" si="11"/>
        <v>-2.5073701238752715E-63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5.9759809990548347E-85</v>
      </c>
      <c r="F88" s="12">
        <f t="shared" si="8"/>
        <v>0</v>
      </c>
      <c r="G88" s="12">
        <f t="shared" si="8"/>
        <v>0</v>
      </c>
      <c r="H88" s="12">
        <f t="shared" si="8"/>
        <v>7.6731583237214663E-84</v>
      </c>
      <c r="I88" s="13">
        <f t="shared" si="10"/>
        <v>7.6731583237214663E-84</v>
      </c>
      <c r="J88" s="13">
        <f t="shared" si="11"/>
        <v>-7.6731583237214663E-84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2.134486087581384E-111</v>
      </c>
      <c r="F89" s="12">
        <f t="shared" si="8"/>
        <v>0</v>
      </c>
      <c r="G89" s="12">
        <f t="shared" si="8"/>
        <v>0</v>
      </c>
      <c r="H89" s="12">
        <f t="shared" si="8"/>
        <v>2.7406796796012498E-110</v>
      </c>
      <c r="I89" s="13">
        <f t="shared" si="10"/>
        <v>2.7406796796012498E-110</v>
      </c>
      <c r="J89" s="13">
        <f t="shared" si="11"/>
        <v>-2.7406796796012498E-110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2.0723444313865116E-145</v>
      </c>
      <c r="F90" s="12">
        <f t="shared" si="8"/>
        <v>0</v>
      </c>
      <c r="G90" s="12">
        <f t="shared" si="8"/>
        <v>0</v>
      </c>
      <c r="H90" s="12">
        <f t="shared" si="8"/>
        <v>2.6608898063474803E-144</v>
      </c>
      <c r="I90" s="13">
        <f t="shared" si="10"/>
        <v>2.6608898063474803E-144</v>
      </c>
      <c r="J90" s="13">
        <f t="shared" si="11"/>
        <v>-2.6608898063474803E-144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4.8509819595590871E-189</v>
      </c>
      <c r="F91" s="12">
        <f t="shared" si="8"/>
        <v>0</v>
      </c>
      <c r="G91" s="12">
        <f t="shared" si="8"/>
        <v>0</v>
      </c>
      <c r="H91" s="12">
        <f t="shared" si="8"/>
        <v>6.2286597977973143E-188</v>
      </c>
      <c r="I91" s="13">
        <f t="shared" si="10"/>
        <v>6.2286597977973143E-188</v>
      </c>
      <c r="J91" s="13">
        <f t="shared" si="11"/>
        <v>-6.2286597977973143E-188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6.6846537150367172E-245</v>
      </c>
      <c r="F92" s="12">
        <f t="shared" si="8"/>
        <v>0</v>
      </c>
      <c r="G92" s="12">
        <f t="shared" si="8"/>
        <v>0</v>
      </c>
      <c r="H92" s="12">
        <f t="shared" si="8"/>
        <v>8.5830939393619313E-244</v>
      </c>
      <c r="I92" s="13">
        <f t="shared" si="10"/>
        <v>8.5830939393619313E-244</v>
      </c>
      <c r="J92" s="13">
        <f t="shared" si="11"/>
        <v>-8.5830939393619313E-244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0</v>
      </c>
      <c r="F93" s="12">
        <f t="shared" si="8"/>
        <v>0</v>
      </c>
      <c r="G93" s="12">
        <f t="shared" si="8"/>
        <v>0</v>
      </c>
      <c r="H93" s="12">
        <f t="shared" si="8"/>
        <v>0</v>
      </c>
      <c r="I93" s="13">
        <f t="shared" si="10"/>
        <v>0</v>
      </c>
      <c r="J93" s="13">
        <f t="shared" si="11"/>
        <v>0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0F1BB-EC56-4C6E-BD71-076BFDBCAFE2}">
  <dimension ref="A1:R116"/>
  <sheetViews>
    <sheetView topLeftCell="A7" zoomScale="80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37.932623238500085</v>
      </c>
      <c r="D8" s="41">
        <v>207.30545750715007</v>
      </c>
      <c r="E8" s="41">
        <v>767.6174782581603</v>
      </c>
    </row>
    <row r="9" spans="2:8" ht="15" x14ac:dyDescent="0.25">
      <c r="B9" s="25" t="s">
        <v>5</v>
      </c>
      <c r="C9" s="41">
        <v>27.41431692376154</v>
      </c>
      <c r="D9" s="41">
        <v>200.12151560709501</v>
      </c>
      <c r="E9" s="41">
        <v>468.1023245409458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0.55990559555392549</v>
      </c>
    </row>
    <row r="12" spans="2:8" ht="15" customHeight="1" x14ac:dyDescent="0.25">
      <c r="B12" s="31" t="s">
        <v>24</v>
      </c>
      <c r="C12" s="39">
        <f>STDEV(J22:J143)/MAX(I22:I143)</f>
        <v>2.1350849525006019E-2</v>
      </c>
      <c r="D12" s="35" t="s">
        <v>21</v>
      </c>
      <c r="E12" s="38">
        <f>M24</f>
        <v>0.98976524640823083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0.95374825735018187</v>
      </c>
      <c r="D15" s="40">
        <f>N22</f>
        <v>0.62537248141393975</v>
      </c>
      <c r="E15" s="40">
        <f>M22</f>
        <v>13.58109775671363</v>
      </c>
    </row>
    <row r="16" spans="2:8" ht="15" x14ac:dyDescent="0.25">
      <c r="B16" s="5" t="s">
        <v>9</v>
      </c>
      <c r="C16" s="23">
        <f>O28</f>
        <v>0.14680270791867386</v>
      </c>
      <c r="D16" s="24">
        <f>N28</f>
        <v>0.18877471177753943</v>
      </c>
      <c r="E16" s="24">
        <f>M28</f>
        <v>1.1194746529227584E-2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13.559877253599121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8.5425970923498195E-3</v>
      </c>
      <c r="D22" s="11">
        <f>EXP(-1*(($A22-D$8)/(0.6006*D$9))^2)</f>
        <v>5.4057103824107861E-2</v>
      </c>
      <c r="E22" s="11">
        <f>EXP(-1*(($A22-E$8)/(0.6006*E$9))^2)</f>
        <v>6.0153301452125303E-4</v>
      </c>
      <c r="F22" s="12">
        <f t="shared" ref="F22:H53" si="0">C$15*C22</f>
        <v>8.1474870900733708E-3</v>
      </c>
      <c r="G22" s="12">
        <f t="shared" si="0"/>
        <v>3.3805825156533305E-2</v>
      </c>
      <c r="H22" s="12">
        <f t="shared" si="0"/>
        <v>8.1694786741037771E-3</v>
      </c>
      <c r="I22" s="13">
        <f t="shared" ref="I22:I85" si="1">SUM(F22:H22)</f>
        <v>5.0122790920710453E-2</v>
      </c>
      <c r="J22" s="13">
        <f t="shared" ref="J22:J85" si="2">B22-I22</f>
        <v>-4.9122790920710452E-2</v>
      </c>
      <c r="M22" s="15">
        <f t="array" ref="M22:Q26">LINEST(B22:B108,C22:E108,FALSE,TRUE)</f>
        <v>13.58109775671363</v>
      </c>
      <c r="N22" s="16">
        <v>0.62537248141393975</v>
      </c>
      <c r="O22" s="16">
        <v>0.95374825735018187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9.2466386648813754E-3</v>
      </c>
      <c r="D23" s="11">
        <f t="shared" si="3"/>
        <v>5.4519676995220694E-2</v>
      </c>
      <c r="E23" s="11">
        <f t="shared" si="3"/>
        <v>6.0503849531291537E-4</v>
      </c>
      <c r="F23" s="12">
        <f t="shared" ref="F23:F56" si="4">C$15*C23</f>
        <v>8.8189655129774242E-3</v>
      </c>
      <c r="G23" s="12">
        <f t="shared" si="0"/>
        <v>3.4095105688387653E-2</v>
      </c>
      <c r="H23" s="12">
        <f t="shared" si="0"/>
        <v>8.2170869514196256E-3</v>
      </c>
      <c r="I23" s="13">
        <f t="shared" si="1"/>
        <v>5.1131158152784698E-2</v>
      </c>
      <c r="J23" s="13">
        <f t="shared" si="2"/>
        <v>-5.1131158152784698E-2</v>
      </c>
      <c r="M23" s="18">
        <v>0.15203694697507045</v>
      </c>
      <c r="N23">
        <v>0.11805450993252112</v>
      </c>
      <c r="O23">
        <v>0.14001282685172295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9.7443527463095276E-3</v>
      </c>
      <c r="D24" s="11">
        <f t="shared" si="3"/>
        <v>5.4829876534297751E-2</v>
      </c>
      <c r="E24" s="11">
        <f t="shared" si="3"/>
        <v>6.0738605587454264E-4</v>
      </c>
      <c r="F24" s="12">
        <f t="shared" si="4"/>
        <v>9.2936594507981706E-3</v>
      </c>
      <c r="G24" s="12">
        <f t="shared" si="0"/>
        <v>3.4289095943873735E-2</v>
      </c>
      <c r="H24" s="12">
        <f t="shared" si="0"/>
        <v>8.2489694008968904E-3</v>
      </c>
      <c r="I24" s="13">
        <f t="shared" si="1"/>
        <v>5.1831724795568801E-2</v>
      </c>
      <c r="J24" s="13">
        <f t="shared" si="2"/>
        <v>-5.1831724795568801E-2</v>
      </c>
      <c r="M24" s="18">
        <v>0.98976524640823083</v>
      </c>
      <c r="N24">
        <v>0.30744278595132163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1.0535772019086787E-2</v>
      </c>
      <c r="D25" s="11">
        <f t="shared" si="3"/>
        <v>5.529791405956274E-2</v>
      </c>
      <c r="E25" s="11">
        <f t="shared" si="3"/>
        <v>6.1092332695953776E-4</v>
      </c>
      <c r="F25" s="12">
        <f t="shared" si="4"/>
        <v>1.0048474203042829E-2</v>
      </c>
      <c r="G25" s="12">
        <f t="shared" si="0"/>
        <v>3.4581793732443536E-2</v>
      </c>
      <c r="H25" s="12">
        <f t="shared" si="0"/>
        <v>8.2970094252942054E-3</v>
      </c>
      <c r="I25" s="13">
        <f t="shared" si="1"/>
        <v>5.2927277360780567E-2</v>
      </c>
      <c r="J25" s="13">
        <f t="shared" si="2"/>
        <v>-5.2927277360780567E-2</v>
      </c>
      <c r="M25" s="18">
        <v>2707.7766602723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1.1679806060230329E-2</v>
      </c>
      <c r="D26" s="11">
        <f t="shared" si="3"/>
        <v>5.5927100821876595E-2</v>
      </c>
      <c r="E26" s="11">
        <f t="shared" si="3"/>
        <v>6.1566957291652629E-4</v>
      </c>
      <c r="F26" s="12">
        <f t="shared" si="4"/>
        <v>1.1139594676132769E-2</v>
      </c>
      <c r="G26" s="12">
        <f t="shared" si="0"/>
        <v>3.4975269819264555E-2</v>
      </c>
      <c r="H26" s="12">
        <f t="shared" si="0"/>
        <v>8.3614686556134736E-3</v>
      </c>
      <c r="I26" s="13">
        <f t="shared" si="1"/>
        <v>5.4476333151010803E-2</v>
      </c>
      <c r="J26" s="13">
        <f t="shared" si="2"/>
        <v>-5.4476333151010803E-2</v>
      </c>
      <c r="M26" s="20">
        <v>767.82581440278511</v>
      </c>
      <c r="N26" s="21">
        <v>7.9397695972148545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1.2932791110108033E-2</v>
      </c>
      <c r="D27" s="11">
        <f t="shared" si="3"/>
        <v>5.6562193633446618E-2</v>
      </c>
      <c r="E27" s="11">
        <f t="shared" si="3"/>
        <v>6.2045018040503828E-4</v>
      </c>
      <c r="F27" s="12">
        <f t="shared" si="4"/>
        <v>1.2334626983939461E-2</v>
      </c>
      <c r="G27" s="12">
        <f t="shared" si="0"/>
        <v>3.5372439386764258E-2</v>
      </c>
      <c r="H27" s="12">
        <f t="shared" si="0"/>
        <v>8.4263945532514328E-3</v>
      </c>
      <c r="I27" s="13">
        <f t="shared" si="1"/>
        <v>5.6133460923955152E-2</v>
      </c>
      <c r="J27" s="13">
        <f t="shared" si="2"/>
        <v>-5.6133460923955152E-2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1.4303300363051967E-2</v>
      </c>
      <c r="D28" s="11">
        <f t="shared" si="3"/>
        <v>5.7203231266530645E-2</v>
      </c>
      <c r="E28" s="11">
        <f t="shared" si="3"/>
        <v>6.2526537737954033E-4</v>
      </c>
      <c r="F28" s="12">
        <f t="shared" si="4"/>
        <v>1.3641747795617037E-2</v>
      </c>
      <c r="G28" s="12">
        <f t="shared" si="0"/>
        <v>3.5773326682045734E-2</v>
      </c>
      <c r="H28" s="12">
        <f t="shared" si="0"/>
        <v>8.4917902140799768E-3</v>
      </c>
      <c r="I28" s="13">
        <f t="shared" si="1"/>
        <v>5.7906864691742749E-2</v>
      </c>
      <c r="J28" s="13">
        <f t="shared" si="2"/>
        <v>-5.7906864691742749E-2</v>
      </c>
      <c r="M28" s="14">
        <f>M23/M22</f>
        <v>1.1194746529227584E-2</v>
      </c>
      <c r="N28" s="14">
        <f>N23/N22</f>
        <v>0.18877471177753943</v>
      </c>
      <c r="O28" s="14">
        <f>O23/O22</f>
        <v>0.14680270791867386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1.6195537262625789E-2</v>
      </c>
      <c r="D29" s="11">
        <f t="shared" si="3"/>
        <v>5.8012947348915378E-2</v>
      </c>
      <c r="E29" s="11">
        <f t="shared" si="3"/>
        <v>6.3133336451893758E-4</v>
      </c>
      <c r="F29" s="12">
        <f t="shared" si="4"/>
        <v>1.544646544107928E-2</v>
      </c>
      <c r="G29" s="12">
        <f t="shared" si="0"/>
        <v>3.6279700837727448E-2</v>
      </c>
      <c r="H29" s="12">
        <f t="shared" si="0"/>
        <v>8.574200140606612E-3</v>
      </c>
      <c r="I29" s="13">
        <f t="shared" si="1"/>
        <v>6.0300366419413345E-2</v>
      </c>
      <c r="J29" s="13">
        <f t="shared" si="2"/>
        <v>-6.0300366419413345E-2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1.8753786598044098E-2</v>
      </c>
      <c r="D30" s="11">
        <f t="shared" si="3"/>
        <v>5.8997054769919836E-2</v>
      </c>
      <c r="E30" s="11">
        <f t="shared" si="3"/>
        <v>6.3868739797668923E-4</v>
      </c>
      <c r="F30" s="12">
        <f t="shared" si="4"/>
        <v>1.7886391286601754E-2</v>
      </c>
      <c r="G30" s="12">
        <f t="shared" si="0"/>
        <v>3.689513453757888E-2</v>
      </c>
      <c r="H30" s="12">
        <f t="shared" si="0"/>
        <v>8.6740759879024801E-3</v>
      </c>
      <c r="I30" s="13">
        <f t="shared" si="1"/>
        <v>6.3455601812083123E-2</v>
      </c>
      <c r="J30" s="13">
        <f t="shared" si="2"/>
        <v>-6.3455601812083123E-2</v>
      </c>
    </row>
    <row r="31" spans="1:18" ht="15.75" thickBot="1" x14ac:dyDescent="0.3">
      <c r="A31" s="43">
        <v>5.7</v>
      </c>
      <c r="B31" s="43">
        <v>6.0000000000000001E-3</v>
      </c>
      <c r="C31" s="10">
        <f t="shared" si="3"/>
        <v>2.1658538618046046E-2</v>
      </c>
      <c r="D31" s="11">
        <f t="shared" si="3"/>
        <v>5.9994865985643034E-2</v>
      </c>
      <c r="E31" s="11">
        <f t="shared" si="3"/>
        <v>6.4612120859880136E-4</v>
      </c>
      <c r="F31" s="12">
        <f t="shared" si="4"/>
        <v>2.0656793463713033E-2</v>
      </c>
      <c r="G31" s="12">
        <f t="shared" si="0"/>
        <v>3.7519138213538354E-2</v>
      </c>
      <c r="H31" s="12">
        <f t="shared" si="0"/>
        <v>8.7750352966662806E-3</v>
      </c>
      <c r="I31" s="13">
        <f t="shared" si="1"/>
        <v>6.6950966973917669E-2</v>
      </c>
      <c r="J31" s="13">
        <f t="shared" si="2"/>
        <v>-6.0950966973917671E-2</v>
      </c>
      <c r="M31" s="28" t="e">
        <f>#REF!-M22</f>
        <v>#REF!</v>
      </c>
      <c r="N31" s="28" t="e">
        <f>#REF!-N22</f>
        <v>#REF!</v>
      </c>
      <c r="O31" s="28">
        <f>E15-O22</f>
        <v>12.627349499363449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7.0000000000000001E-3</v>
      </c>
      <c r="C32" s="10">
        <f t="shared" si="3"/>
        <v>2.5534942582100994E-2</v>
      </c>
      <c r="D32" s="11">
        <f t="shared" si="3"/>
        <v>6.1176474548788107E-2</v>
      </c>
      <c r="E32" s="11">
        <f t="shared" si="3"/>
        <v>6.5489587456005877E-4</v>
      </c>
      <c r="F32" s="12">
        <f t="shared" si="4"/>
        <v>2.4353906989215777E-2</v>
      </c>
      <c r="G32" s="12">
        <f t="shared" si="0"/>
        <v>3.8258083692732349E-2</v>
      </c>
      <c r="H32" s="12">
        <f t="shared" si="0"/>
        <v>8.8942048928686256E-3</v>
      </c>
      <c r="I32" s="13">
        <f t="shared" si="1"/>
        <v>7.1506195574816758E-2</v>
      </c>
      <c r="J32" s="13">
        <f t="shared" si="2"/>
        <v>-6.4506195574816752E-2</v>
      </c>
    </row>
    <row r="33" spans="1:10" ht="15.75" thickBot="1" x14ac:dyDescent="0.3">
      <c r="A33" s="43">
        <v>7.2</v>
      </c>
      <c r="B33" s="43">
        <v>8.9999999999999993E-3</v>
      </c>
      <c r="C33" s="10">
        <f t="shared" si="3"/>
        <v>3.0685509806792487E-2</v>
      </c>
      <c r="D33" s="11">
        <f t="shared" si="3"/>
        <v>6.2550211231892805E-2</v>
      </c>
      <c r="E33" s="11">
        <f t="shared" si="3"/>
        <v>6.6505997711476298E-4</v>
      </c>
      <c r="F33" s="12">
        <f t="shared" si="4"/>
        <v>2.9266251504130252E-2</v>
      </c>
      <c r="G33" s="12">
        <f t="shared" si="0"/>
        <v>3.9117180811054891E-2</v>
      </c>
      <c r="H33" s="12">
        <f t="shared" si="0"/>
        <v>9.0322445632733256E-3</v>
      </c>
      <c r="I33" s="13">
        <f t="shared" si="1"/>
        <v>7.7415676878458475E-2</v>
      </c>
      <c r="J33" s="13">
        <f t="shared" si="2"/>
        <v>-6.8415676878458481E-2</v>
      </c>
    </row>
    <row r="34" spans="1:10" ht="15.75" thickBot="1" x14ac:dyDescent="0.3">
      <c r="A34" s="43">
        <v>8.1</v>
      </c>
      <c r="B34" s="43">
        <v>0.01</v>
      </c>
      <c r="C34" s="10">
        <f t="shared" si="3"/>
        <v>3.7519372690498064E-2</v>
      </c>
      <c r="D34" s="11">
        <f t="shared" si="3"/>
        <v>6.4125780090230608E-2</v>
      </c>
      <c r="E34" s="11">
        <f t="shared" si="3"/>
        <v>6.7667017455543801E-4</v>
      </c>
      <c r="F34" s="12">
        <f t="shared" si="4"/>
        <v>3.5784036320434531E-2</v>
      </c>
      <c r="G34" s="12">
        <f t="shared" si="0"/>
        <v>4.0102498217632128E-2</v>
      </c>
      <c r="H34" s="12">
        <f t="shared" si="0"/>
        <v>9.1899237896898803E-3</v>
      </c>
      <c r="I34" s="13">
        <f t="shared" si="1"/>
        <v>8.5076458327756538E-2</v>
      </c>
      <c r="J34" s="13">
        <f t="shared" si="2"/>
        <v>-7.5076458327756543E-2</v>
      </c>
    </row>
    <row r="35" spans="1:10" ht="15.75" thickBot="1" x14ac:dyDescent="0.3">
      <c r="A35" s="43">
        <v>9.1</v>
      </c>
      <c r="B35" s="43">
        <v>1.0999999999999999E-2</v>
      </c>
      <c r="C35" s="10">
        <f t="shared" si="3"/>
        <v>4.6583969159562651E-2</v>
      </c>
      <c r="D35" s="11">
        <f t="shared" si="3"/>
        <v>6.591433188137738E-2</v>
      </c>
      <c r="E35" s="11">
        <f t="shared" si="3"/>
        <v>6.8979168073132822E-4</v>
      </c>
      <c r="F35" s="12">
        <f t="shared" si="4"/>
        <v>4.4429379406387491E-2</v>
      </c>
      <c r="G35" s="12">
        <f t="shared" si="0"/>
        <v>4.1221009289398931E-2</v>
      </c>
      <c r="H35" s="12">
        <f t="shared" si="0"/>
        <v>9.3681282477799666E-3</v>
      </c>
      <c r="I35" s="13">
        <f t="shared" si="1"/>
        <v>9.5018516943566389E-2</v>
      </c>
      <c r="J35" s="13">
        <f t="shared" si="2"/>
        <v>-8.4018516943566393E-2</v>
      </c>
    </row>
    <row r="36" spans="1:10" ht="15.75" thickBot="1" x14ac:dyDescent="0.3">
      <c r="A36" s="43">
        <v>10.199999999999999</v>
      </c>
      <c r="B36" s="43">
        <v>1.2E-2</v>
      </c>
      <c r="C36" s="10">
        <f t="shared" si="3"/>
        <v>5.8602334140783204E-2</v>
      </c>
      <c r="D36" s="11">
        <f t="shared" si="3"/>
        <v>6.7928546539350335E-2</v>
      </c>
      <c r="E36" s="11">
        <f t="shared" si="3"/>
        <v>7.0449881868856487E-4</v>
      </c>
      <c r="F36" s="12">
        <f t="shared" si="4"/>
        <v>5.5891874063425051E-2</v>
      </c>
      <c r="G36" s="12">
        <f t="shared" si="0"/>
        <v>4.248064370815581E-2</v>
      </c>
      <c r="H36" s="12">
        <f t="shared" si="0"/>
        <v>9.5678673260986714E-3</v>
      </c>
      <c r="I36" s="13">
        <f t="shared" si="1"/>
        <v>0.10794038509767953</v>
      </c>
      <c r="J36" s="13">
        <f t="shared" si="2"/>
        <v>-9.5940385097679534E-2</v>
      </c>
    </row>
    <row r="37" spans="1:10" ht="15.75" thickBot="1" x14ac:dyDescent="0.3">
      <c r="A37" s="43">
        <v>11.5</v>
      </c>
      <c r="B37" s="43">
        <v>0.06</v>
      </c>
      <c r="C37" s="10">
        <f t="shared" si="3"/>
        <v>7.5983359591805327E-2</v>
      </c>
      <c r="D37" s="11">
        <f t="shared" si="3"/>
        <v>7.0373282213649496E-2</v>
      </c>
      <c r="E37" s="11">
        <f t="shared" si="3"/>
        <v>7.2225626721230665E-4</v>
      </c>
      <c r="F37" s="12">
        <f t="shared" si="4"/>
        <v>7.2468996798296562E-2</v>
      </c>
      <c r="G37" s="12">
        <f t="shared" si="0"/>
        <v>4.4009514123193455E-2</v>
      </c>
      <c r="H37" s="12">
        <f t="shared" si="0"/>
        <v>9.8090329704094183E-3</v>
      </c>
      <c r="I37" s="13">
        <f t="shared" si="1"/>
        <v>0.12628754389189945</v>
      </c>
      <c r="J37" s="13">
        <f t="shared" si="2"/>
        <v>-6.6287543891899448E-2</v>
      </c>
    </row>
    <row r="38" spans="1:10" ht="15.75" thickBot="1" x14ac:dyDescent="0.3">
      <c r="A38" s="43">
        <v>12.9</v>
      </c>
      <c r="B38" s="43">
        <v>7.0000000000000007E-2</v>
      </c>
      <c r="C38" s="10">
        <f t="shared" si="3"/>
        <v>9.9115998283115861E-2</v>
      </c>
      <c r="D38" s="11">
        <f t="shared" si="3"/>
        <v>7.3085436739612708E-2</v>
      </c>
      <c r="E38" s="11">
        <f t="shared" si="3"/>
        <v>7.4184507642461532E-4</v>
      </c>
      <c r="F38" s="12">
        <f t="shared" si="4"/>
        <v>9.4531710638045371E-2</v>
      </c>
      <c r="G38" s="12">
        <f t="shared" si="0"/>
        <v>4.5705620929073119E-2</v>
      </c>
      <c r="H38" s="12">
        <f t="shared" si="0"/>
        <v>1.0075070503259394E-2</v>
      </c>
      <c r="I38" s="13">
        <f t="shared" si="1"/>
        <v>0.15031240207037788</v>
      </c>
      <c r="J38" s="13">
        <f t="shared" si="2"/>
        <v>-8.0312402070377875E-2</v>
      </c>
    </row>
    <row r="39" spans="1:10" ht="15.75" thickBot="1" x14ac:dyDescent="0.3">
      <c r="A39" s="43">
        <v>14.5</v>
      </c>
      <c r="B39" s="43">
        <v>0.13</v>
      </c>
      <c r="C39" s="10">
        <f t="shared" ref="C39:E54" si="5">EXP(-1*(($A39-C$8)/(0.6006*C$9))^2)</f>
        <v>0.13193767198588685</v>
      </c>
      <c r="D39" s="11">
        <f t="shared" si="5"/>
        <v>7.6287913020684314E-2</v>
      </c>
      <c r="E39" s="11">
        <f t="shared" si="5"/>
        <v>7.6483722272810601E-4</v>
      </c>
      <c r="F39" s="12">
        <f t="shared" si="4"/>
        <v>0.12583532473537951</v>
      </c>
      <c r="G39" s="12">
        <f t="shared" si="0"/>
        <v>4.7708361467636157E-2</v>
      </c>
      <c r="H39" s="12">
        <f t="shared" si="0"/>
        <v>1.0387329089843763E-2</v>
      </c>
      <c r="I39" s="13">
        <f t="shared" si="1"/>
        <v>0.18393101529285943</v>
      </c>
      <c r="J39" s="13">
        <f t="shared" si="2"/>
        <v>-5.393101529285943E-2</v>
      </c>
    </row>
    <row r="40" spans="1:10" ht="15.75" thickBot="1" x14ac:dyDescent="0.3">
      <c r="A40" s="43">
        <v>16.3</v>
      </c>
      <c r="B40" s="43">
        <v>0.17799999999999999</v>
      </c>
      <c r="C40" s="10">
        <f t="shared" si="5"/>
        <v>0.17795813679408767</v>
      </c>
      <c r="D40" s="11">
        <f t="shared" si="5"/>
        <v>8.0024828108291146E-2</v>
      </c>
      <c r="E40" s="11">
        <f t="shared" si="5"/>
        <v>7.9149497318804036E-4</v>
      </c>
      <c r="F40" s="12">
        <f t="shared" si="4"/>
        <v>0.16972726284864639</v>
      </c>
      <c r="G40" s="12">
        <f t="shared" si="0"/>
        <v>5.0045325328806026E-2</v>
      </c>
      <c r="H40" s="12">
        <f t="shared" si="0"/>
        <v>1.074937060481421E-2</v>
      </c>
      <c r="I40" s="13">
        <f t="shared" si="1"/>
        <v>0.23052195878226664</v>
      </c>
      <c r="J40" s="13">
        <f t="shared" si="2"/>
        <v>-5.2521958782266648E-2</v>
      </c>
    </row>
    <row r="41" spans="1:10" ht="15.75" thickBot="1" x14ac:dyDescent="0.3">
      <c r="A41" s="43">
        <v>18.3</v>
      </c>
      <c r="B41" s="43">
        <v>0.29799999999999999</v>
      </c>
      <c r="C41" s="10">
        <f t="shared" si="5"/>
        <v>0.24128513616660088</v>
      </c>
      <c r="D41" s="11">
        <f t="shared" si="5"/>
        <v>8.4347644429535448E-2</v>
      </c>
      <c r="E41" s="11">
        <f t="shared" si="5"/>
        <v>8.2212676253173899E-4</v>
      </c>
      <c r="F41" s="12">
        <f t="shared" si="4"/>
        <v>0.23012527814339692</v>
      </c>
      <c r="G41" s="12">
        <f t="shared" si="0"/>
        <v>5.2748695698319255E-2</v>
      </c>
      <c r="H41" s="12">
        <f t="shared" si="0"/>
        <v>1.116538393035404E-2</v>
      </c>
      <c r="I41" s="13">
        <f t="shared" si="1"/>
        <v>0.29403935777207024</v>
      </c>
      <c r="J41" s="13">
        <f t="shared" si="2"/>
        <v>3.9606422279297449E-3</v>
      </c>
    </row>
    <row r="42" spans="1:10" ht="15.75" thickBot="1" x14ac:dyDescent="0.3">
      <c r="A42" s="43">
        <v>20.6</v>
      </c>
      <c r="B42" s="43">
        <v>0.46200000000000002</v>
      </c>
      <c r="C42" s="10">
        <f t="shared" si="5"/>
        <v>0.33016539410321566</v>
      </c>
      <c r="D42" s="11">
        <f t="shared" si="5"/>
        <v>8.9547008037703574E-2</v>
      </c>
      <c r="E42" s="11">
        <f t="shared" si="5"/>
        <v>8.587142374430689E-4</v>
      </c>
      <c r="F42" s="12">
        <f t="shared" si="4"/>
        <v>0.31489466926327797</v>
      </c>
      <c r="G42" s="12">
        <f t="shared" si="0"/>
        <v>5.6000234619732692E-2</v>
      </c>
      <c r="H42" s="12">
        <f t="shared" si="0"/>
        <v>1.1662282003796119E-2</v>
      </c>
      <c r="I42" s="13">
        <f t="shared" si="1"/>
        <v>0.38255718588680676</v>
      </c>
      <c r="J42" s="13">
        <f t="shared" si="2"/>
        <v>7.9442814113193261E-2</v>
      </c>
    </row>
    <row r="43" spans="1:10" ht="15.75" thickBot="1" x14ac:dyDescent="0.3">
      <c r="A43" s="43">
        <v>23.1</v>
      </c>
      <c r="B43" s="43">
        <v>0.58499999999999996</v>
      </c>
      <c r="C43" s="10">
        <f t="shared" si="5"/>
        <v>0.44417310851253405</v>
      </c>
      <c r="D43" s="11">
        <f t="shared" si="5"/>
        <v>9.5483299291572329E-2</v>
      </c>
      <c r="E43" s="11">
        <f t="shared" si="5"/>
        <v>9.0019571998417103E-4</v>
      </c>
      <c r="F43" s="12">
        <f t="shared" si="4"/>
        <v>0.42362932820564259</v>
      </c>
      <c r="G43" s="12">
        <f t="shared" si="0"/>
        <v>5.9712627811560462E-2</v>
      </c>
      <c r="H43" s="12">
        <f t="shared" si="0"/>
        <v>1.2225646073280236E-2</v>
      </c>
      <c r="I43" s="13">
        <f t="shared" si="1"/>
        <v>0.49556760209048328</v>
      </c>
      <c r="J43" s="13">
        <f t="shared" si="2"/>
        <v>8.9432397909516681E-2</v>
      </c>
    </row>
    <row r="44" spans="1:10" ht="15.75" thickBot="1" x14ac:dyDescent="0.3">
      <c r="A44" s="43">
        <v>26</v>
      </c>
      <c r="B44" s="43">
        <v>0.75600000000000001</v>
      </c>
      <c r="C44" s="10">
        <f t="shared" si="5"/>
        <v>0.59142159771287561</v>
      </c>
      <c r="D44" s="11">
        <f t="shared" si="5"/>
        <v>0.10275268722298488</v>
      </c>
      <c r="E44" s="11">
        <f t="shared" si="5"/>
        <v>9.5064267051864942E-4</v>
      </c>
      <c r="F44" s="12">
        <f t="shared" si="4"/>
        <v>0.56406731817791544</v>
      </c>
      <c r="G44" s="12">
        <f t="shared" si="0"/>
        <v>6.4258702980588472E-2</v>
      </c>
      <c r="H44" s="12">
        <f t="shared" si="0"/>
        <v>1.2910771040017085E-2</v>
      </c>
      <c r="I44" s="13">
        <f t="shared" si="1"/>
        <v>0.64123679219852092</v>
      </c>
      <c r="J44" s="13">
        <f t="shared" si="2"/>
        <v>0.11476320780147908</v>
      </c>
    </row>
    <row r="45" spans="1:10" ht="15.75" thickBot="1" x14ac:dyDescent="0.3">
      <c r="A45" s="43">
        <v>29.2</v>
      </c>
      <c r="B45" s="43">
        <v>0.91900000000000004</v>
      </c>
      <c r="C45" s="10">
        <f t="shared" si="5"/>
        <v>0.75480469633517178</v>
      </c>
      <c r="D45" s="11">
        <f t="shared" si="5"/>
        <v>0.11126756853478602</v>
      </c>
      <c r="E45" s="11">
        <f t="shared" si="5"/>
        <v>1.0093460862236913E-3</v>
      </c>
      <c r="F45" s="12">
        <f t="shared" si="4"/>
        <v>0.71989366376940334</v>
      </c>
      <c r="G45" s="12">
        <f t="shared" si="0"/>
        <v>6.9583675435494735E-2</v>
      </c>
      <c r="H45" s="12">
        <f t="shared" si="0"/>
        <v>1.3708027867360256E-2</v>
      </c>
      <c r="I45" s="13">
        <f t="shared" si="1"/>
        <v>0.80318536707225829</v>
      </c>
      <c r="J45" s="13">
        <f t="shared" si="2"/>
        <v>0.11581463292774175</v>
      </c>
    </row>
    <row r="46" spans="1:10" ht="15.75" thickBot="1" x14ac:dyDescent="0.3">
      <c r="A46" s="43">
        <v>32.700000000000003</v>
      </c>
      <c r="B46" s="43">
        <v>0.93799999999999994</v>
      </c>
      <c r="C46" s="10">
        <f t="shared" si="5"/>
        <v>0.9039347054965684</v>
      </c>
      <c r="D46" s="11">
        <f t="shared" si="5"/>
        <v>0.12119382274984962</v>
      </c>
      <c r="E46" s="11">
        <f t="shared" si="5"/>
        <v>1.0773918670944722E-3</v>
      </c>
      <c r="F46" s="12">
        <f t="shared" si="4"/>
        <v>0.86212615012570193</v>
      </c>
      <c r="G46" s="12">
        <f t="shared" si="0"/>
        <v>7.5791281665114646E-2</v>
      </c>
      <c r="H46" s="12">
        <f t="shared" si="0"/>
        <v>1.4632164269298246E-2</v>
      </c>
      <c r="I46" s="13">
        <f t="shared" si="1"/>
        <v>0.9525495960601148</v>
      </c>
      <c r="J46" s="13">
        <f t="shared" si="2"/>
        <v>-1.4549596060114856E-2</v>
      </c>
    </row>
    <row r="47" spans="1:10" ht="15.75" thickBot="1" x14ac:dyDescent="0.3">
      <c r="A47" s="43">
        <v>36.799999999999997</v>
      </c>
      <c r="B47" s="43">
        <v>0.98499999999999999</v>
      </c>
      <c r="C47" s="10">
        <f t="shared" si="5"/>
        <v>0.99527917083387507</v>
      </c>
      <c r="D47" s="11">
        <f t="shared" si="5"/>
        <v>0.13366498657244083</v>
      </c>
      <c r="E47" s="11">
        <f t="shared" si="5"/>
        <v>1.1625007961166116E-3</v>
      </c>
      <c r="F47" s="12">
        <f t="shared" si="4"/>
        <v>0.94924577475974226</v>
      </c>
      <c r="G47" s="12">
        <f t="shared" si="0"/>
        <v>8.359040433096826E-2</v>
      </c>
      <c r="H47" s="12">
        <f t="shared" si="0"/>
        <v>1.5788036954317124E-2</v>
      </c>
      <c r="I47" s="13">
        <f t="shared" si="1"/>
        <v>1.0486242160450276</v>
      </c>
      <c r="J47" s="13">
        <f t="shared" si="2"/>
        <v>-6.3624216045027659E-2</v>
      </c>
    </row>
    <row r="48" spans="1:10" ht="15.75" thickBot="1" x14ac:dyDescent="0.3">
      <c r="A48" s="43">
        <v>41.3</v>
      </c>
      <c r="B48" s="43">
        <v>0.91400000000000003</v>
      </c>
      <c r="C48" s="10">
        <f t="shared" si="5"/>
        <v>0.95903556942570944</v>
      </c>
      <c r="D48" s="11">
        <f t="shared" si="5"/>
        <v>0.14843673074636093</v>
      </c>
      <c r="E48" s="11">
        <f t="shared" si="5"/>
        <v>1.2630530942468073E-3</v>
      </c>
      <c r="F48" s="12">
        <f t="shared" si="4"/>
        <v>0.91467850307660969</v>
      </c>
      <c r="G48" s="12">
        <f t="shared" si="0"/>
        <v>9.2828246639824585E-2</v>
      </c>
      <c r="H48" s="12">
        <f t="shared" si="0"/>
        <v>1.7153647544885523E-2</v>
      </c>
      <c r="I48" s="13">
        <f t="shared" si="1"/>
        <v>1.0246603972613197</v>
      </c>
      <c r="J48" s="13">
        <f t="shared" si="2"/>
        <v>-0.11066039726131971</v>
      </c>
    </row>
    <row r="49" spans="1:10" ht="15.75" thickBot="1" x14ac:dyDescent="0.3">
      <c r="A49" s="43">
        <v>46.4</v>
      </c>
      <c r="B49" s="43">
        <v>0.80900000000000005</v>
      </c>
      <c r="C49" s="10">
        <f t="shared" si="5"/>
        <v>0.76761462166410932</v>
      </c>
      <c r="D49" s="11">
        <f t="shared" si="5"/>
        <v>0.16659542407625816</v>
      </c>
      <c r="E49" s="11">
        <f t="shared" si="5"/>
        <v>1.3867070448983991E-3</v>
      </c>
      <c r="F49" s="12">
        <f t="shared" si="4"/>
        <v>0.73211110772866339</v>
      </c>
      <c r="G49" s="12">
        <f t="shared" si="0"/>
        <v>0.10418419374677716</v>
      </c>
      <c r="H49" s="12">
        <f t="shared" si="0"/>
        <v>1.8833003936688634E-2</v>
      </c>
      <c r="I49" s="13">
        <f t="shared" si="1"/>
        <v>0.85512830541212914</v>
      </c>
      <c r="J49" s="13">
        <f t="shared" si="2"/>
        <v>-4.6128305412129089E-2</v>
      </c>
    </row>
    <row r="50" spans="1:10" ht="15.75" thickBot="1" x14ac:dyDescent="0.3">
      <c r="A50" s="43">
        <v>52.1</v>
      </c>
      <c r="B50" s="43">
        <v>0.57599999999999996</v>
      </c>
      <c r="C50" s="10">
        <f t="shared" si="5"/>
        <v>0.47693370818481329</v>
      </c>
      <c r="D50" s="11">
        <f t="shared" si="5"/>
        <v>0.18872558204881174</v>
      </c>
      <c r="E50" s="11">
        <f t="shared" si="5"/>
        <v>1.5380899108212098E-3</v>
      </c>
      <c r="F50" s="12">
        <f t="shared" si="4"/>
        <v>0.45487469305282585</v>
      </c>
      <c r="G50" s="12">
        <f t="shared" si="0"/>
        <v>0.11802378555215548</v>
      </c>
      <c r="H50" s="12">
        <f t="shared" si="0"/>
        <v>2.0888949437477801E-2</v>
      </c>
      <c r="I50" s="13">
        <f t="shared" si="1"/>
        <v>0.5937874280424591</v>
      </c>
      <c r="J50" s="13">
        <f t="shared" si="2"/>
        <v>-1.7787428042459141E-2</v>
      </c>
    </row>
    <row r="51" spans="1:10" ht="15.75" thickBot="1" x14ac:dyDescent="0.3">
      <c r="A51" s="43">
        <v>58.6</v>
      </c>
      <c r="B51" s="43">
        <v>0.57199999999999995</v>
      </c>
      <c r="C51" s="10">
        <f t="shared" si="5"/>
        <v>0.20688396549604271</v>
      </c>
      <c r="D51" s="11">
        <f t="shared" si="5"/>
        <v>0.21637994286247564</v>
      </c>
      <c r="E51" s="11">
        <f t="shared" si="5"/>
        <v>1.7292523548503179E-3</v>
      </c>
      <c r="F51" s="12">
        <f t="shared" si="4"/>
        <v>0.1973152215655459</v>
      </c>
      <c r="G51" s="12">
        <f t="shared" si="0"/>
        <v>0.13531806179611289</v>
      </c>
      <c r="H51" s="12">
        <f t="shared" si="0"/>
        <v>2.3485145277249413E-2</v>
      </c>
      <c r="I51" s="13">
        <f t="shared" si="1"/>
        <v>0.35611842863890819</v>
      </c>
      <c r="J51" s="13">
        <f t="shared" si="2"/>
        <v>0.21588157136109176</v>
      </c>
    </row>
    <row r="52" spans="1:10" ht="15.75" thickBot="1" x14ac:dyDescent="0.3">
      <c r="A52" s="43">
        <v>63</v>
      </c>
      <c r="B52" s="43">
        <v>0.36599999999999999</v>
      </c>
      <c r="C52" s="10">
        <f t="shared" si="5"/>
        <v>9.8481455508319174E-2</v>
      </c>
      <c r="D52" s="11">
        <f t="shared" si="5"/>
        <v>0.23657841039409533</v>
      </c>
      <c r="E52" s="11">
        <f t="shared" si="5"/>
        <v>1.8708304814300347E-3</v>
      </c>
      <c r="F52" s="12">
        <f t="shared" si="4"/>
        <v>9.3926516572368876E-2</v>
      </c>
      <c r="G52" s="12">
        <f t="shared" si="0"/>
        <v>0.14794962755712079</v>
      </c>
      <c r="H52" s="12">
        <f t="shared" si="0"/>
        <v>2.5407931654540927E-2</v>
      </c>
      <c r="I52" s="13">
        <f t="shared" si="1"/>
        <v>0.26728407578403057</v>
      </c>
      <c r="J52" s="13">
        <f t="shared" si="2"/>
        <v>9.8715924215969419E-2</v>
      </c>
    </row>
    <row r="53" spans="1:10" ht="15.75" thickBot="1" x14ac:dyDescent="0.3">
      <c r="A53" s="43">
        <v>73.900000000000006</v>
      </c>
      <c r="B53" s="43">
        <v>0.57599999999999996</v>
      </c>
      <c r="C53" s="10">
        <f t="shared" si="5"/>
        <v>8.4642194547752611E-3</v>
      </c>
      <c r="D53" s="11">
        <f t="shared" si="5"/>
        <v>0.29172656455529555</v>
      </c>
      <c r="E53" s="11">
        <f t="shared" si="5"/>
        <v>2.2687233263022594E-3</v>
      </c>
      <c r="F53" s="12">
        <f t="shared" si="4"/>
        <v>8.0727345548214126E-3</v>
      </c>
      <c r="G53" s="12">
        <f t="shared" si="0"/>
        <v>0.18243776557030905</v>
      </c>
      <c r="H53" s="12">
        <f t="shared" si="0"/>
        <v>3.08117532774475E-2</v>
      </c>
      <c r="I53" s="13">
        <f t="shared" si="1"/>
        <v>0.22132225340257797</v>
      </c>
      <c r="J53" s="13">
        <f t="shared" si="2"/>
        <v>0.35467774659742202</v>
      </c>
    </row>
    <row r="54" spans="1:10" ht="15.75" thickBot="1" x14ac:dyDescent="0.3">
      <c r="A54" s="43">
        <v>83</v>
      </c>
      <c r="B54" s="43">
        <v>0.43099999999999999</v>
      </c>
      <c r="C54" s="10">
        <f t="shared" si="5"/>
        <v>5.5751450999008537E-4</v>
      </c>
      <c r="D54" s="11">
        <f t="shared" si="5"/>
        <v>0.34314509244069485</v>
      </c>
      <c r="E54" s="11">
        <f t="shared" si="5"/>
        <v>2.6588805757255755E-3</v>
      </c>
      <c r="F54" s="12">
        <f t="shared" si="4"/>
        <v>5.3172849235048447E-4</v>
      </c>
      <c r="G54" s="12">
        <f t="shared" ref="G54:H56" si="6">D$15*D54</f>
        <v>0.21459349794465307</v>
      </c>
      <c r="H54" s="12">
        <f t="shared" si="6"/>
        <v>3.6110517022356056E-2</v>
      </c>
      <c r="I54" s="13">
        <f t="shared" si="1"/>
        <v>0.25123574345935962</v>
      </c>
      <c r="J54" s="13">
        <f t="shared" si="2"/>
        <v>0.17976425654064038</v>
      </c>
    </row>
    <row r="55" spans="1:10" ht="15.75" thickBot="1" x14ac:dyDescent="0.3">
      <c r="A55" s="43">
        <v>93.3</v>
      </c>
      <c r="B55" s="43">
        <v>0.35599999999999998</v>
      </c>
      <c r="C55" s="10">
        <f t="shared" ref="C55:E86" si="7">EXP(-1*(($A55-C$8)/(0.6006*C$9))^2)</f>
        <v>1.2275428327083844E-5</v>
      </c>
      <c r="D55" s="11">
        <f t="shared" si="7"/>
        <v>0.40669557449852883</v>
      </c>
      <c r="E55" s="11">
        <f t="shared" si="7"/>
        <v>3.1739947234962597E-3</v>
      </c>
      <c r="F55" s="12">
        <f t="shared" si="4"/>
        <v>1.1707668375183275E-5</v>
      </c>
      <c r="G55" s="12">
        <f t="shared" si="6"/>
        <v>0.25433622060421279</v>
      </c>
      <c r="H55" s="12">
        <f t="shared" si="6"/>
        <v>4.3106332619095952E-2</v>
      </c>
      <c r="I55" s="13">
        <f t="shared" si="1"/>
        <v>0.29745426089168392</v>
      </c>
      <c r="J55" s="13">
        <f t="shared" si="2"/>
        <v>5.8545739108316064E-2</v>
      </c>
    </row>
    <row r="56" spans="1:10" ht="15.75" thickBot="1" x14ac:dyDescent="0.3">
      <c r="A56" s="43">
        <v>104.8</v>
      </c>
      <c r="B56" s="43">
        <v>0.32500000000000001</v>
      </c>
      <c r="C56" s="10">
        <f t="shared" si="7"/>
        <v>6.8726630350437368E-8</v>
      </c>
      <c r="D56" s="11">
        <f t="shared" si="7"/>
        <v>0.48319396460327652</v>
      </c>
      <c r="E56" s="11">
        <f t="shared" si="7"/>
        <v>3.8556372545656458E-3</v>
      </c>
      <c r="F56" s="12">
        <f t="shared" si="4"/>
        <v>6.554790393027976E-8</v>
      </c>
      <c r="G56" s="12">
        <f t="shared" si="6"/>
        <v>0.30217620864819039</v>
      </c>
      <c r="H56" s="12">
        <f t="shared" si="6"/>
        <v>5.2363786468682991E-2</v>
      </c>
      <c r="I56" s="13">
        <f t="shared" si="1"/>
        <v>0.35454006066477733</v>
      </c>
      <c r="J56" s="13">
        <f t="shared" si="2"/>
        <v>-2.9540060664777323E-2</v>
      </c>
    </row>
    <row r="57" spans="1:10" ht="15.75" thickBot="1" x14ac:dyDescent="0.3">
      <c r="A57" s="43">
        <v>117.7</v>
      </c>
      <c r="B57" s="43">
        <v>0.45600000000000002</v>
      </c>
      <c r="C57" s="10">
        <f>EXP(-1*(($A57-C$8)/(0.6006*C$9))^2)</f>
        <v>6.4095343520403541E-11</v>
      </c>
      <c r="D57" s="11">
        <f t="shared" si="7"/>
        <v>0.57361894353361187</v>
      </c>
      <c r="E57" s="11">
        <f t="shared" si="7"/>
        <v>4.7768588244758775E-3</v>
      </c>
      <c r="F57" s="12">
        <f t="shared" ref="F57:H111" si="8">C$15*C57</f>
        <v>6.1130822186846151E-11</v>
      </c>
      <c r="G57" s="12">
        <f t="shared" si="8"/>
        <v>0.35872550210365745</v>
      </c>
      <c r="H57" s="12">
        <f t="shared" si="8"/>
        <v>6.487498666522705E-2</v>
      </c>
      <c r="I57" s="13">
        <f t="shared" si="1"/>
        <v>0.42360048883001533</v>
      </c>
      <c r="J57" s="13">
        <f t="shared" si="2"/>
        <v>3.2399511169984685E-2</v>
      </c>
    </row>
    <row r="58" spans="1:10" ht="15.75" thickBot="1" x14ac:dyDescent="0.3">
      <c r="A58" s="43">
        <v>125</v>
      </c>
      <c r="B58" s="43">
        <v>0.248</v>
      </c>
      <c r="C58" s="10">
        <f t="shared" si="7"/>
        <v>7.1742657201451155E-13</v>
      </c>
      <c r="D58" s="11">
        <f t="shared" si="7"/>
        <v>0.62567744079690968</v>
      </c>
      <c r="E58" s="11">
        <f t="shared" si="7"/>
        <v>5.382527445674975E-3</v>
      </c>
      <c r="F58" s="12">
        <f t="shared" si="8"/>
        <v>6.8424434283555517E-13</v>
      </c>
      <c r="G58" s="12">
        <f t="shared" si="8"/>
        <v>0.3912814537158868</v>
      </c>
      <c r="H58" s="12">
        <f t="shared" si="8"/>
        <v>7.3100631417905945E-2</v>
      </c>
      <c r="I58" s="13">
        <f t="shared" si="1"/>
        <v>0.46438208513447699</v>
      </c>
      <c r="J58" s="13">
        <f t="shared" si="2"/>
        <v>-0.21638208513447699</v>
      </c>
    </row>
    <row r="59" spans="1:10" ht="15.75" thickBot="1" x14ac:dyDescent="0.3">
      <c r="A59" s="43">
        <v>148.5</v>
      </c>
      <c r="B59" s="43">
        <v>0.78100000000000003</v>
      </c>
      <c r="C59" s="10">
        <f t="shared" si="7"/>
        <v>2.603068088006743E-20</v>
      </c>
      <c r="D59" s="11">
        <f t="shared" si="7"/>
        <v>0.78712041525544107</v>
      </c>
      <c r="E59" s="11">
        <f t="shared" si="7"/>
        <v>7.8325625758171123E-3</v>
      </c>
      <c r="F59" s="12">
        <f t="shared" si="8"/>
        <v>2.4826716527003011E-20</v>
      </c>
      <c r="G59" s="12">
        <f t="shared" si="8"/>
        <v>0.49224344725986585</v>
      </c>
      <c r="H59" s="12">
        <f t="shared" si="8"/>
        <v>0.10637479802774892</v>
      </c>
      <c r="I59" s="13">
        <f t="shared" ref="I59:I80" si="9">SUM(F59:H59)</f>
        <v>0.59861824528761476</v>
      </c>
      <c r="J59" s="13">
        <f t="shared" si="2"/>
        <v>0.18238175471238527</v>
      </c>
    </row>
    <row r="60" spans="1:10" ht="15.75" thickBot="1" x14ac:dyDescent="0.3">
      <c r="A60" s="43">
        <v>166.8</v>
      </c>
      <c r="B60" s="43">
        <v>0.60899999999999999</v>
      </c>
      <c r="C60" s="10">
        <f t="shared" si="7"/>
        <v>2.4896177320506245E-27</v>
      </c>
      <c r="D60" s="11">
        <f t="shared" si="7"/>
        <v>0.89264048715657796</v>
      </c>
      <c r="E60" s="11">
        <f t="shared" si="7"/>
        <v>1.038887777132955E-2</v>
      </c>
      <c r="F60" s="12">
        <f t="shared" si="8"/>
        <v>2.3744685734113953E-27</v>
      </c>
      <c r="G60" s="12">
        <f t="shared" si="8"/>
        <v>0.5582327964636572</v>
      </c>
      <c r="H60" s="12">
        <f t="shared" si="8"/>
        <v>0.14109236459497584</v>
      </c>
      <c r="I60" s="13">
        <f t="shared" si="9"/>
        <v>0.69932516105863307</v>
      </c>
      <c r="J60" s="13">
        <f t="shared" si="2"/>
        <v>-9.0325161058633086E-2</v>
      </c>
    </row>
    <row r="61" spans="1:10" ht="15.75" thickBot="1" x14ac:dyDescent="0.3">
      <c r="A61" s="43">
        <v>187.4</v>
      </c>
      <c r="B61" s="43">
        <v>0.69399999999999995</v>
      </c>
      <c r="C61" s="10">
        <f t="shared" si="7"/>
        <v>1.6249139282064792E-36</v>
      </c>
      <c r="D61" s="11">
        <f t="shared" si="7"/>
        <v>0.97294522579882714</v>
      </c>
      <c r="E61" s="11">
        <f t="shared" si="7"/>
        <v>1.4133420520160691E-2</v>
      </c>
      <c r="F61" s="12">
        <f t="shared" si="8"/>
        <v>1.5497588273709681E-36</v>
      </c>
      <c r="G61" s="12">
        <f t="shared" si="8"/>
        <v>0.60845317013765843</v>
      </c>
      <c r="H61" s="12">
        <f t="shared" si="8"/>
        <v>0.19194736572104476</v>
      </c>
      <c r="I61" s="13">
        <f t="shared" si="9"/>
        <v>0.80040053585870319</v>
      </c>
      <c r="J61" s="13">
        <f t="shared" si="2"/>
        <v>-0.10640053585870324</v>
      </c>
    </row>
    <row r="62" spans="1:10" ht="15.75" thickBot="1" x14ac:dyDescent="0.3">
      <c r="A62" s="43">
        <v>210.5</v>
      </c>
      <c r="B62" s="43">
        <v>0.79500000000000004</v>
      </c>
      <c r="C62" s="10">
        <f t="shared" si="7"/>
        <v>1.9663000562980416E-48</v>
      </c>
      <c r="D62" s="11">
        <f t="shared" si="7"/>
        <v>0.99929383574636699</v>
      </c>
      <c r="E62" s="11">
        <f t="shared" si="7"/>
        <v>1.970618153454971E-2</v>
      </c>
      <c r="F62" s="12">
        <f t="shared" si="8"/>
        <v>1.8753552521218217E-48</v>
      </c>
      <c r="G62" s="12">
        <f t="shared" si="8"/>
        <v>0.62493086572235945</v>
      </c>
      <c r="H62" s="12">
        <f t="shared" si="8"/>
        <v>0.2676315778322646</v>
      </c>
      <c r="I62" s="13">
        <f t="shared" si="9"/>
        <v>0.892562443554624</v>
      </c>
      <c r="J62" s="13">
        <f t="shared" si="2"/>
        <v>-9.7562443554623957E-2</v>
      </c>
    </row>
    <row r="63" spans="1:10" ht="15.75" thickBot="1" x14ac:dyDescent="0.3">
      <c r="A63" s="43">
        <v>236.4</v>
      </c>
      <c r="B63" s="43">
        <v>0.92200000000000004</v>
      </c>
      <c r="C63" s="10">
        <f t="shared" si="7"/>
        <v>7.9228544013605813E-64</v>
      </c>
      <c r="D63" s="11">
        <f t="shared" si="7"/>
        <v>0.94308809764679102</v>
      </c>
      <c r="E63" s="11">
        <f t="shared" si="7"/>
        <v>2.815024279410655E-2</v>
      </c>
      <c r="F63" s="12">
        <f t="shared" si="8"/>
        <v>7.5564085785368722E-64</v>
      </c>
      <c r="G63" s="12">
        <f t="shared" si="8"/>
        <v>0.58978134381732561</v>
      </c>
      <c r="H63" s="12">
        <f t="shared" si="8"/>
        <v>0.38231119926198448</v>
      </c>
      <c r="I63" s="13">
        <f t="shared" si="9"/>
        <v>0.97209254307931015</v>
      </c>
      <c r="J63" s="13">
        <f t="shared" si="2"/>
        <v>-5.0092543079310103E-2</v>
      </c>
    </row>
    <row r="64" spans="1:10" ht="15.75" thickBot="1" x14ac:dyDescent="0.3">
      <c r="A64" s="43">
        <v>265.60000000000002</v>
      </c>
      <c r="B64" s="43">
        <v>1.099</v>
      </c>
      <c r="C64" s="10">
        <f t="shared" si="7"/>
        <v>9.2289057643862162E-84</v>
      </c>
      <c r="D64" s="11">
        <f t="shared" si="7"/>
        <v>0.79038695629725775</v>
      </c>
      <c r="E64" s="11">
        <f t="shared" si="7"/>
        <v>4.1233976904057966E-2</v>
      </c>
      <c r="F64" s="12">
        <f t="shared" si="8"/>
        <v>8.8020527900324022E-84</v>
      </c>
      <c r="G64" s="12">
        <f t="shared" si="8"/>
        <v>0.49428625213682725</v>
      </c>
      <c r="H64" s="12">
        <f t="shared" si="8"/>
        <v>0.56000267123208325</v>
      </c>
      <c r="I64" s="13">
        <f t="shared" si="9"/>
        <v>1.0542889233689106</v>
      </c>
      <c r="J64" s="13">
        <f t="shared" si="2"/>
        <v>4.4711076631089419E-2</v>
      </c>
    </row>
    <row r="65" spans="1:10" ht="15.75" thickBot="1" x14ac:dyDescent="0.3">
      <c r="A65" s="43">
        <v>298.39999999999998</v>
      </c>
      <c r="B65" s="43">
        <v>1.3049999999999999</v>
      </c>
      <c r="C65" s="10">
        <f t="shared" si="7"/>
        <v>2.0703133395877493E-109</v>
      </c>
      <c r="D65" s="11">
        <f t="shared" si="7"/>
        <v>0.56303360881883324</v>
      </c>
      <c r="E65" s="11">
        <f t="shared" si="7"/>
        <v>6.1701022819148507E-2</v>
      </c>
      <c r="F65" s="12">
        <f t="shared" si="8"/>
        <v>1.9745577398006512E-109</v>
      </c>
      <c r="G65" s="12">
        <f t="shared" si="8"/>
        <v>0.35210572506647919</v>
      </c>
      <c r="H65" s="12">
        <f t="shared" si="8"/>
        <v>0.83796762259607427</v>
      </c>
      <c r="I65" s="13">
        <f t="shared" si="9"/>
        <v>1.1900733476625533</v>
      </c>
      <c r="J65" s="13">
        <f t="shared" si="2"/>
        <v>0.11492665233744659</v>
      </c>
    </row>
    <row r="66" spans="1:10" ht="15.75" thickBot="1" x14ac:dyDescent="0.3">
      <c r="A66" s="43">
        <v>335.2</v>
      </c>
      <c r="B66" s="43">
        <v>1.6040000000000001</v>
      </c>
      <c r="C66" s="10">
        <f t="shared" si="7"/>
        <v>2.7280086011414746E-142</v>
      </c>
      <c r="D66" s="11">
        <f t="shared" si="7"/>
        <v>0.32230432979627543</v>
      </c>
      <c r="E66" s="11">
        <f t="shared" si="7"/>
        <v>9.3886341782082258E-2</v>
      </c>
      <c r="F66" s="12">
        <f t="shared" si="8"/>
        <v>2.6018334493749886E-142</v>
      </c>
      <c r="G66" s="12">
        <f t="shared" si="8"/>
        <v>0.20156025849515358</v>
      </c>
      <c r="H66" s="12">
        <f t="shared" si="8"/>
        <v>1.2750795857626864</v>
      </c>
      <c r="I66" s="13">
        <f t="shared" si="9"/>
        <v>1.4766398442578401</v>
      </c>
      <c r="J66" s="13">
        <f t="shared" si="2"/>
        <v>0.12736015574215998</v>
      </c>
    </row>
    <row r="67" spans="1:10" ht="15.75" thickBot="1" x14ac:dyDescent="0.3">
      <c r="A67" s="43">
        <v>376.5</v>
      </c>
      <c r="B67" s="43">
        <v>2.1190000000000002</v>
      </c>
      <c r="C67" s="10">
        <f t="shared" si="7"/>
        <v>2.3319813627485598E-184</v>
      </c>
      <c r="D67" s="11">
        <f t="shared" si="7"/>
        <v>0.13784945615066571</v>
      </c>
      <c r="E67" s="11">
        <f t="shared" si="7"/>
        <v>0.14437200483132362</v>
      </c>
      <c r="F67" s="12">
        <f t="shared" si="8"/>
        <v>2.2241231608945412E-184</v>
      </c>
      <c r="G67" s="12">
        <f t="shared" si="8"/>
        <v>8.6207256454503889E-2</v>
      </c>
      <c r="H67" s="12">
        <f t="shared" si="8"/>
        <v>1.9607303109469385</v>
      </c>
      <c r="I67" s="13">
        <f t="shared" si="9"/>
        <v>2.0469375674014425</v>
      </c>
      <c r="J67" s="13">
        <f t="shared" si="2"/>
        <v>7.2062432598557713E-2</v>
      </c>
    </row>
    <row r="68" spans="1:10" ht="15.75" thickBot="1" x14ac:dyDescent="0.3">
      <c r="A68" s="43">
        <v>422.9</v>
      </c>
      <c r="B68" s="43">
        <v>2.673</v>
      </c>
      <c r="C68" s="10">
        <f t="shared" si="7"/>
        <v>3.8531945596838055E-238</v>
      </c>
      <c r="D68" s="11">
        <f t="shared" si="7"/>
        <v>4.0055442370582783E-2</v>
      </c>
      <c r="E68" s="11">
        <f t="shared" si="7"/>
        <v>0.22237295139742302</v>
      </c>
      <c r="F68" s="12">
        <f t="shared" si="8"/>
        <v>3.6749775965296307E-238</v>
      </c>
      <c r="G68" s="12">
        <f t="shared" si="8"/>
        <v>2.5049571389424416E-2</v>
      </c>
      <c r="H68" s="12">
        <f t="shared" si="8"/>
        <v>3.020068791377331</v>
      </c>
      <c r="I68" s="13">
        <f t="shared" si="9"/>
        <v>3.0451183627667553</v>
      </c>
      <c r="J68" s="13">
        <f t="shared" si="2"/>
        <v>-0.37211836276675525</v>
      </c>
    </row>
    <row r="69" spans="1:10" ht="15.75" thickBot="1" x14ac:dyDescent="0.3">
      <c r="A69" s="43">
        <v>475.1</v>
      </c>
      <c r="B69" s="43">
        <v>3.7749999999999999</v>
      </c>
      <c r="C69" s="10">
        <f t="shared" si="7"/>
        <v>6.85304313729954E-307</v>
      </c>
      <c r="D69" s="11">
        <f t="shared" si="7"/>
        <v>6.9838584777601881E-3</v>
      </c>
      <c r="E69" s="11">
        <f t="shared" si="7"/>
        <v>0.33872776757389578</v>
      </c>
      <c r="F69" s="12">
        <f t="shared" si="8"/>
        <v>6.5360779497450598E-307</v>
      </c>
      <c r="G69" s="12">
        <f t="shared" si="8"/>
        <v>4.3675129060806684E-3</v>
      </c>
      <c r="H69" s="12">
        <f t="shared" si="8"/>
        <v>4.6002949243344515</v>
      </c>
      <c r="I69" s="13">
        <f t="shared" si="9"/>
        <v>4.604662437240532</v>
      </c>
      <c r="J69" s="13">
        <f t="shared" si="2"/>
        <v>-0.82966243724053212</v>
      </c>
    </row>
    <row r="70" spans="1:10" ht="15.75" thickBot="1" x14ac:dyDescent="0.3">
      <c r="A70" s="43">
        <v>533.70000000000005</v>
      </c>
      <c r="B70" s="43">
        <v>6.2850000000000001</v>
      </c>
      <c r="C70" s="10">
        <f t="shared" si="7"/>
        <v>0</v>
      </c>
      <c r="D70" s="11">
        <f t="shared" si="7"/>
        <v>6.2709364917227248E-4</v>
      </c>
      <c r="E70" s="11">
        <f t="shared" si="7"/>
        <v>0.50044071000298596</v>
      </c>
      <c r="F70" s="12">
        <f t="shared" si="8"/>
        <v>0</v>
      </c>
      <c r="G70" s="12">
        <f t="shared" si="8"/>
        <v>3.9216711146178665E-4</v>
      </c>
      <c r="H70" s="12">
        <f t="shared" si="8"/>
        <v>6.7965342039897285</v>
      </c>
      <c r="I70" s="13">
        <f t="shared" si="9"/>
        <v>6.7969263711011907</v>
      </c>
      <c r="J70" s="13">
        <f t="shared" si="2"/>
        <v>-0.51192637110119055</v>
      </c>
    </row>
    <row r="71" spans="1:10" ht="15.75" thickBot="1" x14ac:dyDescent="0.3">
      <c r="A71" s="43">
        <v>599.5</v>
      </c>
      <c r="B71" s="43">
        <v>10.51</v>
      </c>
      <c r="C71" s="10">
        <f t="shared" si="7"/>
        <v>0</v>
      </c>
      <c r="D71" s="11">
        <f t="shared" si="7"/>
        <v>2.3761786740801397E-5</v>
      </c>
      <c r="E71" s="11">
        <f t="shared" si="7"/>
        <v>0.69936659610071983</v>
      </c>
      <c r="F71" s="12">
        <f t="shared" si="8"/>
        <v>0</v>
      </c>
      <c r="G71" s="12">
        <f t="shared" si="8"/>
        <v>1.4859967536923822E-5</v>
      </c>
      <c r="H71" s="12">
        <f t="shared" si="8"/>
        <v>9.4981661094239342</v>
      </c>
      <c r="I71" s="13">
        <f t="shared" si="9"/>
        <v>9.4981809693914716</v>
      </c>
      <c r="J71" s="13">
        <f t="shared" si="2"/>
        <v>1.0118190306085282</v>
      </c>
    </row>
    <row r="72" spans="1:10" ht="15.75" thickBot="1" x14ac:dyDescent="0.3">
      <c r="A72" s="43">
        <v>673.4</v>
      </c>
      <c r="B72" s="43">
        <v>13.28</v>
      </c>
      <c r="C72" s="10">
        <f t="shared" si="7"/>
        <v>0</v>
      </c>
      <c r="D72" s="11">
        <f t="shared" si="7"/>
        <v>2.9449884793202111E-7</v>
      </c>
      <c r="E72" s="11">
        <f t="shared" si="7"/>
        <v>0.89376893251340461</v>
      </c>
      <c r="F72" s="12">
        <f t="shared" si="8"/>
        <v>0</v>
      </c>
      <c r="G72" s="12">
        <f t="shared" si="8"/>
        <v>1.8417147530479453E-7</v>
      </c>
      <c r="H72" s="12">
        <f t="shared" si="8"/>
        <v>12.138363244378136</v>
      </c>
      <c r="I72" s="13">
        <f t="shared" si="9"/>
        <v>12.13836342854961</v>
      </c>
      <c r="J72" s="13">
        <f t="shared" si="2"/>
        <v>1.1416365714503893</v>
      </c>
    </row>
    <row r="73" spans="1:10" ht="15.75" thickBot="1" x14ac:dyDescent="0.3">
      <c r="A73" s="43">
        <v>756.5</v>
      </c>
      <c r="B73" s="43">
        <v>12.736000000000001</v>
      </c>
      <c r="C73" s="10">
        <f t="shared" si="7"/>
        <v>0</v>
      </c>
      <c r="D73" s="11">
        <f t="shared" si="7"/>
        <v>8.5642422108590907E-10</v>
      </c>
      <c r="E73" s="11">
        <f t="shared" si="7"/>
        <v>0.9984374971721558</v>
      </c>
      <c r="F73" s="12">
        <f t="shared" si="8"/>
        <v>0</v>
      </c>
      <c r="G73" s="12">
        <f t="shared" si="8"/>
        <v>5.3558414028349554E-10</v>
      </c>
      <c r="H73" s="12">
        <f t="shared" si="8"/>
        <v>13.559877253063537</v>
      </c>
      <c r="I73" s="13">
        <f t="shared" si="9"/>
        <v>13.559877253599121</v>
      </c>
      <c r="J73" s="13">
        <f t="shared" si="2"/>
        <v>-0.8238772535991199</v>
      </c>
    </row>
    <row r="74" spans="1:10" ht="15.75" thickBot="1" x14ac:dyDescent="0.3">
      <c r="A74" s="43">
        <v>849.8</v>
      </c>
      <c r="B74" s="43">
        <v>11.922000000000001</v>
      </c>
      <c r="C74" s="10">
        <f t="shared" si="7"/>
        <v>0</v>
      </c>
      <c r="D74" s="11">
        <f t="shared" si="7"/>
        <v>3.8921941540661821E-13</v>
      </c>
      <c r="E74" s="11">
        <f t="shared" si="7"/>
        <v>0.91810002082672715</v>
      </c>
      <c r="F74" s="12">
        <f t="shared" si="8"/>
        <v>0</v>
      </c>
      <c r="G74" s="12">
        <f t="shared" si="8"/>
        <v>2.4340711162731983E-13</v>
      </c>
      <c r="H74" s="12">
        <f t="shared" si="8"/>
        <v>12.4688061332886</v>
      </c>
      <c r="I74" s="13">
        <f t="shared" si="9"/>
        <v>12.468806133288844</v>
      </c>
      <c r="J74" s="13">
        <f t="shared" si="2"/>
        <v>-0.5468061332888432</v>
      </c>
    </row>
    <row r="75" spans="1:10" ht="15.75" thickBot="1" x14ac:dyDescent="0.3">
      <c r="A75" s="43">
        <v>954.5</v>
      </c>
      <c r="B75" s="43">
        <v>8.7070000000000007</v>
      </c>
      <c r="C75" s="10">
        <f t="shared" si="7"/>
        <v>0</v>
      </c>
      <c r="D75" s="11">
        <f t="shared" si="7"/>
        <v>1.6446643497749623E-17</v>
      </c>
      <c r="E75" s="11">
        <f t="shared" si="7"/>
        <v>0.64283934420908995</v>
      </c>
      <c r="F75" s="12">
        <f t="shared" si="8"/>
        <v>0</v>
      </c>
      <c r="G75" s="12">
        <f t="shared" si="8"/>
        <v>1.0285278255118119E-17</v>
      </c>
      <c r="H75" s="12">
        <f t="shared" si="8"/>
        <v>8.7304639755653319</v>
      </c>
      <c r="I75" s="13">
        <f t="shared" si="9"/>
        <v>8.7304639755653319</v>
      </c>
      <c r="J75" s="13">
        <f t="shared" si="2"/>
        <v>-2.3463975565331197E-2</v>
      </c>
    </row>
    <row r="76" spans="1:10" ht="15.75" thickBot="1" x14ac:dyDescent="0.3">
      <c r="A76" s="43">
        <v>1072.3</v>
      </c>
      <c r="B76" s="43">
        <v>4.4690000000000003</v>
      </c>
      <c r="C76" s="10">
        <f t="shared" si="7"/>
        <v>0</v>
      </c>
      <c r="D76" s="11">
        <f t="shared" si="7"/>
        <v>3.2115761707763998E-23</v>
      </c>
      <c r="E76" s="11">
        <f t="shared" si="7"/>
        <v>0.30898194203300444</v>
      </c>
      <c r="F76" s="12">
        <f t="shared" si="8"/>
        <v>0</v>
      </c>
      <c r="G76" s="12">
        <f t="shared" si="8"/>
        <v>2.0084313591683159E-23</v>
      </c>
      <c r="H76" s="12">
        <f t="shared" si="8"/>
        <v>4.1963139598094576</v>
      </c>
      <c r="I76" s="13">
        <f t="shared" si="9"/>
        <v>4.1963139598094576</v>
      </c>
      <c r="J76" s="13">
        <f t="shared" si="2"/>
        <v>0.27268604019054266</v>
      </c>
    </row>
    <row r="77" spans="1:10" ht="15.75" thickBot="1" x14ac:dyDescent="0.3">
      <c r="A77" s="43">
        <v>1204.5</v>
      </c>
      <c r="B77" s="43">
        <v>2.4390000000000001</v>
      </c>
      <c r="C77" s="10">
        <f t="shared" si="7"/>
        <v>0</v>
      </c>
      <c r="D77" s="11">
        <f t="shared" si="7"/>
        <v>1.2760656527236452E-30</v>
      </c>
      <c r="E77" s="11">
        <f t="shared" si="7"/>
        <v>8.938724088935221E-2</v>
      </c>
      <c r="F77" s="12">
        <f t="shared" si="8"/>
        <v>0</v>
      </c>
      <c r="G77" s="12">
        <f t="shared" si="8"/>
        <v>7.9801634369088472E-31</v>
      </c>
      <c r="H77" s="12">
        <f t="shared" si="8"/>
        <v>1.2139768567212021</v>
      </c>
      <c r="I77" s="13">
        <f t="shared" si="9"/>
        <v>1.2139768567212021</v>
      </c>
      <c r="J77" s="13">
        <f t="shared" si="2"/>
        <v>1.2250231432787979</v>
      </c>
    </row>
    <row r="78" spans="1:10" ht="15.75" thickBot="1" x14ac:dyDescent="0.3">
      <c r="A78" s="43">
        <v>1353</v>
      </c>
      <c r="B78" s="43">
        <v>0.97899999999999998</v>
      </c>
      <c r="C78" s="10">
        <f t="shared" si="7"/>
        <v>0</v>
      </c>
      <c r="D78" s="11">
        <f t="shared" si="7"/>
        <v>3.4625139687095008E-40</v>
      </c>
      <c r="E78" s="11">
        <f t="shared" si="7"/>
        <v>1.3096885677078939E-2</v>
      </c>
      <c r="F78" s="12">
        <f t="shared" si="8"/>
        <v>0</v>
      </c>
      <c r="G78" s="12">
        <f t="shared" si="8"/>
        <v>2.1653609525422893E-40</v>
      </c>
      <c r="H78" s="12">
        <f t="shared" si="8"/>
        <v>0.17787008468891166</v>
      </c>
      <c r="I78" s="13">
        <f t="shared" si="9"/>
        <v>0.17787008468891166</v>
      </c>
      <c r="J78" s="13">
        <f t="shared" si="2"/>
        <v>0.80112991531108835</v>
      </c>
    </row>
    <row r="79" spans="1:10" ht="15.75" thickBot="1" x14ac:dyDescent="0.3">
      <c r="A79" s="43">
        <v>1519.9</v>
      </c>
      <c r="B79" s="43">
        <v>0.41599999999999998</v>
      </c>
      <c r="C79" s="10">
        <f t="shared" si="7"/>
        <v>0</v>
      </c>
      <c r="D79" s="11">
        <f t="shared" si="7"/>
        <v>1.6034919829061137E-52</v>
      </c>
      <c r="E79" s="11">
        <f t="shared" si="7"/>
        <v>7.7709721735425192E-4</v>
      </c>
      <c r="F79" s="12">
        <f t="shared" si="8"/>
        <v>0</v>
      </c>
      <c r="G79" s="12">
        <f t="shared" si="8"/>
        <v>1.002779760277355E-52</v>
      </c>
      <c r="H79" s="12">
        <f t="shared" si="8"/>
        <v>1.0553833275358235E-2</v>
      </c>
      <c r="I79" s="13">
        <f t="shared" si="9"/>
        <v>1.0553833275358235E-2</v>
      </c>
      <c r="J79" s="13">
        <f t="shared" si="2"/>
        <v>0.40544616672464173</v>
      </c>
    </row>
    <row r="80" spans="1:10" ht="15.75" thickBot="1" x14ac:dyDescent="0.3">
      <c r="A80" s="43">
        <v>1707.4</v>
      </c>
      <c r="B80" s="43">
        <v>0</v>
      </c>
      <c r="C80" s="10">
        <f t="shared" si="7"/>
        <v>0</v>
      </c>
      <c r="D80" s="11">
        <f t="shared" si="7"/>
        <v>2.2422971172064788E-68</v>
      </c>
      <c r="E80" s="11">
        <f t="shared" si="7"/>
        <v>1.4036623037924648E-5</v>
      </c>
      <c r="F80" s="12">
        <f t="shared" si="8"/>
        <v>0</v>
      </c>
      <c r="G80" s="12">
        <f t="shared" si="8"/>
        <v>1.4022709122547394E-68</v>
      </c>
      <c r="H80" s="12">
        <f t="shared" si="8"/>
        <v>1.9063274965219331E-4</v>
      </c>
      <c r="I80" s="13">
        <f t="shared" si="9"/>
        <v>1.9063274965219331E-4</v>
      </c>
      <c r="J80" s="13">
        <f t="shared" si="2"/>
        <v>-1.9063274965219331E-4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1.0787092414966377E-88</v>
      </c>
      <c r="E81" s="11">
        <f t="shared" si="7"/>
        <v>5.3689331446906933E-8</v>
      </c>
      <c r="F81" s="12">
        <f t="shared" si="8"/>
        <v>0</v>
      </c>
      <c r="G81" s="12">
        <f t="shared" si="8"/>
        <v>6.7459507507890118E-89</v>
      </c>
      <c r="H81" s="12">
        <f t="shared" si="8"/>
        <v>7.2916005887304226E-7</v>
      </c>
      <c r="I81" s="13">
        <f t="shared" si="1"/>
        <v>7.2916005887304226E-7</v>
      </c>
      <c r="J81" s="13">
        <f t="shared" si="2"/>
        <v>-7.2916005887304226E-7</v>
      </c>
    </row>
    <row r="82" spans="1:10" ht="15.75" thickBot="1" x14ac:dyDescent="0.3">
      <c r="A82" s="43">
        <v>2154.4</v>
      </c>
      <c r="B82" s="43">
        <v>0.81100000000000005</v>
      </c>
      <c r="C82" s="10">
        <f t="shared" si="7"/>
        <v>0</v>
      </c>
      <c r="D82" s="11">
        <f t="shared" si="7"/>
        <v>1.0653088427865834E-114</v>
      </c>
      <c r="E82" s="11">
        <f t="shared" si="7"/>
        <v>2.7106363443437314E-11</v>
      </c>
      <c r="F82" s="12">
        <f t="shared" si="8"/>
        <v>0</v>
      </c>
      <c r="G82" s="12">
        <f t="shared" si="8"/>
        <v>6.662148344856583E-115</v>
      </c>
      <c r="H82" s="12">
        <f t="shared" si="8"/>
        <v>3.6813417175433088E-10</v>
      </c>
      <c r="I82" s="13">
        <f t="shared" si="1"/>
        <v>3.6813417175433088E-10</v>
      </c>
      <c r="J82" s="13">
        <f t="shared" si="2"/>
        <v>0.81099999963186586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6.3072977704178404E-148</v>
      </c>
      <c r="E83" s="11">
        <f t="shared" si="7"/>
        <v>9.9093017205487565E-16</v>
      </c>
      <c r="F83" s="12">
        <f t="shared" si="8"/>
        <v>0</v>
      </c>
      <c r="G83" s="12">
        <f t="shared" si="8"/>
        <v>3.9444104577028143E-148</v>
      </c>
      <c r="H83" s="12">
        <f t="shared" si="8"/>
        <v>1.3457919536754323E-14</v>
      </c>
      <c r="I83" s="13">
        <f t="shared" si="1"/>
        <v>1.3457919536754323E-14</v>
      </c>
      <c r="J83" s="13">
        <f t="shared" si="2"/>
        <v>-1.3457919536754323E-14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2.5550220198120724E-190</v>
      </c>
      <c r="E84" s="11">
        <f t="shared" si="7"/>
        <v>1.2187579838332629E-21</v>
      </c>
      <c r="F84" s="12">
        <f t="shared" si="8"/>
        <v>0</v>
      </c>
      <c r="G84" s="12">
        <f t="shared" si="8"/>
        <v>1.5978404605971321E-190</v>
      </c>
      <c r="H84" s="12">
        <f t="shared" si="8"/>
        <v>1.6552071320214754E-20</v>
      </c>
      <c r="I84" s="13">
        <f t="shared" si="1"/>
        <v>1.6552071320214754E-20</v>
      </c>
      <c r="J84" s="13">
        <f t="shared" si="2"/>
        <v>-1.6552071320214754E-20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2.5117899460510822E-244</v>
      </c>
      <c r="E85" s="11">
        <f t="shared" si="7"/>
        <v>1.9033099270730249E-29</v>
      </c>
      <c r="F85" s="12">
        <f t="shared" si="8"/>
        <v>0</v>
      </c>
      <c r="G85" s="12">
        <f t="shared" si="8"/>
        <v>1.5708043113525513E-244</v>
      </c>
      <c r="H85" s="12">
        <f t="shared" si="8"/>
        <v>2.5849038180902241E-28</v>
      </c>
      <c r="I85" s="13">
        <f t="shared" si="1"/>
        <v>2.5849038180902241E-28</v>
      </c>
      <c r="J85" s="13">
        <f t="shared" si="2"/>
        <v>-2.5849038180902241E-28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0</v>
      </c>
      <c r="E86" s="11">
        <f t="shared" si="7"/>
        <v>1.0926060893457581E-39</v>
      </c>
      <c r="F86" s="12">
        <f t="shared" si="8"/>
        <v>0</v>
      </c>
      <c r="G86" s="12">
        <f t="shared" si="8"/>
        <v>0</v>
      </c>
      <c r="H86" s="12">
        <f t="shared" si="8"/>
        <v>1.4838790108985328E-38</v>
      </c>
      <c r="I86" s="13">
        <f t="shared" ref="I86:I116" si="10">SUM(F86:H86)</f>
        <v>1.4838790108985328E-38</v>
      </c>
      <c r="J86" s="13">
        <f t="shared" ref="J86:J116" si="11">B86-I86</f>
        <v>-1.4838790108985328E-38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4.75572578730516E-53</v>
      </c>
      <c r="F87" s="12">
        <f t="shared" si="8"/>
        <v>0</v>
      </c>
      <c r="G87" s="12">
        <f t="shared" si="8"/>
        <v>0</v>
      </c>
      <c r="H87" s="12">
        <f t="shared" si="8"/>
        <v>6.4587976821515271E-52</v>
      </c>
      <c r="I87" s="13">
        <f t="shared" si="10"/>
        <v>6.4587976821515271E-52</v>
      </c>
      <c r="J87" s="13">
        <f t="shared" si="11"/>
        <v>-6.4587976821515271E-52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2.0797587929089046E-70</v>
      </c>
      <c r="F88" s="12">
        <f t="shared" si="8"/>
        <v>0</v>
      </c>
      <c r="G88" s="12">
        <f t="shared" si="8"/>
        <v>0</v>
      </c>
      <c r="H88" s="12">
        <f t="shared" si="8"/>
        <v>2.8245407476880574E-69</v>
      </c>
      <c r="I88" s="13">
        <f t="shared" si="10"/>
        <v>2.8245407476880574E-69</v>
      </c>
      <c r="J88" s="13">
        <f t="shared" si="11"/>
        <v>-2.8245407476880574E-69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7.2871048476309254E-93</v>
      </c>
      <c r="F89" s="12">
        <f t="shared" si="8"/>
        <v>0</v>
      </c>
      <c r="G89" s="12">
        <f t="shared" si="8"/>
        <v>0</v>
      </c>
      <c r="H89" s="12">
        <f t="shared" si="8"/>
        <v>9.8966883299097374E-92</v>
      </c>
      <c r="I89" s="13">
        <f t="shared" si="10"/>
        <v>9.8966883299097374E-92</v>
      </c>
      <c r="J89" s="13">
        <f t="shared" si="11"/>
        <v>-9.8966883299097374E-92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7.9413769266523601E-122</v>
      </c>
      <c r="F90" s="12">
        <f t="shared" si="8"/>
        <v>0</v>
      </c>
      <c r="G90" s="12">
        <f t="shared" si="8"/>
        <v>0</v>
      </c>
      <c r="H90" s="12">
        <f t="shared" si="8"/>
        <v>1.0785261636377575E-120</v>
      </c>
      <c r="I90" s="13">
        <f t="shared" si="10"/>
        <v>1.0785261636377575E-120</v>
      </c>
      <c r="J90" s="13">
        <f t="shared" si="11"/>
        <v>-1.0785261636377575E-120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4.5245068876724475E-159</v>
      </c>
      <c r="F91" s="12">
        <f t="shared" si="8"/>
        <v>0</v>
      </c>
      <c r="G91" s="12">
        <f t="shared" si="8"/>
        <v>0</v>
      </c>
      <c r="H91" s="12">
        <f t="shared" si="8"/>
        <v>6.1447770342403647E-158</v>
      </c>
      <c r="I91" s="13">
        <f t="shared" si="10"/>
        <v>6.1447770342403647E-158</v>
      </c>
      <c r="J91" s="13">
        <f t="shared" si="11"/>
        <v>-6.1447770342403647E-158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7.4085328115355518E-207</v>
      </c>
      <c r="F92" s="12">
        <f t="shared" si="8"/>
        <v>0</v>
      </c>
      <c r="G92" s="12">
        <f t="shared" si="8"/>
        <v>0</v>
      </c>
      <c r="H92" s="12">
        <f t="shared" si="8"/>
        <v>1.006160083472848E-205</v>
      </c>
      <c r="I92" s="13">
        <f t="shared" si="10"/>
        <v>1.006160083472848E-205</v>
      </c>
      <c r="J92" s="13">
        <f t="shared" si="11"/>
        <v>-1.006160083472848E-205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4.876307111191166E-268</v>
      </c>
      <c r="F93" s="12">
        <f t="shared" si="8"/>
        <v>0</v>
      </c>
      <c r="G93" s="12">
        <f t="shared" si="8"/>
        <v>0</v>
      </c>
      <c r="H93" s="12">
        <f t="shared" si="8"/>
        <v>6.6225603568845065E-267</v>
      </c>
      <c r="I93" s="13">
        <f t="shared" si="10"/>
        <v>6.6225603568845065E-267</v>
      </c>
      <c r="J93" s="13">
        <f t="shared" si="11"/>
        <v>-6.6225603568845065E-267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0</v>
      </c>
      <c r="F94" s="12">
        <f t="shared" si="8"/>
        <v>0</v>
      </c>
      <c r="G94" s="12">
        <f t="shared" si="8"/>
        <v>0</v>
      </c>
      <c r="H94" s="12">
        <f t="shared" si="8"/>
        <v>0</v>
      </c>
      <c r="I94" s="13">
        <f t="shared" si="10"/>
        <v>0</v>
      </c>
      <c r="J94" s="13">
        <f t="shared" si="11"/>
        <v>0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44DAC-FD95-4A8B-86FA-24F6CE31EE5F}">
  <dimension ref="A1:R116"/>
  <sheetViews>
    <sheetView zoomScale="67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38.965372842739868</v>
      </c>
      <c r="D8" s="41">
        <v>203.22332098606151</v>
      </c>
      <c r="E8" s="41">
        <v>860.4759556474321</v>
      </c>
    </row>
    <row r="9" spans="2:8" ht="15" x14ac:dyDescent="0.25">
      <c r="B9" s="25" t="s">
        <v>5</v>
      </c>
      <c r="C9" s="41">
        <v>26.745771099884585</v>
      </c>
      <c r="D9" s="41">
        <v>187.45112898009023</v>
      </c>
      <c r="E9" s="41">
        <v>536.60589692506699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2.7158368267610311E-2</v>
      </c>
    </row>
    <row r="12" spans="2:8" ht="15" customHeight="1" x14ac:dyDescent="0.25">
      <c r="B12" s="31" t="s">
        <v>24</v>
      </c>
      <c r="C12" s="39">
        <f>STDEV(J22:J143)/MAX(I22:I143)</f>
        <v>3.2194638372124641E-2</v>
      </c>
      <c r="D12" s="35" t="s">
        <v>21</v>
      </c>
      <c r="E12" s="38">
        <f>M24</f>
        <v>0.9773757760062235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0.66117761381129059</v>
      </c>
      <c r="D15" s="40">
        <f>N22</f>
        <v>0.53099020309690903</v>
      </c>
      <c r="E15" s="40">
        <f>M22</f>
        <v>13.646567476505279</v>
      </c>
    </row>
    <row r="16" spans="2:8" ht="15" x14ac:dyDescent="0.25">
      <c r="B16" s="5" t="s">
        <v>9</v>
      </c>
      <c r="C16" s="23">
        <f>O28</f>
        <v>0.32930968114665993</v>
      </c>
      <c r="D16" s="24">
        <f>N28</f>
        <v>0.34640859062000184</v>
      </c>
      <c r="E16" s="24">
        <f>M28</f>
        <v>1.6681720483270761E-2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13.631601083214255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5.0139656520275357E-3</v>
      </c>
      <c r="D22" s="11">
        <f>EXP(-1*(($A22-D$8)/(0.6006*D$9))^2)</f>
        <v>4.0984916803491013E-2</v>
      </c>
      <c r="E22" s="11">
        <f>EXP(-1*(($A22-E$8)/(0.6006*E$9))^2)</f>
        <v>8.2893825960266173E-4</v>
      </c>
      <c r="F22" s="12">
        <f t="shared" ref="F22:H53" si="0">C$15*C22</f>
        <v>3.3151218455393376E-3</v>
      </c>
      <c r="G22" s="12">
        <f t="shared" si="0"/>
        <v>2.1762589297395614E-2</v>
      </c>
      <c r="H22" s="12">
        <f t="shared" si="0"/>
        <v>1.1312161893524573E-2</v>
      </c>
      <c r="I22" s="13">
        <f t="shared" ref="I22:I85" si="1">SUM(F22:H22)</f>
        <v>3.6389873036459526E-2</v>
      </c>
      <c r="J22" s="13">
        <f t="shared" ref="J22:J85" si="2">B22-I22</f>
        <v>-3.5389873036459525E-2</v>
      </c>
      <c r="M22" s="15">
        <f t="array" ref="M22:Q26">LINEST(B22:B108,C22:E108,FALSE,TRUE)</f>
        <v>13.646567476505279</v>
      </c>
      <c r="N22" s="16">
        <v>0.53099020309690903</v>
      </c>
      <c r="O22" s="16">
        <v>0.66117761381129059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5.4620939957809311E-3</v>
      </c>
      <c r="D23" s="11">
        <f t="shared" si="3"/>
        <v>4.1376885597167581E-2</v>
      </c>
      <c r="E23" s="11">
        <f t="shared" si="3"/>
        <v>8.3305848754011474E-4</v>
      </c>
      <c r="F23" s="12">
        <f t="shared" ref="F23:F56" si="4">C$15*C23</f>
        <v>3.6114142745434135E-3</v>
      </c>
      <c r="G23" s="12">
        <f t="shared" si="0"/>
        <v>2.1970720886757583E-2</v>
      </c>
      <c r="H23" s="12">
        <f t="shared" si="0"/>
        <v>1.1368388862091608E-2</v>
      </c>
      <c r="I23" s="13">
        <f t="shared" si="1"/>
        <v>3.6950524023392606E-2</v>
      </c>
      <c r="J23" s="13">
        <f t="shared" si="2"/>
        <v>-3.6950524023392606E-2</v>
      </c>
      <c r="M23" s="18">
        <v>0.22764822419915468</v>
      </c>
      <c r="N23">
        <v>0.18393956788782878</v>
      </c>
      <c r="O23">
        <v>0.21773218918550558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5.7806419744133681E-3</v>
      </c>
      <c r="D24" s="11">
        <f t="shared" si="3"/>
        <v>4.1639950000419902E-2</v>
      </c>
      <c r="E24" s="11">
        <f t="shared" si="3"/>
        <v>8.3581587272557926E-4</v>
      </c>
      <c r="F24" s="12">
        <f t="shared" si="4"/>
        <v>3.8220310669400182E-3</v>
      </c>
      <c r="G24" s="12">
        <f t="shared" si="0"/>
        <v>2.2110405507668102E-2</v>
      </c>
      <c r="H24" s="12">
        <f t="shared" si="0"/>
        <v>1.1406017705083765E-2</v>
      </c>
      <c r="I24" s="13">
        <f t="shared" si="1"/>
        <v>3.7338454279691888E-2</v>
      </c>
      <c r="J24" s="13">
        <f t="shared" si="2"/>
        <v>-3.7338454279691888E-2</v>
      </c>
      <c r="M24" s="18">
        <v>0.9773757760062235</v>
      </c>
      <c r="N24">
        <v>0.46614967977795518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6.2899756566590845E-3</v>
      </c>
      <c r="D25" s="11">
        <f t="shared" si="3"/>
        <v>4.2037188379032718E-2</v>
      </c>
      <c r="E25" s="11">
        <f t="shared" si="3"/>
        <v>8.3996785969048628E-4</v>
      </c>
      <c r="F25" s="12">
        <f t="shared" si="4"/>
        <v>4.1587910956009588E-3</v>
      </c>
      <c r="G25" s="12">
        <f t="shared" si="0"/>
        <v>2.2321335195005607E-2</v>
      </c>
      <c r="H25" s="12">
        <f t="shared" si="0"/>
        <v>1.1462678075361939E-2</v>
      </c>
      <c r="I25" s="13">
        <f t="shared" si="1"/>
        <v>3.7942804365968502E-2</v>
      </c>
      <c r="J25" s="13">
        <f t="shared" si="2"/>
        <v>-3.7942804365968502E-2</v>
      </c>
      <c r="M25" s="18">
        <v>1209.6115091373856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7.0319357475085616E-3</v>
      </c>
      <c r="D26" s="11">
        <f t="shared" si="3"/>
        <v>4.2571800251469477E-2</v>
      </c>
      <c r="E26" s="11">
        <f t="shared" si="3"/>
        <v>8.455336645498329E-4</v>
      </c>
      <c r="F26" s="12">
        <f t="shared" si="4"/>
        <v>4.649358498012025E-3</v>
      </c>
      <c r="G26" s="12">
        <f t="shared" si="0"/>
        <v>2.2605208861728822E-2</v>
      </c>
      <c r="H26" s="12">
        <f t="shared" si="0"/>
        <v>1.1538632206936074E-2</v>
      </c>
      <c r="I26" s="13">
        <f t="shared" si="1"/>
        <v>3.8793199566676921E-2</v>
      </c>
      <c r="J26" s="13">
        <f t="shared" si="2"/>
        <v>-3.8793199566676921E-2</v>
      </c>
      <c r="M26" s="20">
        <v>788.52949998760437</v>
      </c>
      <c r="N26" s="21">
        <v>18.252824012395575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7.8516736313088628E-3</v>
      </c>
      <c r="D27" s="11">
        <f t="shared" si="3"/>
        <v>4.3112122651350823E-2</v>
      </c>
      <c r="E27" s="11">
        <f t="shared" si="3"/>
        <v>8.5113372740383152E-4</v>
      </c>
      <c r="F27" s="12">
        <f t="shared" si="4"/>
        <v>5.1913508359738248E-3</v>
      </c>
      <c r="G27" s="12">
        <f t="shared" si="0"/>
        <v>2.2892114762579626E-2</v>
      </c>
      <c r="H27" s="12">
        <f t="shared" si="0"/>
        <v>1.1615053842545837E-2</v>
      </c>
      <c r="I27" s="13">
        <f t="shared" si="1"/>
        <v>3.9698519441099291E-2</v>
      </c>
      <c r="J27" s="13">
        <f t="shared" si="2"/>
        <v>-3.9698519441099291E-2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8.7561057981616758E-3</v>
      </c>
      <c r="D28" s="11">
        <f t="shared" si="3"/>
        <v>4.365820060142464E-2</v>
      </c>
      <c r="E28" s="11">
        <f t="shared" si="3"/>
        <v>8.5676824052701328E-4</v>
      </c>
      <c r="F28" s="12">
        <f t="shared" si="4"/>
        <v>5.7893411379077424E-3</v>
      </c>
      <c r="G28" s="12">
        <f t="shared" si="0"/>
        <v>2.3182076804196067E-2</v>
      </c>
      <c r="H28" s="12">
        <f t="shared" si="0"/>
        <v>1.1691945606078592E-2</v>
      </c>
      <c r="I28" s="13">
        <f t="shared" si="1"/>
        <v>4.0663363548182403E-2</v>
      </c>
      <c r="J28" s="13">
        <f t="shared" si="2"/>
        <v>-4.0663363548182403E-2</v>
      </c>
      <c r="M28" s="14">
        <f>M23/M22</f>
        <v>1.6681720483270761E-2</v>
      </c>
      <c r="N28" s="14">
        <f>N23/N22</f>
        <v>0.34640859062000184</v>
      </c>
      <c r="O28" s="14">
        <f>O23/O22</f>
        <v>0.32930968114665993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1E-3</v>
      </c>
      <c r="C29" s="10">
        <f t="shared" si="3"/>
        <v>1.0017043700396215E-2</v>
      </c>
      <c r="D29" s="11">
        <f t="shared" si="3"/>
        <v>4.4348960584527648E-2</v>
      </c>
      <c r="E29" s="11">
        <f t="shared" si="3"/>
        <v>8.6386012208427925E-4</v>
      </c>
      <c r="F29" s="12">
        <f t="shared" si="4"/>
        <v>6.6230450512713901E-3</v>
      </c>
      <c r="G29" s="12">
        <f t="shared" si="0"/>
        <v>2.354886358791515E-2</v>
      </c>
      <c r="H29" s="12">
        <f t="shared" si="0"/>
        <v>1.1788725446285205E-2</v>
      </c>
      <c r="I29" s="13">
        <f t="shared" si="1"/>
        <v>4.1960634085471744E-2</v>
      </c>
      <c r="J29" s="13">
        <f t="shared" si="2"/>
        <v>-4.0960634085471744E-2</v>
      </c>
    </row>
    <row r="30" spans="1:18" ht="15.75" thickBot="1" x14ac:dyDescent="0.3">
      <c r="A30" s="43">
        <v>5.0999999999999996</v>
      </c>
      <c r="B30" s="43">
        <v>2E-3</v>
      </c>
      <c r="C30" s="10">
        <f t="shared" si="3"/>
        <v>1.174202554095311E-2</v>
      </c>
      <c r="D30" s="11">
        <f t="shared" si="3"/>
        <v>4.5189961127520738E-2</v>
      </c>
      <c r="E30" s="11">
        <f t="shared" si="3"/>
        <v>8.724423667660718E-4</v>
      </c>
      <c r="F30" s="12">
        <f t="shared" si="4"/>
        <v>7.7635644284786056E-3</v>
      </c>
      <c r="G30" s="12">
        <f t="shared" si="0"/>
        <v>2.3995426637043661E-2</v>
      </c>
      <c r="H30" s="12">
        <f t="shared" si="0"/>
        <v>1.1905843627435166E-2</v>
      </c>
      <c r="I30" s="13">
        <f t="shared" si="1"/>
        <v>4.3664834692957434E-2</v>
      </c>
      <c r="J30" s="13">
        <f t="shared" si="2"/>
        <v>-4.1664834692957432E-2</v>
      </c>
    </row>
    <row r="31" spans="1:18" ht="15.75" thickBot="1" x14ac:dyDescent="0.3">
      <c r="A31" s="43">
        <v>5.7</v>
      </c>
      <c r="B31" s="43">
        <v>2E-3</v>
      </c>
      <c r="C31" s="10">
        <f t="shared" si="3"/>
        <v>1.372570495517096E-2</v>
      </c>
      <c r="D31" s="11">
        <f t="shared" si="3"/>
        <v>4.6044294160930054E-2</v>
      </c>
      <c r="E31" s="11">
        <f t="shared" si="3"/>
        <v>8.8110376628022075E-4</v>
      </c>
      <c r="F31" s="12">
        <f t="shared" si="4"/>
        <v>9.0751288501377432E-3</v>
      </c>
      <c r="G31" s="12">
        <f t="shared" si="0"/>
        <v>2.444906910796607E-2</v>
      </c>
      <c r="H31" s="12">
        <f t="shared" si="0"/>
        <v>1.2024042000345968E-2</v>
      </c>
      <c r="I31" s="13">
        <f t="shared" si="1"/>
        <v>4.5548239958449782E-2</v>
      </c>
      <c r="J31" s="13">
        <f t="shared" si="2"/>
        <v>-4.354823995844978E-2</v>
      </c>
      <c r="M31" s="28" t="e">
        <f>#REF!-M22</f>
        <v>#REF!</v>
      </c>
      <c r="N31" s="28" t="e">
        <f>#REF!-N22</f>
        <v>#REF!</v>
      </c>
      <c r="O31" s="28">
        <f>E15-O22</f>
        <v>12.985389862693989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2E-3</v>
      </c>
      <c r="C32" s="10">
        <f t="shared" si="3"/>
        <v>1.6409422834634504E-2</v>
      </c>
      <c r="D32" s="11">
        <f t="shared" si="3"/>
        <v>4.7058072412111761E-2</v>
      </c>
      <c r="E32" s="11">
        <f t="shared" si="3"/>
        <v>8.9130966295380824E-4</v>
      </c>
      <c r="F32" s="12">
        <f t="shared" si="4"/>
        <v>1.0849543033824145E-2</v>
      </c>
      <c r="G32" s="12">
        <f t="shared" si="0"/>
        <v>2.4987375427456274E-2</v>
      </c>
      <c r="H32" s="12">
        <f t="shared" si="0"/>
        <v>1.2163317457960322E-2</v>
      </c>
      <c r="I32" s="13">
        <f t="shared" si="1"/>
        <v>4.8000235919240741E-2</v>
      </c>
      <c r="J32" s="13">
        <f t="shared" si="2"/>
        <v>-4.600023591924074E-2</v>
      </c>
    </row>
    <row r="33" spans="1:10" ht="15.75" thickBot="1" x14ac:dyDescent="0.3">
      <c r="A33" s="43">
        <v>7.2</v>
      </c>
      <c r="B33" s="43">
        <v>2E-3</v>
      </c>
      <c r="C33" s="10">
        <f t="shared" si="3"/>
        <v>2.0031435351229535E-2</v>
      </c>
      <c r="D33" s="11">
        <f t="shared" si="3"/>
        <v>4.8239468985182658E-2</v>
      </c>
      <c r="E33" s="11">
        <f t="shared" si="3"/>
        <v>9.0310794468479155E-4</v>
      </c>
      <c r="F33" s="12">
        <f t="shared" si="4"/>
        <v>1.3244336626741076E-2</v>
      </c>
      <c r="G33" s="12">
        <f t="shared" si="0"/>
        <v>2.5614685433729183E-2</v>
      </c>
      <c r="H33" s="12">
        <f t="shared" si="0"/>
        <v>1.2324323505709004E-2</v>
      </c>
      <c r="I33" s="13">
        <f t="shared" si="1"/>
        <v>5.1183345566179261E-2</v>
      </c>
      <c r="J33" s="13">
        <f t="shared" si="2"/>
        <v>-4.918334556617926E-2</v>
      </c>
    </row>
    <row r="34" spans="1:10" ht="15.75" thickBot="1" x14ac:dyDescent="0.3">
      <c r="A34" s="43">
        <v>8.1</v>
      </c>
      <c r="B34" s="43">
        <v>3.0000000000000001E-3</v>
      </c>
      <c r="C34" s="10">
        <f t="shared" si="3"/>
        <v>2.4922010497663703E-2</v>
      </c>
      <c r="D34" s="11">
        <f t="shared" si="3"/>
        <v>4.9598041488797116E-2</v>
      </c>
      <c r="E34" s="11">
        <f t="shared" si="3"/>
        <v>9.165542899395217E-4</v>
      </c>
      <c r="F34" s="12">
        <f t="shared" si="4"/>
        <v>1.647787543222522E-2</v>
      </c>
      <c r="G34" s="12">
        <f t="shared" si="0"/>
        <v>2.63360741233453E-2</v>
      </c>
      <c r="H34" s="12">
        <f t="shared" si="0"/>
        <v>1.2507819963540067E-2</v>
      </c>
      <c r="I34" s="13">
        <f t="shared" si="1"/>
        <v>5.5321769519110595E-2</v>
      </c>
      <c r="J34" s="13">
        <f t="shared" si="2"/>
        <v>-5.2321769519110592E-2</v>
      </c>
    </row>
    <row r="35" spans="1:10" ht="15.75" thickBot="1" x14ac:dyDescent="0.3">
      <c r="A35" s="43">
        <v>9.1</v>
      </c>
      <c r="B35" s="43">
        <v>1.6E-2</v>
      </c>
      <c r="C35" s="10">
        <f t="shared" si="3"/>
        <v>3.1535335822267363E-2</v>
      </c>
      <c r="D35" s="11">
        <f t="shared" si="3"/>
        <v>5.1144820451447144E-2</v>
      </c>
      <c r="E35" s="11">
        <f t="shared" si="3"/>
        <v>9.3171256419655852E-4</v>
      </c>
      <c r="F35" s="12">
        <f t="shared" si="4"/>
        <v>2.0850458089704448E-2</v>
      </c>
      <c r="G35" s="12">
        <f t="shared" si="0"/>
        <v>2.7157398598868867E-2</v>
      </c>
      <c r="H35" s="12">
        <f t="shared" si="0"/>
        <v>1.2714678376016092E-2</v>
      </c>
      <c r="I35" s="13">
        <f t="shared" si="1"/>
        <v>6.0722535064589404E-2</v>
      </c>
      <c r="J35" s="13">
        <f t="shared" si="2"/>
        <v>-4.4722535064589404E-2</v>
      </c>
    </row>
    <row r="36" spans="1:10" ht="15.75" thickBot="1" x14ac:dyDescent="0.3">
      <c r="A36" s="43">
        <v>10.199999999999999</v>
      </c>
      <c r="B36" s="43">
        <v>2.1000000000000001E-2</v>
      </c>
      <c r="C36" s="10">
        <f t="shared" si="3"/>
        <v>4.0489776696093133E-2</v>
      </c>
      <c r="D36" s="11">
        <f t="shared" si="3"/>
        <v>5.2892409594219168E-2</v>
      </c>
      <c r="E36" s="11">
        <f t="shared" si="3"/>
        <v>9.4865527662182675E-4</v>
      </c>
      <c r="F36" s="12">
        <f t="shared" si="4"/>
        <v>2.6770933939674859E-2</v>
      </c>
      <c r="G36" s="12">
        <f t="shared" si="0"/>
        <v>2.8085351312719335E-2</v>
      </c>
      <c r="H36" s="12">
        <f t="shared" si="0"/>
        <v>1.294588824436254E-2</v>
      </c>
      <c r="I36" s="13">
        <f t="shared" si="1"/>
        <v>6.780217349675674E-2</v>
      </c>
      <c r="J36" s="13">
        <f t="shared" si="2"/>
        <v>-4.6802173496756735E-2</v>
      </c>
    </row>
    <row r="37" spans="1:10" ht="15.75" thickBot="1" x14ac:dyDescent="0.3">
      <c r="A37" s="43">
        <v>11.5</v>
      </c>
      <c r="B37" s="43">
        <v>2.5000000000000001E-2</v>
      </c>
      <c r="C37" s="10">
        <f t="shared" si="3"/>
        <v>5.3749953822204023E-2</v>
      </c>
      <c r="D37" s="11">
        <f t="shared" si="3"/>
        <v>5.5021341923619668E-2</v>
      </c>
      <c r="E37" s="11">
        <f t="shared" si="3"/>
        <v>9.6904702228007471E-4</v>
      </c>
      <c r="F37" s="12">
        <f t="shared" si="4"/>
        <v>3.5538266210631914E-2</v>
      </c>
      <c r="G37" s="12">
        <f t="shared" si="0"/>
        <v>2.9215793522687283E-2</v>
      </c>
      <c r="H37" s="12">
        <f t="shared" si="0"/>
        <v>1.3224165577451553E-2</v>
      </c>
      <c r="I37" s="13">
        <f t="shared" si="1"/>
        <v>7.7978225310770755E-2</v>
      </c>
      <c r="J37" s="13">
        <f t="shared" si="2"/>
        <v>-5.2978225310770753E-2</v>
      </c>
    </row>
    <row r="38" spans="1:10" ht="15.75" thickBot="1" x14ac:dyDescent="0.3">
      <c r="A38" s="43">
        <v>12.9</v>
      </c>
      <c r="B38" s="43">
        <v>3.7999999999999999E-2</v>
      </c>
      <c r="C38" s="10">
        <f t="shared" si="3"/>
        <v>7.1864240757806175E-2</v>
      </c>
      <c r="D38" s="11">
        <f t="shared" si="3"/>
        <v>5.7392848580133278E-2</v>
      </c>
      <c r="E38" s="11">
        <f t="shared" si="3"/>
        <v>9.914617527755896E-4</v>
      </c>
      <c r="F38" s="12">
        <f t="shared" si="4"/>
        <v>4.7515027222606379E-2</v>
      </c>
      <c r="G38" s="12">
        <f t="shared" si="0"/>
        <v>3.0475040323875116E-2</v>
      </c>
      <c r="H38" s="12">
        <f t="shared" si="0"/>
        <v>1.3530049709626278E-2</v>
      </c>
      <c r="I38" s="13">
        <f t="shared" si="1"/>
        <v>9.1520117256107772E-2</v>
      </c>
      <c r="J38" s="13">
        <f t="shared" si="2"/>
        <v>-5.3520117256107773E-2</v>
      </c>
    </row>
    <row r="39" spans="1:10" ht="15.75" thickBot="1" x14ac:dyDescent="0.3">
      <c r="A39" s="43">
        <v>14.5</v>
      </c>
      <c r="B39" s="43">
        <v>7.0999999999999994E-2</v>
      </c>
      <c r="C39" s="10">
        <f t="shared" ref="C39:E54" si="5">EXP(-1*(($A39-C$8)/(0.6006*C$9))^2)</f>
        <v>9.830782288704365E-2</v>
      </c>
      <c r="D39" s="11">
        <f t="shared" si="5"/>
        <v>6.0205754319403122E-2</v>
      </c>
      <c r="E39" s="11">
        <f t="shared" si="5"/>
        <v>1.0176671125290858E-3</v>
      </c>
      <c r="F39" s="12">
        <f t="shared" si="4"/>
        <v>6.4998931755438499E-2</v>
      </c>
      <c r="G39" s="12">
        <f t="shared" si="0"/>
        <v>3.196866571366247E-2</v>
      </c>
      <c r="H39" s="12">
        <f t="shared" si="0"/>
        <v>1.388766291974846E-2</v>
      </c>
      <c r="I39" s="13">
        <f t="shared" si="1"/>
        <v>0.11085526038884944</v>
      </c>
      <c r="J39" s="13">
        <f t="shared" si="2"/>
        <v>-3.9855260388849442E-2</v>
      </c>
    </row>
    <row r="40" spans="1:10" ht="15.75" thickBot="1" x14ac:dyDescent="0.3">
      <c r="A40" s="43">
        <v>16.3</v>
      </c>
      <c r="B40" s="43">
        <v>0.13900000000000001</v>
      </c>
      <c r="C40" s="10">
        <f t="shared" si="5"/>
        <v>0.13657534370757896</v>
      </c>
      <c r="D40" s="11">
        <f t="shared" si="5"/>
        <v>6.3504727343172029E-2</v>
      </c>
      <c r="E40" s="11">
        <f t="shared" si="5"/>
        <v>1.0479152178036143E-3</v>
      </c>
      <c r="F40" s="12">
        <f t="shared" si="4"/>
        <v>9.030055985803391E-2</v>
      </c>
      <c r="G40" s="12">
        <f t="shared" si="0"/>
        <v>3.3720388069564747E-2</v>
      </c>
      <c r="H40" s="12">
        <f t="shared" si="0"/>
        <v>1.4300445729413748E-2</v>
      </c>
      <c r="I40" s="13">
        <f t="shared" si="1"/>
        <v>0.1383213936570124</v>
      </c>
      <c r="J40" s="13">
        <f t="shared" si="2"/>
        <v>6.786063429876088E-4</v>
      </c>
    </row>
    <row r="41" spans="1:10" ht="15.75" thickBot="1" x14ac:dyDescent="0.3">
      <c r="A41" s="43">
        <v>18.3</v>
      </c>
      <c r="B41" s="43">
        <v>0.193</v>
      </c>
      <c r="C41" s="10">
        <f t="shared" si="5"/>
        <v>0.19108652886693273</v>
      </c>
      <c r="D41" s="11">
        <f t="shared" si="5"/>
        <v>6.7342297885599825E-2</v>
      </c>
      <c r="E41" s="11">
        <f t="shared" si="5"/>
        <v>1.082500625383797E-3</v>
      </c>
      <c r="F41" s="12">
        <f t="shared" si="4"/>
        <v>0.12634213518772089</v>
      </c>
      <c r="G41" s="12">
        <f t="shared" si="0"/>
        <v>3.5758100431287201E-2</v>
      </c>
      <c r="H41" s="12">
        <f t="shared" si="0"/>
        <v>1.4772417827659149E-2</v>
      </c>
      <c r="I41" s="13">
        <f t="shared" si="1"/>
        <v>0.17687265344666725</v>
      </c>
      <c r="J41" s="13">
        <f t="shared" si="2"/>
        <v>1.6127346553332755E-2</v>
      </c>
    </row>
    <row r="42" spans="1:10" ht="15.75" thickBot="1" x14ac:dyDescent="0.3">
      <c r="A42" s="43">
        <v>20.6</v>
      </c>
      <c r="B42" s="43">
        <v>0.29899999999999999</v>
      </c>
      <c r="C42" s="10">
        <f t="shared" si="5"/>
        <v>0.27059570354482537</v>
      </c>
      <c r="D42" s="11">
        <f t="shared" si="5"/>
        <v>7.1986857952405489E-2</v>
      </c>
      <c r="E42" s="11">
        <f t="shared" si="5"/>
        <v>1.1235802940244035E-3</v>
      </c>
      <c r="F42" s="12">
        <f t="shared" si="4"/>
        <v>0.17891182157735502</v>
      </c>
      <c r="G42" s="12">
        <f t="shared" si="0"/>
        <v>3.822431632445613E-2</v>
      </c>
      <c r="H42" s="12">
        <f t="shared" si="0"/>
        <v>1.5333014297675663E-2</v>
      </c>
      <c r="I42" s="13">
        <f t="shared" si="1"/>
        <v>0.23246915219948683</v>
      </c>
      <c r="J42" s="13">
        <f t="shared" si="2"/>
        <v>6.653084780051316E-2</v>
      </c>
    </row>
    <row r="43" spans="1:10" ht="15.75" thickBot="1" x14ac:dyDescent="0.3">
      <c r="A43" s="43">
        <v>23.1</v>
      </c>
      <c r="B43" s="43">
        <v>0.376</v>
      </c>
      <c r="C43" s="10">
        <f t="shared" si="5"/>
        <v>0.37701024965286178</v>
      </c>
      <c r="D43" s="11">
        <f t="shared" si="5"/>
        <v>7.7326091277134204E-2</v>
      </c>
      <c r="E43" s="11">
        <f t="shared" si="5"/>
        <v>1.1698670308702011E-3</v>
      </c>
      <c r="F43" s="12">
        <f t="shared" si="4"/>
        <v>0.2492707372478781</v>
      </c>
      <c r="G43" s="12">
        <f t="shared" si="0"/>
        <v>4.1059396911935615E-2</v>
      </c>
      <c r="H43" s="12">
        <f t="shared" si="0"/>
        <v>1.5964669375309083E-2</v>
      </c>
      <c r="I43" s="13">
        <f t="shared" si="1"/>
        <v>0.30629480353512284</v>
      </c>
      <c r="J43" s="13">
        <f t="shared" si="2"/>
        <v>6.9705196464877162E-2</v>
      </c>
    </row>
    <row r="44" spans="1:10" ht="15.75" thickBot="1" x14ac:dyDescent="0.3">
      <c r="A44" s="43">
        <v>26</v>
      </c>
      <c r="B44" s="43">
        <v>0.497</v>
      </c>
      <c r="C44" s="10">
        <f t="shared" si="5"/>
        <v>0.52128308035707027</v>
      </c>
      <c r="D44" s="11">
        <f t="shared" si="5"/>
        <v>8.3913913964914127E-2</v>
      </c>
      <c r="E44" s="11">
        <f t="shared" si="5"/>
        <v>1.2257688887008364E-3</v>
      </c>
      <c r="F44" s="12">
        <f t="shared" si="4"/>
        <v>0.34466070319068698</v>
      </c>
      <c r="G44" s="12">
        <f t="shared" si="0"/>
        <v>4.4557466218886302E-2</v>
      </c>
      <c r="H44" s="12">
        <f t="shared" si="0"/>
        <v>1.6727537850256852E-2</v>
      </c>
      <c r="I44" s="13">
        <f t="shared" si="1"/>
        <v>0.40594570725983015</v>
      </c>
      <c r="J44" s="13">
        <f t="shared" si="2"/>
        <v>9.1054292740169851E-2</v>
      </c>
    </row>
    <row r="45" spans="1:10" ht="15.75" thickBot="1" x14ac:dyDescent="0.3">
      <c r="A45" s="43">
        <v>29.2</v>
      </c>
      <c r="B45" s="43">
        <v>0.625</v>
      </c>
      <c r="C45" s="10">
        <f t="shared" si="5"/>
        <v>0.69103138313383417</v>
      </c>
      <c r="D45" s="11">
        <f t="shared" si="5"/>
        <v>9.169513606767625E-2</v>
      </c>
      <c r="E45" s="11">
        <f t="shared" si="5"/>
        <v>1.2903162964724051E-3</v>
      </c>
      <c r="F45" s="12">
        <f t="shared" si="4"/>
        <v>0.4568944809691442</v>
      </c>
      <c r="G45" s="12">
        <f t="shared" si="0"/>
        <v>4.8689218923574119E-2</v>
      </c>
      <c r="H45" s="12">
        <f t="shared" si="0"/>
        <v>1.7608388405845068E-2</v>
      </c>
      <c r="I45" s="13">
        <f t="shared" si="1"/>
        <v>0.52319208829856345</v>
      </c>
      <c r="J45" s="13">
        <f t="shared" si="2"/>
        <v>0.10180791170143655</v>
      </c>
    </row>
    <row r="46" spans="1:10" ht="15.75" thickBot="1" x14ac:dyDescent="0.3">
      <c r="A46" s="43">
        <v>32.700000000000003</v>
      </c>
      <c r="B46" s="43">
        <v>0.60899999999999999</v>
      </c>
      <c r="C46" s="10">
        <f t="shared" si="5"/>
        <v>0.8588771993548443</v>
      </c>
      <c r="D46" s="11">
        <f t="shared" si="5"/>
        <v>0.10084762170624981</v>
      </c>
      <c r="E46" s="11">
        <f t="shared" si="5"/>
        <v>1.3645051597909329E-3</v>
      </c>
      <c r="F46" s="12">
        <f t="shared" si="4"/>
        <v>0.56787037722636013</v>
      </c>
      <c r="G46" s="12">
        <f t="shared" si="0"/>
        <v>5.3549099131641839E-2</v>
      </c>
      <c r="H46" s="12">
        <f t="shared" si="0"/>
        <v>1.8620811735126582E-2</v>
      </c>
      <c r="I46" s="13">
        <f t="shared" si="1"/>
        <v>0.64004028809312852</v>
      </c>
      <c r="J46" s="13">
        <f t="shared" si="2"/>
        <v>-3.1040288093128532E-2</v>
      </c>
    </row>
    <row r="47" spans="1:10" ht="15.75" thickBot="1" x14ac:dyDescent="0.3">
      <c r="A47" s="43">
        <v>36.799999999999997</v>
      </c>
      <c r="B47" s="43">
        <v>0.67300000000000004</v>
      </c>
      <c r="C47" s="10">
        <f t="shared" si="5"/>
        <v>0.9819928654298522</v>
      </c>
      <c r="D47" s="11">
        <f t="shared" si="5"/>
        <v>0.11246067250290033</v>
      </c>
      <c r="E47" s="11">
        <f t="shared" si="5"/>
        <v>1.4564179057881532E-3</v>
      </c>
      <c r="F47" s="12">
        <f t="shared" si="4"/>
        <v>0.64927169954462149</v>
      </c>
      <c r="G47" s="12">
        <f t="shared" si="0"/>
        <v>5.9715515332730021E-2</v>
      </c>
      <c r="H47" s="12">
        <f t="shared" si="0"/>
        <v>1.9875105225328541E-2</v>
      </c>
      <c r="I47" s="13">
        <f t="shared" si="1"/>
        <v>0.72886232010268004</v>
      </c>
      <c r="J47" s="13">
        <f t="shared" si="2"/>
        <v>-5.5862320102679996E-2</v>
      </c>
    </row>
    <row r="48" spans="1:10" ht="15.75" thickBot="1" x14ac:dyDescent="0.3">
      <c r="A48" s="43">
        <v>41.3</v>
      </c>
      <c r="B48" s="43">
        <v>0.65400000000000003</v>
      </c>
      <c r="C48" s="10">
        <f t="shared" si="5"/>
        <v>0.97909859640099572</v>
      </c>
      <c r="D48" s="11">
        <f t="shared" si="5"/>
        <v>0.12636526918766453</v>
      </c>
      <c r="E48" s="11">
        <f t="shared" si="5"/>
        <v>1.5638570631192957E-3</v>
      </c>
      <c r="F48" s="12">
        <f t="shared" si="4"/>
        <v>0.64735807365439424</v>
      </c>
      <c r="G48" s="12">
        <f t="shared" si="0"/>
        <v>6.7098719950353561E-2</v>
      </c>
      <c r="H48" s="12">
        <f t="shared" si="0"/>
        <v>2.1341280935466844E-2</v>
      </c>
      <c r="I48" s="13">
        <f t="shared" si="1"/>
        <v>0.73579807454021462</v>
      </c>
      <c r="J48" s="13">
        <f t="shared" si="2"/>
        <v>-8.1798074540214594E-2</v>
      </c>
    </row>
    <row r="49" spans="1:10" ht="15.75" thickBot="1" x14ac:dyDescent="0.3">
      <c r="A49" s="43">
        <v>46.4</v>
      </c>
      <c r="B49" s="43">
        <v>0.59</v>
      </c>
      <c r="C49" s="10">
        <f t="shared" si="5"/>
        <v>0.80717975795704</v>
      </c>
      <c r="D49" s="11">
        <f t="shared" si="5"/>
        <v>0.14365722979890416</v>
      </c>
      <c r="E49" s="11">
        <f t="shared" si="5"/>
        <v>1.6944348010356077E-3</v>
      </c>
      <c r="F49" s="12">
        <f t="shared" si="4"/>
        <v>0.53368918628281081</v>
      </c>
      <c r="G49" s="12">
        <f t="shared" si="0"/>
        <v>7.6280581627259453E-2</v>
      </c>
      <c r="H49" s="12">
        <f t="shared" si="0"/>
        <v>2.3123218846871216E-2</v>
      </c>
      <c r="I49" s="13">
        <f t="shared" si="1"/>
        <v>0.63309298675694148</v>
      </c>
      <c r="J49" s="13">
        <f t="shared" si="2"/>
        <v>-4.3092986756941509E-2</v>
      </c>
    </row>
    <row r="50" spans="1:10" ht="15.75" thickBot="1" x14ac:dyDescent="0.3">
      <c r="A50" s="43">
        <v>52.1</v>
      </c>
      <c r="B50" s="43">
        <v>0.498</v>
      </c>
      <c r="C50" s="10">
        <f t="shared" si="5"/>
        <v>0.51243476153907264</v>
      </c>
      <c r="D50" s="11">
        <f t="shared" si="5"/>
        <v>0.16499503354951048</v>
      </c>
      <c r="E50" s="11">
        <f t="shared" si="5"/>
        <v>1.8522203973238935E-3</v>
      </c>
      <c r="F50" s="12">
        <f t="shared" si="4"/>
        <v>0.33881039286836173</v>
      </c>
      <c r="G50" s="12">
        <f t="shared" si="0"/>
        <v>8.7610746374435888E-2</v>
      </c>
      <c r="H50" s="12">
        <f t="shared" si="0"/>
        <v>2.5276450633439931E-2</v>
      </c>
      <c r="I50" s="13">
        <f t="shared" si="1"/>
        <v>0.45169758987623754</v>
      </c>
      <c r="J50" s="13">
        <f t="shared" si="2"/>
        <v>4.6302410123762461E-2</v>
      </c>
    </row>
    <row r="51" spans="1:10" ht="15.75" thickBot="1" x14ac:dyDescent="0.3">
      <c r="A51" s="43">
        <v>58.6</v>
      </c>
      <c r="B51" s="43">
        <v>0.38300000000000001</v>
      </c>
      <c r="C51" s="10">
        <f t="shared" si="5"/>
        <v>0.22446229559928452</v>
      </c>
      <c r="D51" s="11">
        <f t="shared" si="5"/>
        <v>0.19201639027817419</v>
      </c>
      <c r="E51" s="11">
        <f t="shared" si="5"/>
        <v>2.0485942598745628E-3</v>
      </c>
      <c r="F51" s="12">
        <f t="shared" si="4"/>
        <v>0.14840944499493949</v>
      </c>
      <c r="G51" s="12">
        <f t="shared" si="0"/>
        <v>0.10195882207174306</v>
      </c>
      <c r="H51" s="12">
        <f t="shared" si="0"/>
        <v>2.795627979935961E-2</v>
      </c>
      <c r="I51" s="13">
        <f t="shared" si="1"/>
        <v>0.27832454686604219</v>
      </c>
      <c r="J51" s="13">
        <f t="shared" si="2"/>
        <v>0.10467545313395782</v>
      </c>
    </row>
    <row r="52" spans="1:10" ht="15.75" thickBot="1" x14ac:dyDescent="0.3">
      <c r="A52" s="43">
        <v>63</v>
      </c>
      <c r="B52" s="43">
        <v>0.22900000000000001</v>
      </c>
      <c r="C52" s="10">
        <f t="shared" si="5"/>
        <v>0.10659810205160188</v>
      </c>
      <c r="D52" s="11">
        <f t="shared" si="5"/>
        <v>0.21197379959378732</v>
      </c>
      <c r="E52" s="11">
        <f t="shared" si="5"/>
        <v>2.1921981178518448E-3</v>
      </c>
      <c r="F52" s="12">
        <f t="shared" si="4"/>
        <v>7.0480278751290565E-2</v>
      </c>
      <c r="G52" s="12">
        <f t="shared" si="0"/>
        <v>0.11255601089752862</v>
      </c>
      <c r="H52" s="12">
        <f t="shared" si="0"/>
        <v>2.9915979537133073E-2</v>
      </c>
      <c r="I52" s="13">
        <f t="shared" si="1"/>
        <v>0.21295226918595225</v>
      </c>
      <c r="J52" s="13">
        <f t="shared" si="2"/>
        <v>1.6047730814047756E-2</v>
      </c>
    </row>
    <row r="53" spans="1:10" ht="15.75" thickBot="1" x14ac:dyDescent="0.3">
      <c r="A53" s="43">
        <v>73.900000000000006</v>
      </c>
      <c r="B53" s="43">
        <v>0.44800000000000001</v>
      </c>
      <c r="C53" s="10">
        <f t="shared" si="5"/>
        <v>8.8293378625059222E-3</v>
      </c>
      <c r="D53" s="11">
        <f t="shared" si="5"/>
        <v>0.26727091187551055</v>
      </c>
      <c r="E53" s="11">
        <f t="shared" si="5"/>
        <v>2.5886503713228887E-3</v>
      </c>
      <c r="F53" s="12">
        <f t="shared" si="4"/>
        <v>5.8377605394653465E-3</v>
      </c>
      <c r="G53" s="12">
        <f t="shared" si="0"/>
        <v>0.14191823577867343</v>
      </c>
      <c r="H53" s="12">
        <f t="shared" si="0"/>
        <v>3.5326191965338247E-2</v>
      </c>
      <c r="I53" s="13">
        <f t="shared" si="1"/>
        <v>0.18308218828347705</v>
      </c>
      <c r="J53" s="13">
        <f t="shared" si="2"/>
        <v>0.26491781171652296</v>
      </c>
    </row>
    <row r="54" spans="1:10" ht="15.75" thickBot="1" x14ac:dyDescent="0.3">
      <c r="A54" s="43">
        <v>83</v>
      </c>
      <c r="B54" s="43">
        <v>0.34499999999999997</v>
      </c>
      <c r="C54" s="10">
        <f t="shared" si="5"/>
        <v>5.4505030495813702E-4</v>
      </c>
      <c r="D54" s="11">
        <f t="shared" si="5"/>
        <v>0.31971340284529842</v>
      </c>
      <c r="E54" s="11">
        <f t="shared" si="5"/>
        <v>2.9688218297931343E-3</v>
      </c>
      <c r="F54" s="12">
        <f t="shared" si="4"/>
        <v>3.6037506003933729E-4</v>
      </c>
      <c r="G54" s="12">
        <f t="shared" ref="G54:H56" si="6">D$15*D54</f>
        <v>0.16976468470962891</v>
      </c>
      <c r="H54" s="12">
        <f t="shared" si="6"/>
        <v>4.0514227425993879E-2</v>
      </c>
      <c r="I54" s="13">
        <f t="shared" si="1"/>
        <v>0.21063928719566211</v>
      </c>
      <c r="J54" s="13">
        <f t="shared" si="2"/>
        <v>0.13436071280433787</v>
      </c>
    </row>
    <row r="55" spans="1:10" ht="15.75" thickBot="1" x14ac:dyDescent="0.3">
      <c r="A55" s="43">
        <v>93.3</v>
      </c>
      <c r="B55" s="43">
        <v>0.35299999999999998</v>
      </c>
      <c r="C55" s="10">
        <f t="shared" ref="C55:E86" si="7">EXP(-1*(($A55-C$8)/(0.6006*C$9))^2)</f>
        <v>1.0743348091216216E-5</v>
      </c>
      <c r="D55" s="11">
        <f t="shared" si="7"/>
        <v>0.38546407931115695</v>
      </c>
      <c r="E55" s="11">
        <f t="shared" si="7"/>
        <v>3.4602458035129548E-3</v>
      </c>
      <c r="F55" s="12">
        <f t="shared" si="4"/>
        <v>7.103261255294421E-6</v>
      </c>
      <c r="G55" s="12">
        <f t="shared" si="6"/>
        <v>0.20467764975999428</v>
      </c>
      <c r="H55" s="12">
        <f t="shared" si="6"/>
        <v>4.7220477842933761E-2</v>
      </c>
      <c r="I55" s="13">
        <f t="shared" si="1"/>
        <v>0.25190523086418337</v>
      </c>
      <c r="J55" s="13">
        <f t="shared" si="2"/>
        <v>0.10109476913581661</v>
      </c>
    </row>
    <row r="56" spans="1:10" ht="15.75" thickBot="1" x14ac:dyDescent="0.3">
      <c r="A56" s="43">
        <v>104.8</v>
      </c>
      <c r="B56" s="43">
        <v>0.42399999999999999</v>
      </c>
      <c r="C56" s="10">
        <f t="shared" si="7"/>
        <v>5.0724817406278159E-8</v>
      </c>
      <c r="D56" s="11">
        <f t="shared" si="7"/>
        <v>0.46567174870163741</v>
      </c>
      <c r="E56" s="11">
        <f t="shared" si="7"/>
        <v>4.0957342156755045E-3</v>
      </c>
      <c r="F56" s="12">
        <f t="shared" si="4"/>
        <v>3.353811373369641E-8</v>
      </c>
      <c r="G56" s="12">
        <f t="shared" si="6"/>
        <v>0.24726713641957523</v>
      </c>
      <c r="H56" s="12">
        <f t="shared" si="6"/>
        <v>5.5892713340047195E-2</v>
      </c>
      <c r="I56" s="13">
        <f t="shared" si="1"/>
        <v>0.30315988329773613</v>
      </c>
      <c r="J56" s="13">
        <f t="shared" si="2"/>
        <v>0.12084011670226386</v>
      </c>
    </row>
    <row r="57" spans="1:10" ht="15.75" thickBot="1" x14ac:dyDescent="0.3">
      <c r="A57" s="43">
        <v>117.7</v>
      </c>
      <c r="B57" s="43">
        <v>0.379</v>
      </c>
      <c r="C57" s="10">
        <f>EXP(-1*(($A57-C$8)/(0.6006*C$9))^2)</f>
        <v>3.6845236518560971E-11</v>
      </c>
      <c r="D57" s="11">
        <f t="shared" si="7"/>
        <v>0.56154587101881015</v>
      </c>
      <c r="E57" s="11">
        <f t="shared" si="7"/>
        <v>4.933496530849929E-3</v>
      </c>
      <c r="F57" s="12">
        <f t="shared" ref="F57:H111" si="8">C$15*C57</f>
        <v>2.4361245561654765E-11</v>
      </c>
      <c r="G57" s="12">
        <f t="shared" si="8"/>
        <v>0.29817535610050866</v>
      </c>
      <c r="H57" s="12">
        <f t="shared" si="8"/>
        <v>6.7325293303348258E-2</v>
      </c>
      <c r="I57" s="13">
        <f t="shared" si="1"/>
        <v>0.36550064942821814</v>
      </c>
      <c r="J57" s="13">
        <f t="shared" si="2"/>
        <v>1.3499350571781865E-2</v>
      </c>
    </row>
    <row r="58" spans="1:10" ht="15.75" thickBot="1" x14ac:dyDescent="0.3">
      <c r="A58" s="43">
        <v>125</v>
      </c>
      <c r="B58" s="43">
        <v>0.20699999999999999</v>
      </c>
      <c r="C58" s="10">
        <f t="shared" si="7"/>
        <v>3.4829948927260766E-13</v>
      </c>
      <c r="D58" s="11">
        <f t="shared" si="7"/>
        <v>0.61708171474985185</v>
      </c>
      <c r="E58" s="11">
        <f t="shared" si="7"/>
        <v>5.4736288486179991E-3</v>
      </c>
      <c r="F58" s="12">
        <f t="shared" si="8"/>
        <v>2.3028782520895396E-13</v>
      </c>
      <c r="G58" s="12">
        <f t="shared" si="8"/>
        <v>0.32766434504241271</v>
      </c>
      <c r="H58" s="12">
        <f t="shared" si="8"/>
        <v>7.4696245424011418E-2</v>
      </c>
      <c r="I58" s="13">
        <f t="shared" si="1"/>
        <v>0.4023605904666544</v>
      </c>
      <c r="J58" s="13">
        <f t="shared" si="2"/>
        <v>-0.19536059046665441</v>
      </c>
    </row>
    <row r="59" spans="1:10" ht="15.75" thickBot="1" x14ac:dyDescent="0.3">
      <c r="A59" s="43">
        <v>148.5</v>
      </c>
      <c r="B59" s="43">
        <v>0.65800000000000003</v>
      </c>
      <c r="C59" s="10">
        <f t="shared" si="7"/>
        <v>6.4083678109860539E-21</v>
      </c>
      <c r="D59" s="11">
        <f t="shared" si="7"/>
        <v>0.789571957963767</v>
      </c>
      <c r="E59" s="11">
        <f t="shared" si="7"/>
        <v>7.5945136164700406E-3</v>
      </c>
      <c r="F59" s="12">
        <f t="shared" si="8"/>
        <v>4.2370693376928425E-21</v>
      </c>
      <c r="G59" s="12">
        <f t="shared" si="8"/>
        <v>0.41925497431880476</v>
      </c>
      <c r="H59" s="12">
        <f t="shared" si="8"/>
        <v>0.10363904251839653</v>
      </c>
      <c r="I59" s="13">
        <f t="shared" ref="I59:I80" si="9">SUM(F59:H59)</f>
        <v>0.52289401683720127</v>
      </c>
      <c r="J59" s="13">
        <f t="shared" si="2"/>
        <v>0.13510598316279876</v>
      </c>
    </row>
    <row r="60" spans="1:10" ht="15.75" thickBot="1" x14ac:dyDescent="0.3">
      <c r="A60" s="43">
        <v>166.8</v>
      </c>
      <c r="B60" s="43">
        <v>0.504</v>
      </c>
      <c r="C60" s="10">
        <f t="shared" si="7"/>
        <v>3.1311994464167651E-28</v>
      </c>
      <c r="D60" s="11">
        <f t="shared" si="7"/>
        <v>0.9006238315950833</v>
      </c>
      <c r="E60" s="11">
        <f t="shared" si="7"/>
        <v>9.728709246675217E-3</v>
      </c>
      <c r="F60" s="12">
        <f t="shared" si="8"/>
        <v>2.0702789783490706E-28</v>
      </c>
      <c r="G60" s="12">
        <f t="shared" si="8"/>
        <v>0.47822243125258967</v>
      </c>
      <c r="H60" s="12">
        <f t="shared" si="8"/>
        <v>0.1327634871940542</v>
      </c>
      <c r="I60" s="13">
        <f t="shared" si="9"/>
        <v>0.61098591844664385</v>
      </c>
      <c r="J60" s="13">
        <f t="shared" si="2"/>
        <v>-0.10698591844664385</v>
      </c>
    </row>
    <row r="61" spans="1:10" ht="15.75" thickBot="1" x14ac:dyDescent="0.3">
      <c r="A61" s="43">
        <v>187.4</v>
      </c>
      <c r="B61" s="43">
        <v>0.59599999999999997</v>
      </c>
      <c r="C61" s="10">
        <f t="shared" si="7"/>
        <v>8.2620046494472407E-38</v>
      </c>
      <c r="D61" s="11">
        <f t="shared" si="7"/>
        <v>0.98044012393177959</v>
      </c>
      <c r="E61" s="11">
        <f t="shared" si="7"/>
        <v>1.2757858484710064E-2</v>
      </c>
      <c r="F61" s="12">
        <f t="shared" si="8"/>
        <v>5.462652519419315E-38</v>
      </c>
      <c r="G61" s="12">
        <f t="shared" si="8"/>
        <v>0.52060410053089434</v>
      </c>
      <c r="H61" s="12">
        <f t="shared" si="8"/>
        <v>0.17410097666730129</v>
      </c>
      <c r="I61" s="13">
        <f t="shared" si="9"/>
        <v>0.69470507719819563</v>
      </c>
      <c r="J61" s="13">
        <f t="shared" si="2"/>
        <v>-9.8705077198195657E-2</v>
      </c>
    </row>
    <row r="62" spans="1:10" ht="15.75" thickBot="1" x14ac:dyDescent="0.3">
      <c r="A62" s="43">
        <v>210.5</v>
      </c>
      <c r="B62" s="43">
        <v>0.68500000000000005</v>
      </c>
      <c r="C62" s="10">
        <f t="shared" si="7"/>
        <v>2.9991081597086876E-50</v>
      </c>
      <c r="D62" s="11">
        <f t="shared" si="7"/>
        <v>0.99583118295603434</v>
      </c>
      <c r="E62" s="11">
        <f t="shared" si="7"/>
        <v>1.7122463179127759E-2</v>
      </c>
      <c r="F62" s="12">
        <f t="shared" si="8"/>
        <v>1.9829431765981612E-50</v>
      </c>
      <c r="G62" s="12">
        <f t="shared" si="8"/>
        <v>0.52877660208805988</v>
      </c>
      <c r="H62" s="12">
        <f t="shared" si="8"/>
        <v>0.23366284913794405</v>
      </c>
      <c r="I62" s="13">
        <f t="shared" si="9"/>
        <v>0.76243945122600398</v>
      </c>
      <c r="J62" s="13">
        <f t="shared" si="2"/>
        <v>-7.743945122600393E-2</v>
      </c>
    </row>
    <row r="63" spans="1:10" ht="15.75" thickBot="1" x14ac:dyDescent="0.3">
      <c r="A63" s="43">
        <v>236.4</v>
      </c>
      <c r="B63" s="43">
        <v>0.76600000000000001</v>
      </c>
      <c r="C63" s="10">
        <f t="shared" si="7"/>
        <v>2.4718296577182327E-66</v>
      </c>
      <c r="D63" s="11">
        <f t="shared" si="7"/>
        <v>0.91682391675520492</v>
      </c>
      <c r="E63" s="11">
        <f t="shared" si="7"/>
        <v>2.3525443989478402E-2</v>
      </c>
      <c r="F63" s="12">
        <f t="shared" si="8"/>
        <v>1.6343184348381202E-66</v>
      </c>
      <c r="G63" s="12">
        <f t="shared" si="8"/>
        <v>0.48682451776194985</v>
      </c>
      <c r="H63" s="12">
        <f t="shared" si="8"/>
        <v>0.32104155881716256</v>
      </c>
      <c r="I63" s="13">
        <f t="shared" si="9"/>
        <v>0.80786607657911236</v>
      </c>
      <c r="J63" s="13">
        <f t="shared" si="2"/>
        <v>-4.1866076579112343E-2</v>
      </c>
    </row>
    <row r="64" spans="1:10" ht="15.75" thickBot="1" x14ac:dyDescent="0.3">
      <c r="A64" s="43">
        <v>265.60000000000002</v>
      </c>
      <c r="B64" s="43">
        <v>0.86899999999999999</v>
      </c>
      <c r="C64" s="10">
        <f t="shared" si="7"/>
        <v>3.5628941533865726E-87</v>
      </c>
      <c r="D64" s="11">
        <f t="shared" si="7"/>
        <v>0.73567174159142878</v>
      </c>
      <c r="E64" s="11">
        <f t="shared" si="7"/>
        <v>3.314069125888059E-2</v>
      </c>
      <c r="F64" s="12">
        <f t="shared" si="8"/>
        <v>2.3557058545983324E-87</v>
      </c>
      <c r="G64" s="12">
        <f t="shared" si="8"/>
        <v>0.39063448748028956</v>
      </c>
      <c r="H64" s="12">
        <f t="shared" si="8"/>
        <v>0.45225667948234266</v>
      </c>
      <c r="I64" s="13">
        <f t="shared" si="9"/>
        <v>0.84289116696263222</v>
      </c>
      <c r="J64" s="13">
        <f t="shared" si="2"/>
        <v>2.6108833037367773E-2</v>
      </c>
    </row>
    <row r="65" spans="1:10" ht="15.75" thickBot="1" x14ac:dyDescent="0.3">
      <c r="A65" s="43">
        <v>298.39999999999998</v>
      </c>
      <c r="B65" s="43">
        <v>1.052</v>
      </c>
      <c r="C65" s="10">
        <f t="shared" si="7"/>
        <v>5.2290346451980461E-114</v>
      </c>
      <c r="D65" s="11">
        <f t="shared" si="7"/>
        <v>0.48934651326632722</v>
      </c>
      <c r="E65" s="11">
        <f t="shared" si="7"/>
        <v>4.7756281621887352E-2</v>
      </c>
      <c r="F65" s="12">
        <f t="shared" si="8"/>
        <v>3.4573206492486127E-114</v>
      </c>
      <c r="G65" s="12">
        <f t="shared" si="8"/>
        <v>0.25983820446405137</v>
      </c>
      <c r="H65" s="12">
        <f t="shared" si="8"/>
        <v>0.65170931958007472</v>
      </c>
      <c r="I65" s="13">
        <f t="shared" si="9"/>
        <v>0.91154752404412609</v>
      </c>
      <c r="J65" s="13">
        <f t="shared" si="2"/>
        <v>0.14045247595587396</v>
      </c>
    </row>
    <row r="66" spans="1:10" ht="15.75" thickBot="1" x14ac:dyDescent="0.3">
      <c r="A66" s="43">
        <v>335.2</v>
      </c>
      <c r="B66" s="43">
        <v>1.218</v>
      </c>
      <c r="C66" s="10">
        <f t="shared" si="7"/>
        <v>2.0037835009598133E-148</v>
      </c>
      <c r="D66" s="11">
        <f t="shared" si="7"/>
        <v>0.25304381331217329</v>
      </c>
      <c r="E66" s="11">
        <f t="shared" si="7"/>
        <v>7.0200474592693726E-2</v>
      </c>
      <c r="F66" s="12">
        <f t="shared" si="8"/>
        <v>1.3248567937590433E-148</v>
      </c>
      <c r="G66" s="12">
        <f t="shared" si="8"/>
        <v>0.13436378582304723</v>
      </c>
      <c r="H66" s="12">
        <f t="shared" si="8"/>
        <v>0.95799551341188938</v>
      </c>
      <c r="I66" s="13">
        <f t="shared" si="9"/>
        <v>1.0923592992349367</v>
      </c>
      <c r="J66" s="13">
        <f t="shared" si="2"/>
        <v>0.12564070076506328</v>
      </c>
    </row>
    <row r="67" spans="1:10" ht="15.75" thickBot="1" x14ac:dyDescent="0.3">
      <c r="A67" s="43">
        <v>376.5</v>
      </c>
      <c r="B67" s="43">
        <v>1.4419999999999999</v>
      </c>
      <c r="C67" s="10">
        <f t="shared" si="7"/>
        <v>1.769798707576881E-192</v>
      </c>
      <c r="D67" s="11">
        <f t="shared" si="7"/>
        <v>9.359038714406577E-2</v>
      </c>
      <c r="E67" s="11">
        <f t="shared" si="7"/>
        <v>0.10486293194681852</v>
      </c>
      <c r="F67" s="12">
        <f t="shared" si="8"/>
        <v>1.1701512864019882E-192</v>
      </c>
      <c r="G67" s="12">
        <f t="shared" si="8"/>
        <v>4.9695578677545829E-2</v>
      </c>
      <c r="H67" s="12">
        <f t="shared" si="8"/>
        <v>1.4310190765964399</v>
      </c>
      <c r="I67" s="13">
        <f t="shared" si="9"/>
        <v>1.4807146552739858</v>
      </c>
      <c r="J67" s="13">
        <f t="shared" si="2"/>
        <v>-3.8714655273985876E-2</v>
      </c>
    </row>
    <row r="68" spans="1:10" ht="15.75" thickBot="1" x14ac:dyDescent="0.3">
      <c r="A68" s="43">
        <v>422.9</v>
      </c>
      <c r="B68" s="43">
        <v>1.9750000000000001</v>
      </c>
      <c r="C68" s="10">
        <f t="shared" si="7"/>
        <v>8.0356528689625847E-249</v>
      </c>
      <c r="D68" s="11">
        <f t="shared" si="7"/>
        <v>2.2207274576388766E-2</v>
      </c>
      <c r="E68" s="11">
        <f t="shared" si="7"/>
        <v>0.15827448126058158</v>
      </c>
      <c r="F68" s="12">
        <f t="shared" si="8"/>
        <v>5.3129937893165331E-249</v>
      </c>
      <c r="G68" s="12">
        <f t="shared" si="8"/>
        <v>1.1791845237545496E-2</v>
      </c>
      <c r="H68" s="12">
        <f t="shared" si="8"/>
        <v>2.1599033883313967</v>
      </c>
      <c r="I68" s="13">
        <f t="shared" si="9"/>
        <v>2.1716952335689421</v>
      </c>
      <c r="J68" s="13">
        <f t="shared" si="2"/>
        <v>-0.19669523356894203</v>
      </c>
    </row>
    <row r="69" spans="1:10" ht="15.75" thickBot="1" x14ac:dyDescent="0.3">
      <c r="A69" s="43">
        <v>475.1</v>
      </c>
      <c r="B69" s="43">
        <v>2.6360000000000001</v>
      </c>
      <c r="C69" s="10">
        <f t="shared" si="7"/>
        <v>0</v>
      </c>
      <c r="D69" s="11">
        <f t="shared" si="7"/>
        <v>2.9330092334383302E-3</v>
      </c>
      <c r="E69" s="11">
        <f t="shared" si="7"/>
        <v>0.23934701821592866</v>
      </c>
      <c r="F69" s="12">
        <f t="shared" si="8"/>
        <v>0</v>
      </c>
      <c r="G69" s="12">
        <f t="shared" si="8"/>
        <v>1.5573991685485283E-3</v>
      </c>
      <c r="H69" s="12">
        <f t="shared" si="8"/>
        <v>3.2662652343840084</v>
      </c>
      <c r="I69" s="13">
        <f t="shared" si="9"/>
        <v>3.2678226335525569</v>
      </c>
      <c r="J69" s="13">
        <f t="shared" si="2"/>
        <v>-0.63182263355255674</v>
      </c>
    </row>
    <row r="70" spans="1:10" ht="15.75" thickBot="1" x14ac:dyDescent="0.3">
      <c r="A70" s="43">
        <v>533.70000000000005</v>
      </c>
      <c r="B70" s="43">
        <v>3.819</v>
      </c>
      <c r="C70" s="10">
        <f t="shared" si="7"/>
        <v>0</v>
      </c>
      <c r="D70" s="11">
        <f t="shared" si="7"/>
        <v>1.8107872128252117E-4</v>
      </c>
      <c r="E70" s="11">
        <f t="shared" si="7"/>
        <v>0.35770006769434176</v>
      </c>
      <c r="F70" s="12">
        <f t="shared" si="8"/>
        <v>0</v>
      </c>
      <c r="G70" s="12">
        <f t="shared" si="8"/>
        <v>9.6151026990334496E-5</v>
      </c>
      <c r="H70" s="12">
        <f t="shared" si="8"/>
        <v>4.8813781101413412</v>
      </c>
      <c r="I70" s="13">
        <f t="shared" si="9"/>
        <v>4.8814742611683313</v>
      </c>
      <c r="J70" s="13">
        <f t="shared" si="2"/>
        <v>-1.0624742611683313</v>
      </c>
    </row>
    <row r="71" spans="1:10" ht="15.75" thickBot="1" x14ac:dyDescent="0.3">
      <c r="A71" s="43">
        <v>599.5</v>
      </c>
      <c r="B71" s="43">
        <v>6.7009999999999996</v>
      </c>
      <c r="C71" s="10">
        <f t="shared" si="7"/>
        <v>0</v>
      </c>
      <c r="D71" s="11">
        <f t="shared" si="7"/>
        <v>4.1624805342268382E-6</v>
      </c>
      <c r="E71" s="11">
        <f t="shared" si="7"/>
        <v>0.51906739537047986</v>
      </c>
      <c r="F71" s="12">
        <f t="shared" si="8"/>
        <v>0</v>
      </c>
      <c r="G71" s="12">
        <f t="shared" si="8"/>
        <v>2.2102363842560393E-6</v>
      </c>
      <c r="H71" s="12">
        <f t="shared" si="8"/>
        <v>7.0834882357770974</v>
      </c>
      <c r="I71" s="13">
        <f t="shared" si="9"/>
        <v>7.0834904460134815</v>
      </c>
      <c r="J71" s="13">
        <f t="shared" si="2"/>
        <v>-0.38249044601348192</v>
      </c>
    </row>
    <row r="72" spans="1:10" ht="15.75" thickBot="1" x14ac:dyDescent="0.3">
      <c r="A72" s="43">
        <v>673.4</v>
      </c>
      <c r="B72" s="43">
        <v>11.131</v>
      </c>
      <c r="C72" s="10">
        <f t="shared" si="7"/>
        <v>0</v>
      </c>
      <c r="D72" s="11">
        <f t="shared" si="7"/>
        <v>2.663176870788378E-8</v>
      </c>
      <c r="E72" s="11">
        <f t="shared" si="7"/>
        <v>0.71395065891855658</v>
      </c>
      <c r="F72" s="12">
        <f t="shared" si="8"/>
        <v>0</v>
      </c>
      <c r="G72" s="12">
        <f t="shared" si="8"/>
        <v>1.4141208275029114E-8</v>
      </c>
      <c r="H72" s="12">
        <f t="shared" si="8"/>
        <v>9.7429758418274872</v>
      </c>
      <c r="I72" s="13">
        <f t="shared" si="9"/>
        <v>9.7429758559686963</v>
      </c>
      <c r="J72" s="13">
        <f t="shared" si="2"/>
        <v>1.3880241440313039</v>
      </c>
    </row>
    <row r="73" spans="1:10" ht="15.75" thickBot="1" x14ac:dyDescent="0.3">
      <c r="A73" s="43">
        <v>756.5</v>
      </c>
      <c r="B73" s="43">
        <v>13.685</v>
      </c>
      <c r="C73" s="10">
        <f t="shared" si="7"/>
        <v>0</v>
      </c>
      <c r="D73" s="11">
        <f t="shared" si="7"/>
        <v>3.2455290256286441E-11</v>
      </c>
      <c r="E73" s="11">
        <f t="shared" si="7"/>
        <v>0.9011495264734517</v>
      </c>
      <c r="F73" s="12">
        <f t="shared" si="8"/>
        <v>0</v>
      </c>
      <c r="G73" s="12">
        <f t="shared" si="8"/>
        <v>1.7233441164754669E-11</v>
      </c>
      <c r="H73" s="12">
        <f t="shared" si="8"/>
        <v>12.297597819440739</v>
      </c>
      <c r="I73" s="13">
        <f t="shared" si="9"/>
        <v>12.297597819457973</v>
      </c>
      <c r="J73" s="13">
        <f t="shared" si="2"/>
        <v>1.3874021805420274</v>
      </c>
    </row>
    <row r="74" spans="1:10" ht="15.75" thickBot="1" x14ac:dyDescent="0.3">
      <c r="A74" s="43">
        <v>849.8</v>
      </c>
      <c r="B74" s="43">
        <v>13.124000000000001</v>
      </c>
      <c r="C74" s="10">
        <f t="shared" si="7"/>
        <v>0</v>
      </c>
      <c r="D74" s="11">
        <f t="shared" si="7"/>
        <v>4.7376339127697953E-15</v>
      </c>
      <c r="E74" s="11">
        <f t="shared" si="7"/>
        <v>0.99890328514355042</v>
      </c>
      <c r="F74" s="12">
        <f t="shared" si="8"/>
        <v>0</v>
      </c>
      <c r="G74" s="12">
        <f t="shared" si="8"/>
        <v>2.5156371935404374E-15</v>
      </c>
      <c r="H74" s="12">
        <f t="shared" si="8"/>
        <v>13.631601083214253</v>
      </c>
      <c r="I74" s="13">
        <f t="shared" si="9"/>
        <v>13.631601083214255</v>
      </c>
      <c r="J74" s="13">
        <f t="shared" si="2"/>
        <v>-0.50760108321425434</v>
      </c>
    </row>
    <row r="75" spans="1:10" ht="15.75" thickBot="1" x14ac:dyDescent="0.3">
      <c r="A75" s="43">
        <v>954.5</v>
      </c>
      <c r="B75" s="43">
        <v>11.39</v>
      </c>
      <c r="C75" s="10">
        <f t="shared" si="7"/>
        <v>0</v>
      </c>
      <c r="D75" s="11">
        <f t="shared" si="7"/>
        <v>4.5798516568813712E-20</v>
      </c>
      <c r="E75" s="11">
        <f t="shared" si="7"/>
        <v>0.91840842279937263</v>
      </c>
      <c r="F75" s="12">
        <f t="shared" si="8"/>
        <v>0</v>
      </c>
      <c r="G75" s="12">
        <f t="shared" si="8"/>
        <v>2.4318563614411547E-20</v>
      </c>
      <c r="H75" s="12">
        <f t="shared" si="8"/>
        <v>12.533122512722429</v>
      </c>
      <c r="I75" s="13">
        <f t="shared" si="9"/>
        <v>12.533122512722429</v>
      </c>
      <c r="J75" s="13">
        <f t="shared" si="2"/>
        <v>-1.143122512722428</v>
      </c>
    </row>
    <row r="76" spans="1:10" ht="15.75" thickBot="1" x14ac:dyDescent="0.3">
      <c r="A76" s="43">
        <v>1072.3</v>
      </c>
      <c r="B76" s="43">
        <v>8.1039999999999992</v>
      </c>
      <c r="C76" s="10">
        <f t="shared" si="7"/>
        <v>0</v>
      </c>
      <c r="D76" s="11">
        <f t="shared" si="7"/>
        <v>1.3201655028363051E-26</v>
      </c>
      <c r="E76" s="11">
        <f t="shared" si="7"/>
        <v>0.64921891665315323</v>
      </c>
      <c r="F76" s="12">
        <f t="shared" si="8"/>
        <v>0</v>
      </c>
      <c r="G76" s="12">
        <f t="shared" si="8"/>
        <v>7.0099494847258267E-27</v>
      </c>
      <c r="H76" s="12">
        <f t="shared" si="8"/>
        <v>8.859609753130913</v>
      </c>
      <c r="I76" s="13">
        <f t="shared" si="9"/>
        <v>8.859609753130913</v>
      </c>
      <c r="J76" s="13">
        <f t="shared" si="2"/>
        <v>-0.75560975313091383</v>
      </c>
    </row>
    <row r="77" spans="1:10" ht="15.75" thickBot="1" x14ac:dyDescent="0.3">
      <c r="A77" s="43">
        <v>1204.5</v>
      </c>
      <c r="B77" s="43">
        <v>5.2560000000000002</v>
      </c>
      <c r="C77" s="10">
        <f t="shared" si="7"/>
        <v>0</v>
      </c>
      <c r="D77" s="11">
        <f t="shared" si="7"/>
        <v>4.4514095405192563E-35</v>
      </c>
      <c r="E77" s="11">
        <f t="shared" si="7"/>
        <v>0.31999431255404354</v>
      </c>
      <c r="F77" s="12">
        <f t="shared" si="8"/>
        <v>0</v>
      </c>
      <c r="G77" s="12">
        <f t="shared" si="8"/>
        <v>2.3636548559878383E-35</v>
      </c>
      <c r="H77" s="12">
        <f t="shared" si="8"/>
        <v>4.3668239783666758</v>
      </c>
      <c r="I77" s="13">
        <f t="shared" si="9"/>
        <v>4.3668239783666758</v>
      </c>
      <c r="J77" s="13">
        <f t="shared" si="2"/>
        <v>0.88917602163332443</v>
      </c>
    </row>
    <row r="78" spans="1:10" ht="15.75" thickBot="1" x14ac:dyDescent="0.3">
      <c r="A78" s="43">
        <v>1353</v>
      </c>
      <c r="B78" s="43">
        <v>3.891</v>
      </c>
      <c r="C78" s="10">
        <f t="shared" si="7"/>
        <v>0</v>
      </c>
      <c r="D78" s="11">
        <f t="shared" si="7"/>
        <v>5.0525721629205407E-46</v>
      </c>
      <c r="E78" s="11">
        <f t="shared" si="7"/>
        <v>9.6765490066638968E-2</v>
      </c>
      <c r="F78" s="12">
        <f t="shared" si="8"/>
        <v>0</v>
      </c>
      <c r="G78" s="12">
        <f t="shared" si="8"/>
        <v>2.6828663189509669E-46</v>
      </c>
      <c r="H78" s="12">
        <f t="shared" si="8"/>
        <v>1.32051678959149</v>
      </c>
      <c r="I78" s="13">
        <f t="shared" si="9"/>
        <v>1.32051678959149</v>
      </c>
      <c r="J78" s="13">
        <f t="shared" si="2"/>
        <v>2.57048321040851</v>
      </c>
    </row>
    <row r="79" spans="1:10" ht="15.75" thickBot="1" x14ac:dyDescent="0.3">
      <c r="A79" s="43">
        <v>1519.9</v>
      </c>
      <c r="B79" s="43">
        <v>1.7789999999999999</v>
      </c>
      <c r="C79" s="10">
        <f t="shared" si="7"/>
        <v>0</v>
      </c>
      <c r="D79" s="11">
        <f t="shared" si="7"/>
        <v>3.9693328969308512E-60</v>
      </c>
      <c r="E79" s="11">
        <f t="shared" si="7"/>
        <v>1.51998404355565E-2</v>
      </c>
      <c r="F79" s="12">
        <f t="shared" si="8"/>
        <v>0</v>
      </c>
      <c r="G79" s="12">
        <f t="shared" si="8"/>
        <v>2.107676881100555E-60</v>
      </c>
      <c r="H79" s="12">
        <f t="shared" si="8"/>
        <v>0.20742564813593517</v>
      </c>
      <c r="I79" s="13">
        <f t="shared" si="9"/>
        <v>0.20742564813593517</v>
      </c>
      <c r="J79" s="13">
        <f t="shared" si="2"/>
        <v>1.5715743518640648</v>
      </c>
    </row>
    <row r="80" spans="1:10" ht="15.75" thickBot="1" x14ac:dyDescent="0.3">
      <c r="A80" s="43">
        <v>1707.4</v>
      </c>
      <c r="B80" s="43">
        <v>0.61399999999999999</v>
      </c>
      <c r="C80" s="10">
        <f t="shared" si="7"/>
        <v>0</v>
      </c>
      <c r="D80" s="11">
        <f t="shared" si="7"/>
        <v>2.9934161852670015E-78</v>
      </c>
      <c r="E80" s="11">
        <f t="shared" si="7"/>
        <v>1.0020624876480059E-3</v>
      </c>
      <c r="F80" s="12">
        <f t="shared" si="8"/>
        <v>0</v>
      </c>
      <c r="G80" s="12">
        <f t="shared" si="8"/>
        <v>1.5894746681684998E-78</v>
      </c>
      <c r="H80" s="12">
        <f t="shared" si="8"/>
        <v>1.367471335336325E-2</v>
      </c>
      <c r="I80" s="13">
        <f t="shared" si="9"/>
        <v>1.367471335336325E-2</v>
      </c>
      <c r="J80" s="13">
        <f t="shared" si="2"/>
        <v>0.60032528664663676</v>
      </c>
    </row>
    <row r="81" spans="1:10" ht="15.75" thickBot="1" x14ac:dyDescent="0.3">
      <c r="A81" s="43">
        <v>1917.9</v>
      </c>
      <c r="B81" s="43">
        <v>0</v>
      </c>
      <c r="C81" s="10">
        <f t="shared" si="7"/>
        <v>0</v>
      </c>
      <c r="D81" s="11">
        <f t="shared" si="7"/>
        <v>1.8196323748601181E-101</v>
      </c>
      <c r="E81" s="11">
        <f t="shared" si="7"/>
        <v>2.1124666255383193E-5</v>
      </c>
      <c r="F81" s="12">
        <f t="shared" si="8"/>
        <v>0</v>
      </c>
      <c r="G81" s="12">
        <f t="shared" si="8"/>
        <v>9.6620696428868508E-102</v>
      </c>
      <c r="H81" s="12">
        <f t="shared" si="8"/>
        <v>2.8827918347274086E-4</v>
      </c>
      <c r="I81" s="13">
        <f t="shared" si="1"/>
        <v>2.8827918347274086E-4</v>
      </c>
      <c r="J81" s="13">
        <f t="shared" si="2"/>
        <v>-2.8827918347274086E-4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3.5810600875701162E-131</v>
      </c>
      <c r="E82" s="11">
        <f t="shared" si="7"/>
        <v>9.9917269152498743E-8</v>
      </c>
      <c r="F82" s="12">
        <f t="shared" si="8"/>
        <v>0</v>
      </c>
      <c r="G82" s="12">
        <f t="shared" si="8"/>
        <v>1.9015078232010909E-131</v>
      </c>
      <c r="H82" s="12">
        <f t="shared" si="8"/>
        <v>1.3635277555577135E-6</v>
      </c>
      <c r="I82" s="13">
        <f t="shared" si="1"/>
        <v>1.3635277555577135E-6</v>
      </c>
      <c r="J82" s="13">
        <f t="shared" si="2"/>
        <v>-1.3635277555577135E-6</v>
      </c>
    </row>
    <row r="83" spans="1:10" ht="15.75" thickBot="1" x14ac:dyDescent="0.3">
      <c r="A83" s="43">
        <v>2420.1</v>
      </c>
      <c r="B83" s="43">
        <v>0</v>
      </c>
      <c r="C83" s="10">
        <f t="shared" si="7"/>
        <v>0</v>
      </c>
      <c r="D83" s="11">
        <f t="shared" si="7"/>
        <v>4.0581671495978354E-169</v>
      </c>
      <c r="E83" s="11">
        <f t="shared" si="7"/>
        <v>6.75293638719377E-11</v>
      </c>
      <c r="F83" s="12">
        <f t="shared" si="8"/>
        <v>0</v>
      </c>
      <c r="G83" s="12">
        <f t="shared" si="8"/>
        <v>2.1548469989661589E-169</v>
      </c>
      <c r="H83" s="12">
        <f t="shared" si="8"/>
        <v>9.215440207238756E-10</v>
      </c>
      <c r="I83" s="13">
        <f t="shared" si="1"/>
        <v>9.215440207238756E-10</v>
      </c>
      <c r="J83" s="13">
        <f t="shared" si="2"/>
        <v>-9.215440207238756E-10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1.6137223100732873E-217</v>
      </c>
      <c r="E84" s="11">
        <f t="shared" si="7"/>
        <v>3.6628877110899323E-15</v>
      </c>
      <c r="F84" s="12">
        <f t="shared" si="8"/>
        <v>0</v>
      </c>
      <c r="G84" s="12">
        <f t="shared" si="8"/>
        <v>8.5687073716782806E-218</v>
      </c>
      <c r="H84" s="12">
        <f t="shared" si="8"/>
        <v>4.9985844308250731E-14</v>
      </c>
      <c r="I84" s="13">
        <f t="shared" si="1"/>
        <v>4.9985844308250731E-14</v>
      </c>
      <c r="J84" s="13">
        <f t="shared" si="2"/>
        <v>-4.9985844308250731E-14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3.6209566375838565E-279</v>
      </c>
      <c r="E85" s="11">
        <f t="shared" si="7"/>
        <v>7.6507856497171826E-21</v>
      </c>
      <c r="F85" s="12">
        <f t="shared" si="8"/>
        <v>0</v>
      </c>
      <c r="G85" s="12">
        <f t="shared" si="8"/>
        <v>1.9226925003957528E-279</v>
      </c>
      <c r="H85" s="12">
        <f t="shared" si="8"/>
        <v>1.0440696261714381E-19</v>
      </c>
      <c r="I85" s="13">
        <f t="shared" si="1"/>
        <v>1.0440696261714381E-19</v>
      </c>
      <c r="J85" s="13">
        <f t="shared" si="2"/>
        <v>-1.0440696261714381E-19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0</v>
      </c>
      <c r="E86" s="11">
        <f t="shared" si="7"/>
        <v>2.4152321313043093E-28</v>
      </c>
      <c r="F86" s="12">
        <f t="shared" si="8"/>
        <v>0</v>
      </c>
      <c r="G86" s="12">
        <f t="shared" si="8"/>
        <v>0</v>
      </c>
      <c r="H86" s="12">
        <f t="shared" si="8"/>
        <v>3.2959628251267917E-27</v>
      </c>
      <c r="I86" s="13">
        <f t="shared" ref="I86:I116" si="10">SUM(F86:H86)</f>
        <v>3.2959628251267917E-27</v>
      </c>
      <c r="J86" s="13">
        <f t="shared" ref="J86:J116" si="11">B86-I86</f>
        <v>-3.2959628251267917E-27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3.4982087662092746E-38</v>
      </c>
      <c r="F87" s="12">
        <f t="shared" si="8"/>
        <v>0</v>
      </c>
      <c r="G87" s="12">
        <f t="shared" si="8"/>
        <v>0</v>
      </c>
      <c r="H87" s="12">
        <f t="shared" si="8"/>
        <v>4.7738541974977142E-37</v>
      </c>
      <c r="I87" s="13">
        <f t="shared" si="10"/>
        <v>4.7738541974977142E-37</v>
      </c>
      <c r="J87" s="13">
        <f t="shared" si="11"/>
        <v>-4.7738541974977142E-37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5.0465793181938701E-51</v>
      </c>
      <c r="F88" s="12">
        <f t="shared" si="8"/>
        <v>0</v>
      </c>
      <c r="G88" s="12">
        <f t="shared" si="8"/>
        <v>0</v>
      </c>
      <c r="H88" s="12">
        <f t="shared" si="8"/>
        <v>6.8868485191268655E-50</v>
      </c>
      <c r="I88" s="13">
        <f t="shared" si="10"/>
        <v>6.8868485191268655E-50</v>
      </c>
      <c r="J88" s="13">
        <f t="shared" si="11"/>
        <v>-6.8868485191268655E-50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1.0701636813625723E-67</v>
      </c>
      <c r="F89" s="12">
        <f t="shared" si="8"/>
        <v>0</v>
      </c>
      <c r="G89" s="12">
        <f t="shared" si="8"/>
        <v>0</v>
      </c>
      <c r="H89" s="12">
        <f t="shared" si="8"/>
        <v>1.4604060888619637E-66</v>
      </c>
      <c r="I89" s="13">
        <f t="shared" si="10"/>
        <v>1.4604060888619637E-66</v>
      </c>
      <c r="J89" s="13">
        <f t="shared" si="11"/>
        <v>-1.4604060888619637E-66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2.8526927823104461E-89</v>
      </c>
      <c r="F90" s="12">
        <f t="shared" si="8"/>
        <v>0</v>
      </c>
      <c r="G90" s="12">
        <f t="shared" si="8"/>
        <v>0</v>
      </c>
      <c r="H90" s="12">
        <f t="shared" si="8"/>
        <v>3.8929464543539088E-88</v>
      </c>
      <c r="I90" s="13">
        <f t="shared" si="10"/>
        <v>3.8929464543539088E-88</v>
      </c>
      <c r="J90" s="13">
        <f t="shared" si="11"/>
        <v>-3.8929464543539088E-88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4.3281255884665981E-117</v>
      </c>
      <c r="F91" s="12">
        <f t="shared" si="8"/>
        <v>0</v>
      </c>
      <c r="G91" s="12">
        <f t="shared" si="8"/>
        <v>0</v>
      </c>
      <c r="H91" s="12">
        <f t="shared" si="8"/>
        <v>5.9064057889798549E-116</v>
      </c>
      <c r="I91" s="13">
        <f t="shared" si="10"/>
        <v>5.9064057889798549E-116</v>
      </c>
      <c r="J91" s="13">
        <f t="shared" si="11"/>
        <v>-5.9064057889798549E-116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7.2450066323410949E-153</v>
      </c>
      <c r="F92" s="12">
        <f t="shared" si="8"/>
        <v>0</v>
      </c>
      <c r="G92" s="12">
        <f t="shared" si="8"/>
        <v>0</v>
      </c>
      <c r="H92" s="12">
        <f t="shared" si="8"/>
        <v>9.8869471875971017E-152</v>
      </c>
      <c r="I92" s="13">
        <f t="shared" si="10"/>
        <v>9.8869471875971017E-152</v>
      </c>
      <c r="J92" s="13">
        <f t="shared" si="11"/>
        <v>-9.8869471875971017E-152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9.1695746434717035E-199</v>
      </c>
      <c r="F93" s="12">
        <f t="shared" si="8"/>
        <v>0</v>
      </c>
      <c r="G93" s="12">
        <f t="shared" si="8"/>
        <v>0</v>
      </c>
      <c r="H93" s="12">
        <f t="shared" si="8"/>
        <v>1.2513321910298843E-197</v>
      </c>
      <c r="I93" s="13">
        <f t="shared" si="10"/>
        <v>1.2513321910298843E-197</v>
      </c>
      <c r="J93" s="13">
        <f t="shared" si="11"/>
        <v>-1.2513321910298843E-197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1.5632205859608394E-257</v>
      </c>
      <c r="F94" s="12">
        <f t="shared" si="8"/>
        <v>0</v>
      </c>
      <c r="G94" s="12">
        <f t="shared" si="8"/>
        <v>0</v>
      </c>
      <c r="H94" s="12">
        <f t="shared" si="8"/>
        <v>2.1332595206976718E-256</v>
      </c>
      <c r="I94" s="13">
        <f t="shared" si="10"/>
        <v>2.1332595206976718E-256</v>
      </c>
      <c r="J94" s="13">
        <f t="shared" si="11"/>
        <v>-2.1332595206976718E-256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0</v>
      </c>
      <c r="F95" s="12">
        <f t="shared" si="8"/>
        <v>0</v>
      </c>
      <c r="G95" s="12">
        <f t="shared" si="8"/>
        <v>0</v>
      </c>
      <c r="H95" s="12">
        <f t="shared" si="8"/>
        <v>0</v>
      </c>
      <c r="I95" s="13">
        <f t="shared" si="10"/>
        <v>0</v>
      </c>
      <c r="J95" s="13">
        <f t="shared" si="11"/>
        <v>0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DEA77-903E-490A-B75E-58A34E68FF8E}">
  <dimension ref="A1:R116"/>
  <sheetViews>
    <sheetView zoomScale="47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39.220629265672585</v>
      </c>
      <c r="D8" s="41">
        <v>235.78914168663755</v>
      </c>
      <c r="E8" s="41">
        <v>956.04330684890408</v>
      </c>
    </row>
    <row r="9" spans="2:8" ht="15" x14ac:dyDescent="0.25">
      <c r="B9" s="25" t="s">
        <v>5</v>
      </c>
      <c r="C9" s="41">
        <v>26.103448653971402</v>
      </c>
      <c r="D9" s="41">
        <v>214.9012750187643</v>
      </c>
      <c r="E9" s="41">
        <v>583.25611401292292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-0.51638357858931505</v>
      </c>
    </row>
    <row r="12" spans="2:8" ht="15" customHeight="1" x14ac:dyDescent="0.25">
      <c r="B12" s="31" t="s">
        <v>24</v>
      </c>
      <c r="C12" s="39">
        <f>STDEV(J22:J143)/MAX(I22:I143)</f>
        <v>3.9887105824679719E-2</v>
      </c>
      <c r="D12" s="35" t="s">
        <v>21</v>
      </c>
      <c r="E12" s="38">
        <f>M24</f>
        <v>0.96473526561420198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0.44789529793794564</v>
      </c>
      <c r="D15" s="40">
        <f>N22</f>
        <v>0.51313179133548259</v>
      </c>
      <c r="E15" s="40">
        <f>M22</f>
        <v>14.177861296264595</v>
      </c>
    </row>
    <row r="16" spans="2:8" ht="15" x14ac:dyDescent="0.25">
      <c r="B16" s="5" t="s">
        <v>9</v>
      </c>
      <c r="C16" s="23">
        <f>O28</f>
        <v>0.63502129574127653</v>
      </c>
      <c r="D16" s="24">
        <f>N28</f>
        <v>0.46297250296223802</v>
      </c>
      <c r="E16" s="24">
        <f>M28</f>
        <v>2.0935550656817299E-2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14.177586113125917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1E-3</v>
      </c>
      <c r="C22" s="10">
        <f>EXP(-1*(($A22-C$8)/(0.6006*C$9))^2)</f>
        <v>3.5657195140186685E-3</v>
      </c>
      <c r="D22" s="11">
        <f>EXP(-1*(($A22-D$8)/(0.6006*D$9))^2)</f>
        <v>3.7592407388572051E-2</v>
      </c>
      <c r="E22" s="11">
        <f>EXP(-1*(($A22-E$8)/(0.6006*E$9))^2)</f>
        <v>6.0075797787465185E-4</v>
      </c>
      <c r="F22" s="12">
        <f t="shared" ref="F22:H53" si="0">C$15*C22</f>
        <v>1.5970690040945383E-3</v>
      </c>
      <c r="G22" s="12">
        <f t="shared" si="0"/>
        <v>1.9289859343911208E-2</v>
      </c>
      <c r="H22" s="12">
        <f t="shared" si="0"/>
        <v>8.5174632829312091E-3</v>
      </c>
      <c r="I22" s="13">
        <f t="shared" ref="I22:I85" si="1">SUM(F22:H22)</f>
        <v>2.9404391630936954E-2</v>
      </c>
      <c r="J22" s="13">
        <f t="shared" ref="J22:J85" si="2">B22-I22</f>
        <v>-2.8404391630936953E-2</v>
      </c>
      <c r="M22" s="15">
        <f t="array" ref="M22:Q26">LINEST(B22:B108,C22:E108,FALSE,TRUE)</f>
        <v>14.177861296264595</v>
      </c>
      <c r="N22" s="16">
        <v>0.51313179133548259</v>
      </c>
      <c r="O22" s="16">
        <v>0.44789529793794564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ref="C23:E38" si="3">EXP(-1*(($A23-C$8)/(0.6006*C$9))^2)</f>
        <v>3.9034423479897512E-3</v>
      </c>
      <c r="D23" s="11">
        <f t="shared" si="3"/>
        <v>3.7910077899417541E-2</v>
      </c>
      <c r="E23" s="11">
        <f t="shared" si="3"/>
        <v>6.0356647846119638E-4</v>
      </c>
      <c r="F23" s="12">
        <f t="shared" ref="F23:F56" si="4">C$15*C23</f>
        <v>1.7483334734364638E-3</v>
      </c>
      <c r="G23" s="12">
        <f t="shared" si="0"/>
        <v>1.9452866182195813E-2</v>
      </c>
      <c r="H23" s="12">
        <f t="shared" si="0"/>
        <v>8.5572818146977137E-3</v>
      </c>
      <c r="I23" s="13">
        <f t="shared" si="1"/>
        <v>2.9758481470329994E-2</v>
      </c>
      <c r="J23" s="13">
        <f t="shared" si="2"/>
        <v>-2.9758481470329994E-2</v>
      </c>
      <c r="M23" s="18">
        <v>0.29682133337327682</v>
      </c>
      <c r="N23">
        <v>0.23756590978408521</v>
      </c>
      <c r="O23">
        <v>0.28442305245297933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3"/>
        <v>4.1444935819940111E-3</v>
      </c>
      <c r="D24" s="11">
        <f t="shared" si="3"/>
        <v>3.8123119354233327E-2</v>
      </c>
      <c r="E24" s="11">
        <f t="shared" si="3"/>
        <v>6.054456092060139E-4</v>
      </c>
      <c r="F24" s="12">
        <f t="shared" si="4"/>
        <v>1.8562991877091111E-3</v>
      </c>
      <c r="G24" s="12">
        <f t="shared" si="0"/>
        <v>1.9562184525534154E-2</v>
      </c>
      <c r="H24" s="12">
        <f t="shared" si="0"/>
        <v>8.5839238697552837E-3</v>
      </c>
      <c r="I24" s="13">
        <f t="shared" si="1"/>
        <v>3.0002407582998547E-2</v>
      </c>
      <c r="J24" s="13">
        <f t="shared" si="2"/>
        <v>-3.0002407582998547E-2</v>
      </c>
      <c r="M24" s="18">
        <v>0.96473526561420198</v>
      </c>
      <c r="N24">
        <v>0.6006132319894617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3"/>
        <v>4.531500015994303E-3</v>
      </c>
      <c r="D25" s="11">
        <f t="shared" si="3"/>
        <v>3.844458226062903E-2</v>
      </c>
      <c r="E25" s="11">
        <f t="shared" si="3"/>
        <v>6.0827453706123631E-4</v>
      </c>
      <c r="F25" s="12">
        <f t="shared" si="4"/>
        <v>2.029637549769574E-3</v>
      </c>
      <c r="G25" s="12">
        <f t="shared" si="0"/>
        <v>1.9727137362540892E-2</v>
      </c>
      <c r="H25" s="12">
        <f t="shared" si="0"/>
        <v>8.6240320165037656E-3</v>
      </c>
      <c r="I25" s="13">
        <f t="shared" si="1"/>
        <v>3.038080692881423E-2</v>
      </c>
      <c r="J25" s="13">
        <f t="shared" si="2"/>
        <v>-3.038080692881423E-2</v>
      </c>
      <c r="M25" s="18">
        <v>765.99435406711086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3"/>
        <v>5.0984864138616717E-3</v>
      </c>
      <c r="D26" s="11">
        <f t="shared" si="3"/>
        <v>3.8876766543308711E-2</v>
      </c>
      <c r="E26" s="11">
        <f t="shared" si="3"/>
        <v>6.1206561641890742E-4</v>
      </c>
      <c r="F26" s="12">
        <f t="shared" si="4"/>
        <v>2.2835880913691414E-3</v>
      </c>
      <c r="G26" s="12">
        <f t="shared" si="0"/>
        <v>1.9948904857699356E-2</v>
      </c>
      <c r="H26" s="12">
        <f t="shared" si="0"/>
        <v>8.6777814137999586E-3</v>
      </c>
      <c r="I26" s="13">
        <f t="shared" si="1"/>
        <v>3.0910274362868456E-2</v>
      </c>
      <c r="J26" s="13">
        <f t="shared" si="2"/>
        <v>-3.0910274362868456E-2</v>
      </c>
      <c r="M26" s="20">
        <v>828.96580262697046</v>
      </c>
      <c r="N26" s="21">
        <v>30.301845373029458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3"/>
        <v>5.7289513091920864E-3</v>
      </c>
      <c r="D27" s="11">
        <f t="shared" si="3"/>
        <v>3.9313054166758107E-2</v>
      </c>
      <c r="E27" s="11">
        <f t="shared" si="3"/>
        <v>6.1587871768996327E-4</v>
      </c>
      <c r="F27" s="12">
        <f t="shared" si="4"/>
        <v>2.565970353502573E-3</v>
      </c>
      <c r="G27" s="12">
        <f t="shared" si="0"/>
        <v>2.0172777907457445E-2</v>
      </c>
      <c r="H27" s="12">
        <f t="shared" si="0"/>
        <v>8.731843034729599E-3</v>
      </c>
      <c r="I27" s="13">
        <f t="shared" si="1"/>
        <v>3.1470591295689618E-2</v>
      </c>
      <c r="J27" s="13">
        <f t="shared" si="2"/>
        <v>-3.1470591295689618E-2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3"/>
        <v>6.4290022872837442E-3</v>
      </c>
      <c r="D28" s="11">
        <f t="shared" si="3"/>
        <v>3.9753474324938129E-2</v>
      </c>
      <c r="E28" s="11">
        <f t="shared" si="3"/>
        <v>6.1971395811958793E-4</v>
      </c>
      <c r="F28" s="12">
        <f t="shared" si="4"/>
        <v>2.8795198949066866E-3</v>
      </c>
      <c r="G28" s="12">
        <f t="shared" si="0"/>
        <v>2.0398771492164618E-2</v>
      </c>
      <c r="H28" s="12">
        <f t="shared" si="0"/>
        <v>8.7862185415786432E-3</v>
      </c>
      <c r="I28" s="13">
        <f t="shared" si="1"/>
        <v>3.2064509928649947E-2</v>
      </c>
      <c r="J28" s="13">
        <f t="shared" si="2"/>
        <v>-3.2064509928649947E-2</v>
      </c>
      <c r="M28" s="14">
        <f>M23/M22</f>
        <v>2.0935550656817299E-2</v>
      </c>
      <c r="N28" s="14">
        <f>N23/N22</f>
        <v>0.46297250296223802</v>
      </c>
      <c r="O28" s="14">
        <f>O23/O22</f>
        <v>0.63502129574127653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3"/>
        <v>7.4119763659218135E-3</v>
      </c>
      <c r="D29" s="11">
        <f t="shared" si="3"/>
        <v>4.0309855516923156E-2</v>
      </c>
      <c r="E29" s="11">
        <f t="shared" si="3"/>
        <v>6.2453932136506988E-4</v>
      </c>
      <c r="F29" s="12">
        <f t="shared" si="4"/>
        <v>3.3197893627235622E-3</v>
      </c>
      <c r="G29" s="12">
        <f t="shared" si="0"/>
        <v>2.0684268369873263E-2</v>
      </c>
      <c r="H29" s="12">
        <f t="shared" si="0"/>
        <v>8.8546318723771809E-3</v>
      </c>
      <c r="I29" s="13">
        <f t="shared" si="1"/>
        <v>3.2858689604974005E-2</v>
      </c>
      <c r="J29" s="13">
        <f t="shared" si="2"/>
        <v>-3.2858689604974005E-2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3"/>
        <v>8.7683199928423917E-3</v>
      </c>
      <c r="D30" s="11">
        <f t="shared" si="3"/>
        <v>4.0986177509371419E-2</v>
      </c>
      <c r="E30" s="11">
        <f t="shared" si="3"/>
        <v>6.3037598807495472E-4</v>
      </c>
      <c r="F30" s="12">
        <f t="shared" si="4"/>
        <v>3.9272892956093881E-3</v>
      </c>
      <c r="G30" s="12">
        <f t="shared" si="0"/>
        <v>2.1031310685377825E-2</v>
      </c>
      <c r="H30" s="12">
        <f t="shared" si="0"/>
        <v>8.9373833234224521E-3</v>
      </c>
      <c r="I30" s="13">
        <f t="shared" si="1"/>
        <v>3.3895983304409669E-2</v>
      </c>
      <c r="J30" s="13">
        <f t="shared" si="2"/>
        <v>-3.3895983304409669E-2</v>
      </c>
    </row>
    <row r="31" spans="1:18" ht="15.75" thickBot="1" x14ac:dyDescent="0.3">
      <c r="A31" s="43">
        <v>5.7</v>
      </c>
      <c r="B31" s="43">
        <v>0</v>
      </c>
      <c r="C31" s="10">
        <f t="shared" si="3"/>
        <v>1.0342524781392063E-2</v>
      </c>
      <c r="D31" s="11">
        <f t="shared" si="3"/>
        <v>4.1672045785530541E-2</v>
      </c>
      <c r="E31" s="11">
        <f t="shared" si="3"/>
        <v>6.3626346847371401E-4</v>
      </c>
      <c r="F31" s="12">
        <f t="shared" si="4"/>
        <v>4.6323682183921841E-3</v>
      </c>
      <c r="G31" s="12">
        <f t="shared" si="0"/>
        <v>2.1383251502543534E-2</v>
      </c>
      <c r="H31" s="12">
        <f t="shared" si="0"/>
        <v>9.0208552039005383E-3</v>
      </c>
      <c r="I31" s="13">
        <f t="shared" si="1"/>
        <v>3.5036474924836254E-2</v>
      </c>
      <c r="J31" s="13">
        <f t="shared" si="2"/>
        <v>-3.5036474924836254E-2</v>
      </c>
      <c r="M31" s="28" t="e">
        <f>#REF!-M22</f>
        <v>#REF!</v>
      </c>
      <c r="N31" s="28" t="e">
        <f>#REF!-N22</f>
        <v>#REF!</v>
      </c>
      <c r="O31" s="28">
        <f>E15-O22</f>
        <v>13.72996599832665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5.0000000000000001E-3</v>
      </c>
      <c r="C32" s="10">
        <f t="shared" si="3"/>
        <v>1.2493397135372576E-2</v>
      </c>
      <c r="D32" s="11">
        <f t="shared" si="3"/>
        <v>4.2484424273255113E-2</v>
      </c>
      <c r="E32" s="11">
        <f t="shared" si="3"/>
        <v>6.4319695916247022E-4</v>
      </c>
      <c r="F32" s="12">
        <f t="shared" si="4"/>
        <v>5.5957338322047767E-3</v>
      </c>
      <c r="G32" s="12">
        <f t="shared" si="0"/>
        <v>2.1800108731192053E-2</v>
      </c>
      <c r="H32" s="12">
        <f t="shared" si="0"/>
        <v>9.1191572731846651E-3</v>
      </c>
      <c r="I32" s="13">
        <f t="shared" si="1"/>
        <v>3.6514999836581491E-2</v>
      </c>
      <c r="J32" s="13">
        <f t="shared" si="2"/>
        <v>-3.1514999836581493E-2</v>
      </c>
    </row>
    <row r="33" spans="1:10" ht="15.75" thickBot="1" x14ac:dyDescent="0.3">
      <c r="A33" s="43">
        <v>7.2</v>
      </c>
      <c r="B33" s="43">
        <v>6.0000000000000001E-3</v>
      </c>
      <c r="C33" s="10">
        <f t="shared" si="3"/>
        <v>1.5428944193808636E-2</v>
      </c>
      <c r="D33" s="11">
        <f t="shared" si="3"/>
        <v>4.342913851055985E-2</v>
      </c>
      <c r="E33" s="11">
        <f t="shared" si="3"/>
        <v>6.5120714537740803E-4</v>
      </c>
      <c r="F33" s="12">
        <f t="shared" si="4"/>
        <v>6.9105515565538551E-3</v>
      </c>
      <c r="G33" s="12">
        <f t="shared" si="0"/>
        <v>2.2284871640080368E-2</v>
      </c>
      <c r="H33" s="12">
        <f t="shared" si="0"/>
        <v>9.2327245822973053E-3</v>
      </c>
      <c r="I33" s="13">
        <f t="shared" si="1"/>
        <v>3.8428147778931526E-2</v>
      </c>
      <c r="J33" s="13">
        <f t="shared" si="2"/>
        <v>-3.2428147778931528E-2</v>
      </c>
    </row>
    <row r="34" spans="1:10" ht="15.75" thickBot="1" x14ac:dyDescent="0.3">
      <c r="A34" s="43">
        <v>8.1</v>
      </c>
      <c r="B34" s="43">
        <v>6.0000000000000001E-3</v>
      </c>
      <c r="C34" s="10">
        <f t="shared" si="3"/>
        <v>1.9442201286771727E-2</v>
      </c>
      <c r="D34" s="11">
        <f t="shared" si="3"/>
        <v>4.4512987160525153E-2</v>
      </c>
      <c r="E34" s="11">
        <f t="shared" si="3"/>
        <v>6.6032967363406571E-4</v>
      </c>
      <c r="F34" s="12">
        <f t="shared" si="4"/>
        <v>8.708070537908133E-3</v>
      </c>
      <c r="G34" s="12">
        <f t="shared" si="0"/>
        <v>2.2841028839373608E-2</v>
      </c>
      <c r="H34" s="12">
        <f t="shared" si="0"/>
        <v>9.3620625225914519E-3</v>
      </c>
      <c r="I34" s="13">
        <f t="shared" si="1"/>
        <v>4.0911161899873198E-2</v>
      </c>
      <c r="J34" s="13">
        <f t="shared" si="2"/>
        <v>-3.49111618998732E-2</v>
      </c>
    </row>
    <row r="35" spans="1:10" ht="15.75" thickBot="1" x14ac:dyDescent="0.3">
      <c r="A35" s="43">
        <v>9.1</v>
      </c>
      <c r="B35" s="43">
        <v>7.0000000000000001E-3</v>
      </c>
      <c r="C35" s="10">
        <f t="shared" si="3"/>
        <v>2.4943310163690374E-2</v>
      </c>
      <c r="D35" s="11">
        <f t="shared" si="3"/>
        <v>4.5743799597116767E-2</v>
      </c>
      <c r="E35" s="11">
        <f t="shared" si="3"/>
        <v>6.706053925134638E-4</v>
      </c>
      <c r="F35" s="12">
        <f t="shared" si="4"/>
        <v>1.1171991337324688E-2</v>
      </c>
      <c r="G35" s="12">
        <f t="shared" si="0"/>
        <v>2.3472597829759852E-2</v>
      </c>
      <c r="H35" s="12">
        <f t="shared" si="0"/>
        <v>9.5077502395829652E-3</v>
      </c>
      <c r="I35" s="13">
        <f t="shared" si="1"/>
        <v>4.4152339406667511E-2</v>
      </c>
      <c r="J35" s="13">
        <f t="shared" si="2"/>
        <v>-3.7152339406667512E-2</v>
      </c>
    </row>
    <row r="36" spans="1:10" ht="15.75" thickBot="1" x14ac:dyDescent="0.3">
      <c r="A36" s="43">
        <v>10.199999999999999</v>
      </c>
      <c r="B36" s="43">
        <v>8.0000000000000002E-3</v>
      </c>
      <c r="C36" s="10">
        <f t="shared" si="3"/>
        <v>3.2501395591691754E-2</v>
      </c>
      <c r="D36" s="11">
        <f t="shared" si="3"/>
        <v>4.7130501356070206E-2</v>
      </c>
      <c r="E36" s="11">
        <f t="shared" si="3"/>
        <v>6.8208062976658778E-4</v>
      </c>
      <c r="F36" s="12">
        <f t="shared" si="4"/>
        <v>1.455722226193981E-2</v>
      </c>
      <c r="G36" s="12">
        <f t="shared" si="0"/>
        <v>2.4184158587379698E-2</v>
      </c>
      <c r="H36" s="12">
        <f t="shared" si="0"/>
        <v>9.6704445616994858E-3</v>
      </c>
      <c r="I36" s="13">
        <f t="shared" si="1"/>
        <v>4.8411825411018995E-2</v>
      </c>
      <c r="J36" s="13">
        <f t="shared" si="2"/>
        <v>-4.0411825411018995E-2</v>
      </c>
    </row>
    <row r="37" spans="1:10" ht="15.75" thickBot="1" x14ac:dyDescent="0.3">
      <c r="A37" s="43">
        <v>11.5</v>
      </c>
      <c r="B37" s="43">
        <v>1.4E-2</v>
      </c>
      <c r="C37" s="10">
        <f t="shared" si="3"/>
        <v>4.3876982396555193E-2</v>
      </c>
      <c r="D37" s="11">
        <f t="shared" si="3"/>
        <v>4.8814483265744876E-2</v>
      </c>
      <c r="E37" s="11">
        <f t="shared" si="3"/>
        <v>6.9587800258507368E-4</v>
      </c>
      <c r="F37" s="12">
        <f t="shared" si="4"/>
        <v>1.9652294103123084E-2</v>
      </c>
      <c r="G37" s="12">
        <f t="shared" si="0"/>
        <v>2.5048263241267608E-2</v>
      </c>
      <c r="H37" s="12">
        <f t="shared" si="0"/>
        <v>9.8660617997728302E-3</v>
      </c>
      <c r="I37" s="13">
        <f t="shared" si="1"/>
        <v>5.4566619144163525E-2</v>
      </c>
      <c r="J37" s="13">
        <f t="shared" si="2"/>
        <v>-4.0566619144163527E-2</v>
      </c>
    </row>
    <row r="38" spans="1:10" ht="15.75" thickBot="1" x14ac:dyDescent="0.3">
      <c r="A38" s="43">
        <v>12.9</v>
      </c>
      <c r="B38" s="43">
        <v>5.3999999999999999E-2</v>
      </c>
      <c r="C38" s="10">
        <f t="shared" si="3"/>
        <v>5.9692294109916555E-2</v>
      </c>
      <c r="D38" s="11">
        <f t="shared" si="3"/>
        <v>5.0683851281972114E-2</v>
      </c>
      <c r="E38" s="11">
        <f t="shared" si="3"/>
        <v>7.1102709793848906E-4</v>
      </c>
      <c r="F38" s="12">
        <f t="shared" si="4"/>
        <v>2.6735897854960552E-2</v>
      </c>
      <c r="G38" s="12">
        <f t="shared" si="0"/>
        <v>2.6007495400099546E-2</v>
      </c>
      <c r="H38" s="12">
        <f t="shared" si="0"/>
        <v>1.008084357245744E-2</v>
      </c>
      <c r="I38" s="13">
        <f t="shared" si="1"/>
        <v>6.2824236827517532E-2</v>
      </c>
      <c r="J38" s="13">
        <f t="shared" si="2"/>
        <v>-8.8242368275175329E-3</v>
      </c>
    </row>
    <row r="39" spans="1:10" ht="15.75" thickBot="1" x14ac:dyDescent="0.3">
      <c r="A39" s="43">
        <v>14.5</v>
      </c>
      <c r="B39" s="43">
        <v>6.0999999999999999E-2</v>
      </c>
      <c r="C39" s="10">
        <f t="shared" ref="C39:E54" si="5">EXP(-1*(($A39-C$8)/(0.6006*C$9))^2)</f>
        <v>8.3217739190031143E-2</v>
      </c>
      <c r="D39" s="11">
        <f t="shared" si="5"/>
        <v>5.2892846990730276E-2</v>
      </c>
      <c r="E39" s="11">
        <f t="shared" si="5"/>
        <v>7.2871608870861112E-4</v>
      </c>
      <c r="F39" s="12">
        <f t="shared" si="4"/>
        <v>3.7272834088241252E-2</v>
      </c>
      <c r="G39" s="12">
        <f t="shared" si="0"/>
        <v>2.7141001325187018E-2</v>
      </c>
      <c r="H39" s="12">
        <f t="shared" si="0"/>
        <v>1.0331635630067134E-2</v>
      </c>
      <c r="I39" s="13">
        <f t="shared" si="1"/>
        <v>7.4745471043495396E-2</v>
      </c>
      <c r="J39" s="13">
        <f t="shared" si="2"/>
        <v>-1.3745471043495397E-2</v>
      </c>
    </row>
    <row r="40" spans="1:10" ht="15.75" thickBot="1" x14ac:dyDescent="0.3">
      <c r="A40" s="43">
        <v>16.3</v>
      </c>
      <c r="B40" s="43">
        <v>6.9000000000000006E-2</v>
      </c>
      <c r="C40" s="10">
        <f t="shared" si="5"/>
        <v>0.1179606578862807</v>
      </c>
      <c r="D40" s="11">
        <f t="shared" si="5"/>
        <v>5.5472871879821223E-2</v>
      </c>
      <c r="E40" s="11">
        <f t="shared" si="5"/>
        <v>7.4910540385559276E-4</v>
      </c>
      <c r="F40" s="12">
        <f t="shared" si="4"/>
        <v>5.2834024008931772E-2</v>
      </c>
      <c r="G40" s="12">
        <f t="shared" si="0"/>
        <v>2.8464894118216382E-2</v>
      </c>
      <c r="H40" s="12">
        <f t="shared" si="0"/>
        <v>1.0620712512146867E-2</v>
      </c>
      <c r="I40" s="13">
        <f t="shared" si="1"/>
        <v>9.1919630639295022E-2</v>
      </c>
      <c r="J40" s="13">
        <f t="shared" si="2"/>
        <v>-2.2919630639295016E-2</v>
      </c>
    </row>
    <row r="41" spans="1:10" ht="15.75" thickBot="1" x14ac:dyDescent="0.3">
      <c r="A41" s="43">
        <v>18.3</v>
      </c>
      <c r="B41" s="43">
        <v>0.125</v>
      </c>
      <c r="C41" s="10">
        <f t="shared" si="5"/>
        <v>0.16852546470594376</v>
      </c>
      <c r="D41" s="11">
        <f t="shared" si="5"/>
        <v>5.8460754590148226E-2</v>
      </c>
      <c r="E41" s="11">
        <f t="shared" si="5"/>
        <v>7.7238214138863935E-4</v>
      </c>
      <c r="F41" s="12">
        <f t="shared" si="4"/>
        <v>7.548176322459943E-2</v>
      </c>
      <c r="G41" s="12">
        <f t="shared" si="0"/>
        <v>2.9998071725666795E-2</v>
      </c>
      <c r="H41" s="12">
        <f t="shared" si="0"/>
        <v>1.0950726868319959E-2</v>
      </c>
      <c r="I41" s="13">
        <f t="shared" si="1"/>
        <v>0.11643056181858619</v>
      </c>
      <c r="J41" s="13">
        <f t="shared" si="2"/>
        <v>8.5694381814138132E-3</v>
      </c>
    </row>
    <row r="42" spans="1:10" ht="15.75" thickBot="1" x14ac:dyDescent="0.3">
      <c r="A42" s="43">
        <v>20.6</v>
      </c>
      <c r="B42" s="43">
        <v>0.19600000000000001</v>
      </c>
      <c r="C42" s="10">
        <f t="shared" si="5"/>
        <v>0.24398226236947168</v>
      </c>
      <c r="D42" s="11">
        <f t="shared" si="5"/>
        <v>6.2059449540947394E-2</v>
      </c>
      <c r="E42" s="11">
        <f t="shared" si="5"/>
        <v>7.9998143697476178E-4</v>
      </c>
      <c r="F42" s="12">
        <f t="shared" si="4"/>
        <v>0.10927850809554854</v>
      </c>
      <c r="G42" s="12">
        <f t="shared" si="0"/>
        <v>3.1844676512240329E-2</v>
      </c>
      <c r="H42" s="12">
        <f t="shared" si="0"/>
        <v>1.1342025853014609E-2</v>
      </c>
      <c r="I42" s="13">
        <f t="shared" si="1"/>
        <v>0.15246521046080347</v>
      </c>
      <c r="J42" s="13">
        <f t="shared" si="2"/>
        <v>4.3534789539196539E-2</v>
      </c>
    </row>
    <row r="43" spans="1:10" ht="15.75" thickBot="1" x14ac:dyDescent="0.3">
      <c r="A43" s="43">
        <v>23.1</v>
      </c>
      <c r="B43" s="43">
        <v>0.29299999999999998</v>
      </c>
      <c r="C43" s="10">
        <f t="shared" si="5"/>
        <v>0.34739308255022389</v>
      </c>
      <c r="D43" s="11">
        <f t="shared" si="5"/>
        <v>6.6175090221013019E-2</v>
      </c>
      <c r="E43" s="11">
        <f t="shared" si="5"/>
        <v>8.3101911180718483E-4</v>
      </c>
      <c r="F43" s="12">
        <f t="shared" si="4"/>
        <v>0.15559572821041387</v>
      </c>
      <c r="G43" s="12">
        <f t="shared" si="0"/>
        <v>3.3956542586895587E-2</v>
      </c>
      <c r="H43" s="12">
        <f t="shared" si="0"/>
        <v>1.1782073701747267E-2</v>
      </c>
      <c r="I43" s="13">
        <f t="shared" si="1"/>
        <v>0.20133434449905674</v>
      </c>
      <c r="J43" s="13">
        <f t="shared" si="2"/>
        <v>9.1665655500943244E-2</v>
      </c>
    </row>
    <row r="44" spans="1:10" ht="15.75" thickBot="1" x14ac:dyDescent="0.3">
      <c r="A44" s="43">
        <v>26</v>
      </c>
      <c r="B44" s="43">
        <v>0.36699999999999999</v>
      </c>
      <c r="C44" s="10">
        <f t="shared" si="5"/>
        <v>0.49109794188406364</v>
      </c>
      <c r="D44" s="11">
        <f t="shared" si="5"/>
        <v>7.1225379766707522E-2</v>
      </c>
      <c r="E44" s="11">
        <f t="shared" si="5"/>
        <v>8.6842370120654802E-4</v>
      </c>
      <c r="F44" s="12">
        <f t="shared" si="4"/>
        <v>0.21996045899687458</v>
      </c>
      <c r="G44" s="12">
        <f t="shared" si="0"/>
        <v>3.6548006708240668E-2</v>
      </c>
      <c r="H44" s="12">
        <f t="shared" si="0"/>
        <v>1.2312390782095166E-2</v>
      </c>
      <c r="I44" s="13">
        <f t="shared" si="1"/>
        <v>0.26882085648721044</v>
      </c>
      <c r="J44" s="13">
        <f t="shared" si="2"/>
        <v>9.8179143512789557E-2</v>
      </c>
    </row>
    <row r="45" spans="1:10" ht="15.75" thickBot="1" x14ac:dyDescent="0.3">
      <c r="A45" s="43">
        <v>29.2</v>
      </c>
      <c r="B45" s="43">
        <v>0.40899999999999997</v>
      </c>
      <c r="C45" s="10">
        <f t="shared" si="5"/>
        <v>0.6646267809518156</v>
      </c>
      <c r="D45" s="11">
        <f t="shared" si="5"/>
        <v>7.715610345511531E-2</v>
      </c>
      <c r="E45" s="11">
        <f t="shared" si="5"/>
        <v>9.1150958341982495E-4</v>
      </c>
      <c r="F45" s="12">
        <f t="shared" si="4"/>
        <v>0.2976832100719512</v>
      </c>
      <c r="G45" s="12">
        <f t="shared" si="0"/>
        <v>3.9591249578389137E-2</v>
      </c>
      <c r="H45" s="12">
        <f t="shared" si="0"/>
        <v>1.29232564439422E-2</v>
      </c>
      <c r="I45" s="13">
        <f t="shared" si="1"/>
        <v>0.35019771609428252</v>
      </c>
      <c r="J45" s="13">
        <f t="shared" si="2"/>
        <v>5.8802283905717456E-2</v>
      </c>
    </row>
    <row r="46" spans="1:10" ht="15.75" thickBot="1" x14ac:dyDescent="0.3">
      <c r="A46" s="43">
        <v>32.700000000000003</v>
      </c>
      <c r="B46" s="43">
        <v>0.43099999999999999</v>
      </c>
      <c r="C46" s="10">
        <f t="shared" si="5"/>
        <v>0.84114884484465502</v>
      </c>
      <c r="D46" s="11">
        <f t="shared" si="5"/>
        <v>8.4091271712138621E-2</v>
      </c>
      <c r="E46" s="11">
        <f t="shared" si="5"/>
        <v>9.6090253779087945E-4</v>
      </c>
      <c r="F46" s="12">
        <f t="shared" si="4"/>
        <v>0.37674661247185559</v>
      </c>
      <c r="G46" s="12">
        <f t="shared" si="0"/>
        <v>4.3149904889328482E-2</v>
      </c>
      <c r="H46" s="12">
        <f t="shared" si="0"/>
        <v>1.3623542900027737E-2</v>
      </c>
      <c r="I46" s="13">
        <f t="shared" si="1"/>
        <v>0.43352006026121181</v>
      </c>
      <c r="J46" s="13">
        <f t="shared" si="2"/>
        <v>-2.5200602612118206E-3</v>
      </c>
    </row>
    <row r="47" spans="1:10" ht="15.75" thickBot="1" x14ac:dyDescent="0.3">
      <c r="A47" s="43">
        <v>36.799999999999997</v>
      </c>
      <c r="B47" s="43">
        <v>0.49099999999999999</v>
      </c>
      <c r="C47" s="10">
        <f t="shared" si="5"/>
        <v>0.97644279216755203</v>
      </c>
      <c r="D47" s="11">
        <f t="shared" si="5"/>
        <v>9.2838332517786712E-2</v>
      </c>
      <c r="E47" s="11">
        <f t="shared" si="5"/>
        <v>1.0219178382226068E-3</v>
      </c>
      <c r="F47" s="12">
        <f t="shared" si="4"/>
        <v>0.43734413531724525</v>
      </c>
      <c r="G47" s="12">
        <f t="shared" si="0"/>
        <v>4.7638299869451076E-2</v>
      </c>
      <c r="H47" s="12">
        <f t="shared" si="0"/>
        <v>1.448860936649868E-2</v>
      </c>
      <c r="I47" s="13">
        <f t="shared" si="1"/>
        <v>0.49947104455319502</v>
      </c>
      <c r="J47" s="13">
        <f t="shared" si="2"/>
        <v>-8.4710445531950285E-3</v>
      </c>
    </row>
    <row r="48" spans="1:10" ht="15.75" thickBot="1" x14ac:dyDescent="0.3">
      <c r="A48" s="43">
        <v>41.3</v>
      </c>
      <c r="B48" s="43">
        <v>0.38900000000000001</v>
      </c>
      <c r="C48" s="10">
        <f t="shared" si="5"/>
        <v>0.98256254398872489</v>
      </c>
      <c r="D48" s="11">
        <f t="shared" si="5"/>
        <v>0.10324943089769094</v>
      </c>
      <c r="E48" s="11">
        <f t="shared" si="5"/>
        <v>1.0930099327147293E-3</v>
      </c>
      <c r="F48" s="12">
        <f t="shared" si="4"/>
        <v>0.44008514338249577</v>
      </c>
      <c r="G48" s="12">
        <f t="shared" si="0"/>
        <v>5.2980565430901273E-2</v>
      </c>
      <c r="H48" s="12">
        <f t="shared" si="0"/>
        <v>1.549654322146893E-2</v>
      </c>
      <c r="I48" s="13">
        <f t="shared" si="1"/>
        <v>0.50856225203486605</v>
      </c>
      <c r="J48" s="13">
        <f t="shared" si="2"/>
        <v>-0.11956225203486603</v>
      </c>
    </row>
    <row r="49" spans="1:10" ht="15.75" thickBot="1" x14ac:dyDescent="0.3">
      <c r="A49" s="43">
        <v>46.4</v>
      </c>
      <c r="B49" s="43">
        <v>0.36499999999999999</v>
      </c>
      <c r="C49" s="10">
        <f t="shared" si="5"/>
        <v>0.81082436525639701</v>
      </c>
      <c r="D49" s="11">
        <f t="shared" si="5"/>
        <v>0.11612516432279951</v>
      </c>
      <c r="E49" s="11">
        <f t="shared" si="5"/>
        <v>1.1791074381662468E-3</v>
      </c>
      <c r="F49" s="12">
        <f t="shared" si="4"/>
        <v>0.36316442065185961</v>
      </c>
      <c r="G49" s="12">
        <f t="shared" si="0"/>
        <v>5.9587513588085388E-2</v>
      </c>
      <c r="H49" s="12">
        <f t="shared" si="0"/>
        <v>1.6717221711714931E-2</v>
      </c>
      <c r="I49" s="13">
        <f t="shared" si="1"/>
        <v>0.43946915595165992</v>
      </c>
      <c r="J49" s="13">
        <f t="shared" si="2"/>
        <v>-7.4469155951659927E-2</v>
      </c>
    </row>
    <row r="50" spans="1:10" ht="15.75" thickBot="1" x14ac:dyDescent="0.3">
      <c r="A50" s="43">
        <v>52.1</v>
      </c>
      <c r="B50" s="43">
        <v>0.39</v>
      </c>
      <c r="C50" s="10">
        <f t="shared" si="5"/>
        <v>0.50922045117029457</v>
      </c>
      <c r="D50" s="11">
        <f t="shared" si="5"/>
        <v>0.13193642654160653</v>
      </c>
      <c r="E50" s="11">
        <f t="shared" si="5"/>
        <v>1.2827405183630763E-3</v>
      </c>
      <c r="F50" s="12">
        <f t="shared" si="4"/>
        <v>0.22807744569301419</v>
      </c>
      <c r="G50" s="12">
        <f t="shared" si="0"/>
        <v>6.7700774893696872E-2</v>
      </c>
      <c r="H50" s="12">
        <f t="shared" si="0"/>
        <v>1.8186517148450244E-2</v>
      </c>
      <c r="I50" s="13">
        <f t="shared" si="1"/>
        <v>0.31396473773516131</v>
      </c>
      <c r="J50" s="13">
        <f t="shared" si="2"/>
        <v>7.6035262264838699E-2</v>
      </c>
    </row>
    <row r="51" spans="1:10" ht="15.75" thickBot="1" x14ac:dyDescent="0.3">
      <c r="A51" s="43">
        <v>58.6</v>
      </c>
      <c r="B51" s="43">
        <v>0.307</v>
      </c>
      <c r="C51" s="10">
        <f t="shared" si="5"/>
        <v>0.21697714452823644</v>
      </c>
      <c r="D51" s="11">
        <f t="shared" si="5"/>
        <v>0.15188559678674843</v>
      </c>
      <c r="E51" s="11">
        <f t="shared" si="5"/>
        <v>1.4111669383403904E-3</v>
      </c>
      <c r="F51" s="12">
        <f t="shared" si="4"/>
        <v>9.7183042794199148E-2</v>
      </c>
      <c r="G51" s="12">
        <f t="shared" si="0"/>
        <v>7.7937328357243041E-2</v>
      </c>
      <c r="H51" s="12">
        <f t="shared" si="0"/>
        <v>2.0007329117664428E-2</v>
      </c>
      <c r="I51" s="13">
        <f t="shared" si="1"/>
        <v>0.19512770026910661</v>
      </c>
      <c r="J51" s="13">
        <f t="shared" si="2"/>
        <v>0.11187229973089338</v>
      </c>
    </row>
    <row r="52" spans="1:10" ht="15.75" thickBot="1" x14ac:dyDescent="0.3">
      <c r="A52" s="43">
        <v>63</v>
      </c>
      <c r="B52" s="43">
        <v>0.189</v>
      </c>
      <c r="C52" s="10">
        <f t="shared" si="5"/>
        <v>0.10020233243983556</v>
      </c>
      <c r="D52" s="11">
        <f t="shared" si="5"/>
        <v>0.16659478617812212</v>
      </c>
      <c r="E52" s="11">
        <f t="shared" si="5"/>
        <v>1.504735145661576E-3</v>
      </c>
      <c r="F52" s="12">
        <f t="shared" si="4"/>
        <v>4.4880153542217222E-2</v>
      </c>
      <c r="G52" s="12">
        <f t="shared" si="0"/>
        <v>8.5485081058731496E-2</v>
      </c>
      <c r="H52" s="12">
        <f t="shared" si="0"/>
        <v>2.1333926182804327E-2</v>
      </c>
      <c r="I52" s="13">
        <f t="shared" si="1"/>
        <v>0.15169916078375306</v>
      </c>
      <c r="J52" s="13">
        <f t="shared" si="2"/>
        <v>3.7300839216246939E-2</v>
      </c>
    </row>
    <row r="53" spans="1:10" ht="15.75" thickBot="1" x14ac:dyDescent="0.3">
      <c r="A53" s="43">
        <v>73.900000000000006</v>
      </c>
      <c r="B53" s="43">
        <v>0.42199999999999999</v>
      </c>
      <c r="C53" s="10">
        <f t="shared" si="5"/>
        <v>7.4988269891276731E-3</v>
      </c>
      <c r="D53" s="11">
        <f t="shared" si="5"/>
        <v>0.20737835096275395</v>
      </c>
      <c r="E53" s="11">
        <f t="shared" si="5"/>
        <v>1.7617340617083871E-3</v>
      </c>
      <c r="F53" s="12">
        <f t="shared" si="4"/>
        <v>3.358689348480447E-3</v>
      </c>
      <c r="G53" s="12">
        <f t="shared" si="0"/>
        <v>0.10641242471371633</v>
      </c>
      <c r="H53" s="12">
        <f t="shared" si="0"/>
        <v>2.4977621167806364E-2</v>
      </c>
      <c r="I53" s="13">
        <f t="shared" si="1"/>
        <v>0.13474873523000314</v>
      </c>
      <c r="J53" s="13">
        <f t="shared" si="2"/>
        <v>0.28725126476999685</v>
      </c>
    </row>
    <row r="54" spans="1:10" ht="15.75" thickBot="1" x14ac:dyDescent="0.3">
      <c r="A54" s="43">
        <v>83</v>
      </c>
      <c r="B54" s="43">
        <v>0.28100000000000003</v>
      </c>
      <c r="C54" s="10">
        <f t="shared" si="5"/>
        <v>4.1063365581294435E-4</v>
      </c>
      <c r="D54" s="11">
        <f t="shared" si="5"/>
        <v>0.24627244794154868</v>
      </c>
      <c r="E54" s="11">
        <f t="shared" si="5"/>
        <v>2.0066325229252356E-3</v>
      </c>
      <c r="F54" s="12">
        <f t="shared" si="4"/>
        <v>1.8392088361368652E-4</v>
      </c>
      <c r="G54" s="12">
        <f t="shared" ref="G54:H56" si="6">D$15*D54</f>
        <v>0.12637022236882126</v>
      </c>
      <c r="H54" s="12">
        <f t="shared" si="6"/>
        <v>2.8449757582607475E-2</v>
      </c>
      <c r="I54" s="13">
        <f t="shared" si="1"/>
        <v>0.15500390083504242</v>
      </c>
      <c r="J54" s="13">
        <f t="shared" si="2"/>
        <v>0.1259960991649576</v>
      </c>
    </row>
    <row r="55" spans="1:10" ht="15.75" thickBot="1" x14ac:dyDescent="0.3">
      <c r="A55" s="43">
        <v>93.3</v>
      </c>
      <c r="B55" s="43">
        <v>0.31</v>
      </c>
      <c r="C55" s="10">
        <f t="shared" ref="C55:E86" si="7">EXP(-1*(($A55-C$8)/(0.6006*C$9))^2)</f>
        <v>6.7997386955838341E-6</v>
      </c>
      <c r="D55" s="11">
        <f t="shared" si="7"/>
        <v>0.29559920972894804</v>
      </c>
      <c r="E55" s="11">
        <f t="shared" si="7"/>
        <v>2.3213591158329464E-3</v>
      </c>
      <c r="F55" s="12">
        <f t="shared" si="4"/>
        <v>3.0455709889586993E-6</v>
      </c>
      <c r="G55" s="12">
        <f t="shared" si="6"/>
        <v>0.15168135200556812</v>
      </c>
      <c r="H55" s="12">
        <f t="shared" si="6"/>
        <v>3.2911907563098933E-2</v>
      </c>
      <c r="I55" s="13">
        <f t="shared" si="1"/>
        <v>0.18459630513965603</v>
      </c>
      <c r="J55" s="13">
        <f t="shared" si="2"/>
        <v>0.12540369486034397</v>
      </c>
    </row>
    <row r="56" spans="1:10" ht="15.75" thickBot="1" x14ac:dyDescent="0.3">
      <c r="A56" s="43">
        <v>104.8</v>
      </c>
      <c r="B56" s="43">
        <v>0.34100000000000003</v>
      </c>
      <c r="C56" s="10">
        <f t="shared" si="7"/>
        <v>2.5180902609502149E-8</v>
      </c>
      <c r="D56" s="11">
        <f t="shared" si="7"/>
        <v>0.35701989136540424</v>
      </c>
      <c r="E56" s="11">
        <f t="shared" si="7"/>
        <v>2.7258461707905636E-3</v>
      </c>
      <c r="F56" s="12">
        <f t="shared" si="4"/>
        <v>1.1278407876629358E-8</v>
      </c>
      <c r="G56" s="12">
        <f t="shared" si="6"/>
        <v>0.18319825639872928</v>
      </c>
      <c r="H56" s="12">
        <f t="shared" si="6"/>
        <v>3.8646668924422582E-2</v>
      </c>
      <c r="I56" s="13">
        <f t="shared" si="1"/>
        <v>0.22184493660155974</v>
      </c>
      <c r="J56" s="13">
        <f t="shared" si="2"/>
        <v>0.11915506339844029</v>
      </c>
    </row>
    <row r="57" spans="1:10" ht="15.75" thickBot="1" x14ac:dyDescent="0.3">
      <c r="A57" s="43">
        <v>117.7</v>
      </c>
      <c r="B57" s="43">
        <v>0.317</v>
      </c>
      <c r="C57" s="10">
        <f>EXP(-1*(($A57-C$8)/(0.6006*C$9))^2)</f>
        <v>1.3106727860669036E-11</v>
      </c>
      <c r="D57" s="11">
        <f t="shared" si="7"/>
        <v>0.43296934999147407</v>
      </c>
      <c r="E57" s="11">
        <f t="shared" si="7"/>
        <v>3.2556580545040148E-3</v>
      </c>
      <c r="F57" s="12">
        <f t="shared" ref="F57:H111" si="8">C$15*C57</f>
        <v>5.8704417801459306E-12</v>
      </c>
      <c r="G57" s="12">
        <f t="shared" si="8"/>
        <v>0.22217033815448461</v>
      </c>
      <c r="H57" s="12">
        <f t="shared" si="8"/>
        <v>4.6158268324824558E-2</v>
      </c>
      <c r="I57" s="13">
        <f t="shared" si="1"/>
        <v>0.26832860648517964</v>
      </c>
      <c r="J57" s="13">
        <f t="shared" si="2"/>
        <v>4.867139351482036E-2</v>
      </c>
    </row>
    <row r="58" spans="1:10" ht="15.75" thickBot="1" x14ac:dyDescent="0.3">
      <c r="A58" s="43">
        <v>125</v>
      </c>
      <c r="B58" s="43">
        <v>0.17499999999999999</v>
      </c>
      <c r="C58" s="10">
        <f t="shared" si="7"/>
        <v>9.9723022242659788E-14</v>
      </c>
      <c r="D58" s="11">
        <f t="shared" si="7"/>
        <v>0.47864626134318422</v>
      </c>
      <c r="E58" s="11">
        <f t="shared" si="7"/>
        <v>3.5955747818816213E-3</v>
      </c>
      <c r="F58" s="12">
        <f t="shared" si="8"/>
        <v>4.4665472758648487E-14</v>
      </c>
      <c r="G58" s="12">
        <f t="shared" si="8"/>
        <v>0.24560861349905969</v>
      </c>
      <c r="H58" s="12">
        <f t="shared" si="8"/>
        <v>5.0977560537864453E-2</v>
      </c>
      <c r="I58" s="13">
        <f t="shared" si="1"/>
        <v>0.2965861740369688</v>
      </c>
      <c r="J58" s="13">
        <f t="shared" si="2"/>
        <v>-0.12158617403696881</v>
      </c>
    </row>
    <row r="59" spans="1:10" ht="15.75" thickBot="1" x14ac:dyDescent="0.3">
      <c r="A59" s="43">
        <v>148.5</v>
      </c>
      <c r="B59" s="43">
        <v>0.55700000000000005</v>
      </c>
      <c r="C59" s="10">
        <f t="shared" si="7"/>
        <v>7.9328073939155467E-22</v>
      </c>
      <c r="D59" s="11">
        <f t="shared" si="7"/>
        <v>0.63294335282731251</v>
      </c>
      <c r="E59" s="11">
        <f t="shared" si="7"/>
        <v>4.9209435956581137E-3</v>
      </c>
      <c r="F59" s="12">
        <f t="shared" si="8"/>
        <v>3.553067131182142E-22</v>
      </c>
      <c r="G59" s="12">
        <f t="shared" si="8"/>
        <v>0.32478335645016526</v>
      </c>
      <c r="H59" s="12">
        <f t="shared" si="8"/>
        <v>6.9768455745982297E-2</v>
      </c>
      <c r="I59" s="13">
        <f t="shared" ref="I59:I80" si="9">SUM(F59:H59)</f>
        <v>0.39455181219614754</v>
      </c>
      <c r="J59" s="13">
        <f t="shared" si="2"/>
        <v>0.16244818780385251</v>
      </c>
    </row>
    <row r="60" spans="1:10" ht="15.75" thickBot="1" x14ac:dyDescent="0.3">
      <c r="A60" s="43">
        <v>166.8</v>
      </c>
      <c r="B60" s="43">
        <v>0.41799999999999998</v>
      </c>
      <c r="C60" s="10">
        <f t="shared" si="7"/>
        <v>1.740476670505961E-29</v>
      </c>
      <c r="D60" s="11">
        <f t="shared" si="7"/>
        <v>0.75148674164851603</v>
      </c>
      <c r="E60" s="11">
        <f t="shared" si="7"/>
        <v>6.2440395818093557E-3</v>
      </c>
      <c r="F60" s="12">
        <f t="shared" si="8"/>
        <v>7.7955131689031104E-30</v>
      </c>
      <c r="G60" s="12">
        <f t="shared" si="8"/>
        <v>0.38561173790696807</v>
      </c>
      <c r="H60" s="12">
        <f t="shared" si="8"/>
        <v>8.8527127119279028E-2</v>
      </c>
      <c r="I60" s="13">
        <f t="shared" si="9"/>
        <v>0.47413886502624708</v>
      </c>
      <c r="J60" s="13">
        <f t="shared" si="2"/>
        <v>-5.6138865026247098E-2</v>
      </c>
    </row>
    <row r="61" spans="1:10" ht="15.75" thickBot="1" x14ac:dyDescent="0.3">
      <c r="A61" s="43">
        <v>187.4</v>
      </c>
      <c r="B61" s="43">
        <v>0.47299999999999998</v>
      </c>
      <c r="C61" s="10">
        <f t="shared" si="7"/>
        <v>1.5974466446980973E-39</v>
      </c>
      <c r="D61" s="11">
        <f t="shared" si="7"/>
        <v>0.86887562293363818</v>
      </c>
      <c r="E61" s="11">
        <f t="shared" si="7"/>
        <v>8.1104447214184801E-3</v>
      </c>
      <c r="F61" s="12">
        <f t="shared" si="8"/>
        <v>7.1548884086702591E-40</v>
      </c>
      <c r="G61" s="12">
        <f t="shared" si="8"/>
        <v>0.44584770484367109</v>
      </c>
      <c r="H61" s="12">
        <f t="shared" si="8"/>
        <v>0.11498876031129256</v>
      </c>
      <c r="I61" s="13">
        <f t="shared" si="9"/>
        <v>0.56083646515496366</v>
      </c>
      <c r="J61" s="13">
        <f t="shared" si="2"/>
        <v>-8.7836465154963683E-2</v>
      </c>
    </row>
    <row r="62" spans="1:10" ht="15.75" thickBot="1" x14ac:dyDescent="0.3">
      <c r="A62" s="43">
        <v>210.5</v>
      </c>
      <c r="B62" s="43">
        <v>0.53600000000000003</v>
      </c>
      <c r="C62" s="10">
        <f t="shared" si="7"/>
        <v>1.4602117231836497E-52</v>
      </c>
      <c r="D62" s="11">
        <f t="shared" si="7"/>
        <v>0.96233743465268473</v>
      </c>
      <c r="E62" s="11">
        <f t="shared" si="7"/>
        <v>1.0785366759701112E-2</v>
      </c>
      <c r="F62" s="12">
        <f t="shared" si="8"/>
        <v>6.5402196480782177E-53</v>
      </c>
      <c r="G62" s="12">
        <f t="shared" si="8"/>
        <v>0.49380593171252501</v>
      </c>
      <c r="H62" s="12">
        <f t="shared" si="8"/>
        <v>0.15291343394838508</v>
      </c>
      <c r="I62" s="13">
        <f t="shared" si="9"/>
        <v>0.64671936566091004</v>
      </c>
      <c r="J62" s="13">
        <f t="shared" si="2"/>
        <v>-0.11071936566091001</v>
      </c>
    </row>
    <row r="63" spans="1:10" ht="15.75" thickBot="1" x14ac:dyDescent="0.3">
      <c r="A63" s="43">
        <v>236.4</v>
      </c>
      <c r="B63" s="43">
        <v>0.60099999999999998</v>
      </c>
      <c r="C63" s="10">
        <f t="shared" si="7"/>
        <v>2.0068544467420566E-69</v>
      </c>
      <c r="D63" s="11">
        <f t="shared" si="7"/>
        <v>0.99997760105964006</v>
      </c>
      <c r="E63" s="11">
        <f t="shared" si="7"/>
        <v>1.4693949784305887E-2</v>
      </c>
      <c r="F63" s="12">
        <f t="shared" si="8"/>
        <v>8.9886067034162454E-70</v>
      </c>
      <c r="G63" s="12">
        <f t="shared" si="8"/>
        <v>0.51312029772709167</v>
      </c>
      <c r="H63" s="12">
        <f t="shared" si="8"/>
        <v>0.20832878193616594</v>
      </c>
      <c r="I63" s="13">
        <f t="shared" si="9"/>
        <v>0.72144907966325755</v>
      </c>
      <c r="J63" s="13">
        <f t="shared" si="2"/>
        <v>-0.12044907966325757</v>
      </c>
    </row>
    <row r="64" spans="1:10" ht="15.75" thickBot="1" x14ac:dyDescent="0.3">
      <c r="A64" s="43">
        <v>265.60000000000002</v>
      </c>
      <c r="B64" s="43">
        <v>0.73699999999999999</v>
      </c>
      <c r="C64" s="10">
        <f t="shared" si="7"/>
        <v>2.8141619340469058E-91</v>
      </c>
      <c r="D64" s="11">
        <f t="shared" si="7"/>
        <v>0.94805210908675808</v>
      </c>
      <c r="E64" s="11">
        <f t="shared" si="7"/>
        <v>2.0552283060664003E-2</v>
      </c>
      <c r="F64" s="12">
        <f t="shared" si="8"/>
        <v>1.2604498978955641E-91</v>
      </c>
      <c r="G64" s="12">
        <f t="shared" si="8"/>
        <v>0.4864756770150705</v>
      </c>
      <c r="H64" s="12">
        <f t="shared" si="8"/>
        <v>0.29138741855566264</v>
      </c>
      <c r="I64" s="13">
        <f t="shared" si="9"/>
        <v>0.77786309557073308</v>
      </c>
      <c r="J64" s="13">
        <f t="shared" si="2"/>
        <v>-4.0863095570733088E-2</v>
      </c>
    </row>
    <row r="65" spans="1:10" ht="15.75" thickBot="1" x14ac:dyDescent="0.3">
      <c r="A65" s="43">
        <v>298.39999999999998</v>
      </c>
      <c r="B65" s="43">
        <v>0.878</v>
      </c>
      <c r="C65" s="10">
        <f t="shared" si="7"/>
        <v>2.035820678698964E-119</v>
      </c>
      <c r="D65" s="11">
        <f t="shared" si="7"/>
        <v>0.79032140387111205</v>
      </c>
      <c r="E65" s="11">
        <f t="shared" si="7"/>
        <v>2.9467962637087532E-2</v>
      </c>
      <c r="F65" s="12">
        <f t="shared" si="8"/>
        <v>9.1183450943410321E-120</v>
      </c>
      <c r="G65" s="12">
        <f t="shared" si="8"/>
        <v>0.40553903769915711</v>
      </c>
      <c r="H65" s="12">
        <f t="shared" si="8"/>
        <v>0.41779268695213451</v>
      </c>
      <c r="I65" s="13">
        <f t="shared" si="9"/>
        <v>0.82333172465129167</v>
      </c>
      <c r="J65" s="13">
        <f t="shared" si="2"/>
        <v>5.4668275348708328E-2</v>
      </c>
    </row>
    <row r="66" spans="1:10" ht="15.75" thickBot="1" x14ac:dyDescent="0.3">
      <c r="A66" s="43">
        <v>335.2</v>
      </c>
      <c r="B66" s="43">
        <v>0.99</v>
      </c>
      <c r="C66" s="10">
        <f t="shared" si="7"/>
        <v>1.6246547976592933E-155</v>
      </c>
      <c r="D66" s="11">
        <f t="shared" si="7"/>
        <v>0.55254278946262336</v>
      </c>
      <c r="E66" s="11">
        <f t="shared" si="7"/>
        <v>4.3237405606522734E-2</v>
      </c>
      <c r="F66" s="12">
        <f t="shared" si="8"/>
        <v>7.2767524464392194E-156</v>
      </c>
      <c r="G66" s="12">
        <f t="shared" si="8"/>
        <v>0.28352727134646033</v>
      </c>
      <c r="H66" s="12">
        <f t="shared" si="8"/>
        <v>0.61301393949961247</v>
      </c>
      <c r="I66" s="13">
        <f t="shared" si="9"/>
        <v>0.89654121084607286</v>
      </c>
      <c r="J66" s="13">
        <f t="shared" si="2"/>
        <v>9.3458789153927135E-2</v>
      </c>
    </row>
    <row r="67" spans="1:10" ht="15.75" thickBot="1" x14ac:dyDescent="0.3">
      <c r="A67" s="43">
        <v>376.5</v>
      </c>
      <c r="B67" s="43">
        <v>1.228</v>
      </c>
      <c r="C67" s="10">
        <f t="shared" si="7"/>
        <v>9.985301941826126E-202</v>
      </c>
      <c r="D67" s="11">
        <f t="shared" si="7"/>
        <v>0.30467176987544753</v>
      </c>
      <c r="E67" s="11">
        <f t="shared" si="7"/>
        <v>6.4761191382927921E-2</v>
      </c>
      <c r="F67" s="12">
        <f t="shared" si="8"/>
        <v>4.4723697882345597E-202</v>
      </c>
      <c r="G67" s="12">
        <f t="shared" si="8"/>
        <v>0.15633677104554031</v>
      </c>
      <c r="H67" s="12">
        <f t="shared" si="8"/>
        <v>0.91817518880799798</v>
      </c>
      <c r="I67" s="13">
        <f t="shared" si="9"/>
        <v>1.0745119598535382</v>
      </c>
      <c r="J67" s="13">
        <f t="shared" si="2"/>
        <v>0.15348804014646178</v>
      </c>
    </row>
    <row r="68" spans="1:10" ht="15.75" thickBot="1" x14ac:dyDescent="0.3">
      <c r="A68" s="43">
        <v>422.9</v>
      </c>
      <c r="B68" s="43">
        <v>1.5509999999999999</v>
      </c>
      <c r="C68" s="10">
        <f t="shared" si="7"/>
        <v>7.7868205213581445E-261</v>
      </c>
      <c r="D68" s="11">
        <f t="shared" si="7"/>
        <v>0.12226107938831356</v>
      </c>
      <c r="E68" s="11">
        <f t="shared" si="7"/>
        <v>9.8635840786524445E-2</v>
      </c>
      <c r="F68" s="12">
        <f t="shared" si="8"/>
        <v>3.4876802974030153E-261</v>
      </c>
      <c r="G68" s="12">
        <f t="shared" si="8"/>
        <v>6.2736046677134977E-2</v>
      </c>
      <c r="H68" s="12">
        <f t="shared" si="8"/>
        <v>1.3984452695117817</v>
      </c>
      <c r="I68" s="13">
        <f t="shared" si="9"/>
        <v>1.4611813161889167</v>
      </c>
      <c r="J68" s="13">
        <f t="shared" si="2"/>
        <v>8.9818683811083266E-2</v>
      </c>
    </row>
    <row r="69" spans="1:10" ht="15.75" thickBot="1" x14ac:dyDescent="0.3">
      <c r="A69" s="43">
        <v>475.1</v>
      </c>
      <c r="B69" s="43">
        <v>1.9039999999999999</v>
      </c>
      <c r="C69" s="10">
        <f t="shared" si="7"/>
        <v>0</v>
      </c>
      <c r="D69" s="11">
        <f t="shared" si="7"/>
        <v>3.213643436203073E-2</v>
      </c>
      <c r="E69" s="11">
        <f t="shared" si="7"/>
        <v>0.15183752100378561</v>
      </c>
      <c r="F69" s="12">
        <f t="shared" si="8"/>
        <v>0</v>
      </c>
      <c r="G69" s="12">
        <f t="shared" si="8"/>
        <v>1.6490226131323987E-2</v>
      </c>
      <c r="H69" s="12">
        <f t="shared" si="8"/>
        <v>2.1527313123603347</v>
      </c>
      <c r="I69" s="13">
        <f t="shared" si="9"/>
        <v>2.1692215384916587</v>
      </c>
      <c r="J69" s="13">
        <f t="shared" si="2"/>
        <v>-0.26522153849165875</v>
      </c>
    </row>
    <row r="70" spans="1:10" ht="15.75" thickBot="1" x14ac:dyDescent="0.3">
      <c r="A70" s="43">
        <v>533.70000000000005</v>
      </c>
      <c r="B70" s="43">
        <v>2.786</v>
      </c>
      <c r="C70" s="10">
        <f t="shared" si="7"/>
        <v>0</v>
      </c>
      <c r="D70" s="11">
        <f t="shared" si="7"/>
        <v>4.8561615596881902E-3</v>
      </c>
      <c r="E70" s="11">
        <f t="shared" si="7"/>
        <v>0.23372965162344345</v>
      </c>
      <c r="F70" s="12">
        <f t="shared" si="8"/>
        <v>0</v>
      </c>
      <c r="G70" s="12">
        <f t="shared" si="8"/>
        <v>2.4918508801373123E-3</v>
      </c>
      <c r="H70" s="12">
        <f t="shared" si="8"/>
        <v>3.313786581541426</v>
      </c>
      <c r="I70" s="13">
        <f t="shared" si="9"/>
        <v>3.3162784324215635</v>
      </c>
      <c r="J70" s="13">
        <f t="shared" si="2"/>
        <v>-0.53027843242156347</v>
      </c>
    </row>
    <row r="71" spans="1:10" ht="15.75" thickBot="1" x14ac:dyDescent="0.3">
      <c r="A71" s="43">
        <v>599.5</v>
      </c>
      <c r="B71" s="43">
        <v>3.722</v>
      </c>
      <c r="C71" s="10">
        <f t="shared" si="7"/>
        <v>0</v>
      </c>
      <c r="D71" s="11">
        <f t="shared" si="7"/>
        <v>3.5592399845929394E-4</v>
      </c>
      <c r="E71" s="11">
        <f t="shared" si="7"/>
        <v>0.35489201715856972</v>
      </c>
      <c r="F71" s="12">
        <f t="shared" si="8"/>
        <v>0</v>
      </c>
      <c r="G71" s="12">
        <f t="shared" si="8"/>
        <v>1.8263591890870504E-4</v>
      </c>
      <c r="H71" s="12">
        <f t="shared" si="8"/>
        <v>5.0316097944257558</v>
      </c>
      <c r="I71" s="13">
        <f t="shared" si="9"/>
        <v>5.0317924303446642</v>
      </c>
      <c r="J71" s="13">
        <f t="shared" si="2"/>
        <v>-1.3097924303446642</v>
      </c>
    </row>
    <row r="72" spans="1:10" ht="15.75" thickBot="1" x14ac:dyDescent="0.3">
      <c r="A72" s="43">
        <v>673.4</v>
      </c>
      <c r="B72" s="43">
        <v>6.59</v>
      </c>
      <c r="C72" s="10">
        <f t="shared" si="7"/>
        <v>0</v>
      </c>
      <c r="D72" s="11">
        <f t="shared" si="7"/>
        <v>1.0175869793216459E-5</v>
      </c>
      <c r="E72" s="11">
        <f t="shared" si="7"/>
        <v>0.52151838917000648</v>
      </c>
      <c r="F72" s="12">
        <f t="shared" si="8"/>
        <v>0</v>
      </c>
      <c r="G72" s="12">
        <f t="shared" si="8"/>
        <v>5.2215622953897879E-6</v>
      </c>
      <c r="H72" s="12">
        <f t="shared" si="8"/>
        <v>7.3940153851036916</v>
      </c>
      <c r="I72" s="13">
        <f t="shared" si="9"/>
        <v>7.394020606665987</v>
      </c>
      <c r="J72" s="13">
        <f t="shared" si="2"/>
        <v>-0.80402060666598718</v>
      </c>
    </row>
    <row r="73" spans="1:10" ht="15.75" thickBot="1" x14ac:dyDescent="0.3">
      <c r="A73" s="43">
        <v>756.5</v>
      </c>
      <c r="B73" s="43">
        <v>12.15</v>
      </c>
      <c r="C73" s="10">
        <f t="shared" si="7"/>
        <v>0</v>
      </c>
      <c r="D73" s="11">
        <f t="shared" si="7"/>
        <v>8.5402917240403307E-8</v>
      </c>
      <c r="E73" s="11">
        <f t="shared" si="7"/>
        <v>0.72290470965697196</v>
      </c>
      <c r="F73" s="12">
        <f t="shared" si="8"/>
        <v>0</v>
      </c>
      <c r="G73" s="12">
        <f t="shared" si="8"/>
        <v>4.382295190884412E-8</v>
      </c>
      <c r="H73" s="12">
        <f t="shared" si="8"/>
        <v>10.249242703932977</v>
      </c>
      <c r="I73" s="13">
        <f t="shared" si="9"/>
        <v>10.249242747755929</v>
      </c>
      <c r="J73" s="13">
        <f t="shared" si="2"/>
        <v>1.9007572522440714</v>
      </c>
    </row>
    <row r="74" spans="1:10" ht="15.75" thickBot="1" x14ac:dyDescent="0.3">
      <c r="A74" s="43">
        <v>849.8</v>
      </c>
      <c r="B74" s="43">
        <v>15.071</v>
      </c>
      <c r="C74" s="10">
        <f t="shared" si="7"/>
        <v>0</v>
      </c>
      <c r="D74" s="11">
        <f t="shared" si="7"/>
        <v>1.4841847381634755E-10</v>
      </c>
      <c r="E74" s="11">
        <f t="shared" si="7"/>
        <v>0.91211943183294719</v>
      </c>
      <c r="F74" s="12">
        <f t="shared" si="8"/>
        <v>0</v>
      </c>
      <c r="G74" s="12">
        <f t="shared" si="8"/>
        <v>7.6158237336660837E-11</v>
      </c>
      <c r="H74" s="12">
        <f t="shared" si="8"/>
        <v>12.931902790155196</v>
      </c>
      <c r="I74" s="13">
        <f t="shared" si="9"/>
        <v>12.931902790231353</v>
      </c>
      <c r="J74" s="13">
        <f t="shared" si="2"/>
        <v>2.1390972097686465</v>
      </c>
    </row>
    <row r="75" spans="1:10" ht="15.75" thickBot="1" x14ac:dyDescent="0.3">
      <c r="A75" s="43">
        <v>954.5</v>
      </c>
      <c r="B75" s="43">
        <v>13.134</v>
      </c>
      <c r="C75" s="10">
        <f t="shared" si="7"/>
        <v>0</v>
      </c>
      <c r="D75" s="11">
        <f t="shared" si="7"/>
        <v>3.418458267728293E-14</v>
      </c>
      <c r="E75" s="11">
        <f t="shared" si="7"/>
        <v>0.99998059064530642</v>
      </c>
      <c r="F75" s="12">
        <f t="shared" si="8"/>
        <v>0</v>
      </c>
      <c r="G75" s="12">
        <f t="shared" si="8"/>
        <v>1.7541196145250096E-14</v>
      </c>
      <c r="H75" s="12">
        <f t="shared" si="8"/>
        <v>14.1775861131259</v>
      </c>
      <c r="I75" s="13">
        <f t="shared" si="9"/>
        <v>14.177586113125917</v>
      </c>
      <c r="J75" s="13">
        <f t="shared" si="2"/>
        <v>-1.043586113125917</v>
      </c>
    </row>
    <row r="76" spans="1:10" ht="15.75" thickBot="1" x14ac:dyDescent="0.3">
      <c r="A76" s="43">
        <v>1072.3</v>
      </c>
      <c r="B76" s="43">
        <v>10.965999999999999</v>
      </c>
      <c r="C76" s="10">
        <f t="shared" si="7"/>
        <v>0</v>
      </c>
      <c r="D76" s="11">
        <f t="shared" si="7"/>
        <v>5.7244240336966101E-19</v>
      </c>
      <c r="E76" s="11">
        <f t="shared" si="7"/>
        <v>0.89570836310680813</v>
      </c>
      <c r="F76" s="12">
        <f t="shared" si="8"/>
        <v>0</v>
      </c>
      <c r="G76" s="12">
        <f t="shared" si="8"/>
        <v>2.9373839587746306E-19</v>
      </c>
      <c r="H76" s="12">
        <f t="shared" si="8"/>
        <v>12.699228934032529</v>
      </c>
      <c r="I76" s="13">
        <f t="shared" si="9"/>
        <v>12.699228934032529</v>
      </c>
      <c r="J76" s="13">
        <f t="shared" si="2"/>
        <v>-1.73322893403253</v>
      </c>
    </row>
    <row r="77" spans="1:10" ht="15.75" thickBot="1" x14ac:dyDescent="0.3">
      <c r="A77" s="43">
        <v>1204.5</v>
      </c>
      <c r="B77" s="43">
        <v>7.5019999999999998</v>
      </c>
      <c r="C77" s="10">
        <f t="shared" si="7"/>
        <v>0</v>
      </c>
      <c r="D77" s="11">
        <f t="shared" si="7"/>
        <v>3.4371222214708099E-25</v>
      </c>
      <c r="E77" s="11">
        <f t="shared" si="7"/>
        <v>0.60468286447906872</v>
      </c>
      <c r="F77" s="12">
        <f t="shared" si="8"/>
        <v>0</v>
      </c>
      <c r="G77" s="12">
        <f t="shared" si="8"/>
        <v>1.7636966825423099E-25</v>
      </c>
      <c r="H77" s="12">
        <f t="shared" si="8"/>
        <v>8.5731097808121977</v>
      </c>
      <c r="I77" s="13">
        <f t="shared" si="9"/>
        <v>8.5731097808121977</v>
      </c>
      <c r="J77" s="13">
        <f t="shared" si="2"/>
        <v>-1.0711097808121979</v>
      </c>
    </row>
    <row r="78" spans="1:10" ht="15.75" thickBot="1" x14ac:dyDescent="0.3">
      <c r="A78" s="43">
        <v>1353</v>
      </c>
      <c r="B78" s="43">
        <v>6.7510000000000003</v>
      </c>
      <c r="C78" s="10">
        <f t="shared" si="7"/>
        <v>0</v>
      </c>
      <c r="D78" s="11">
        <f t="shared" si="7"/>
        <v>2.889799662498655E-33</v>
      </c>
      <c r="E78" s="11">
        <f t="shared" si="7"/>
        <v>0.27690119063695762</v>
      </c>
      <c r="F78" s="12">
        <f t="shared" si="8"/>
        <v>0</v>
      </c>
      <c r="G78" s="12">
        <f t="shared" si="8"/>
        <v>1.4828480774186079E-33</v>
      </c>
      <c r="H78" s="12">
        <f t="shared" si="8"/>
        <v>3.9258666736213055</v>
      </c>
      <c r="I78" s="13">
        <f t="shared" si="9"/>
        <v>3.9258666736213055</v>
      </c>
      <c r="J78" s="13">
        <f t="shared" si="2"/>
        <v>2.8251333263786949</v>
      </c>
    </row>
    <row r="79" spans="1:10" ht="15.75" thickBot="1" x14ac:dyDescent="0.3">
      <c r="A79" s="43">
        <v>1519.9</v>
      </c>
      <c r="B79" s="43">
        <v>3.141</v>
      </c>
      <c r="C79" s="10">
        <f t="shared" si="7"/>
        <v>0</v>
      </c>
      <c r="D79" s="11">
        <f t="shared" si="7"/>
        <v>1.0295479726737747E-43</v>
      </c>
      <c r="E79" s="11">
        <f t="shared" si="7"/>
        <v>7.4953637537315279E-2</v>
      </c>
      <c r="F79" s="12">
        <f t="shared" si="8"/>
        <v>0</v>
      </c>
      <c r="G79" s="12">
        <f t="shared" si="8"/>
        <v>5.2829379548390848E-44</v>
      </c>
      <c r="H79" s="12">
        <f t="shared" si="8"/>
        <v>1.0626822766545474</v>
      </c>
      <c r="I79" s="13">
        <f t="shared" si="9"/>
        <v>1.0626822766545474</v>
      </c>
      <c r="J79" s="13">
        <f t="shared" si="2"/>
        <v>2.0783177233454526</v>
      </c>
    </row>
    <row r="80" spans="1:10" ht="15.75" thickBot="1" x14ac:dyDescent="0.3">
      <c r="A80" s="43">
        <v>1707.4</v>
      </c>
      <c r="B80" s="43">
        <v>0.83799999999999997</v>
      </c>
      <c r="C80" s="10">
        <f t="shared" si="7"/>
        <v>0</v>
      </c>
      <c r="D80" s="11">
        <f t="shared" si="7"/>
        <v>3.4873908064675849E-57</v>
      </c>
      <c r="E80" s="11">
        <f t="shared" si="7"/>
        <v>1.0047020934172483E-2</v>
      </c>
      <c r="F80" s="12">
        <f t="shared" si="8"/>
        <v>0</v>
      </c>
      <c r="G80" s="12">
        <f t="shared" si="8"/>
        <v>1.789491091609605E-57</v>
      </c>
      <c r="H80" s="12">
        <f t="shared" si="8"/>
        <v>0.14244526924536419</v>
      </c>
      <c r="I80" s="13">
        <f t="shared" si="9"/>
        <v>0.14244526924536419</v>
      </c>
      <c r="J80" s="13">
        <f t="shared" si="2"/>
        <v>0.69555473075463581</v>
      </c>
    </row>
    <row r="81" spans="1:10" ht="15.75" thickBot="1" x14ac:dyDescent="0.3">
      <c r="A81" s="43">
        <v>1917.9</v>
      </c>
      <c r="B81" s="43">
        <v>0.76200000000000001</v>
      </c>
      <c r="C81" s="10">
        <f t="shared" si="7"/>
        <v>0</v>
      </c>
      <c r="D81" s="11">
        <f t="shared" si="7"/>
        <v>1.7215719146503546E-74</v>
      </c>
      <c r="E81" s="11">
        <f t="shared" si="7"/>
        <v>5.3176546367146842E-4</v>
      </c>
      <c r="F81" s="12">
        <f t="shared" si="8"/>
        <v>0</v>
      </c>
      <c r="G81" s="12">
        <f t="shared" si="8"/>
        <v>8.8339328047739302E-75</v>
      </c>
      <c r="H81" s="12">
        <f t="shared" si="8"/>
        <v>7.5392969860779086E-3</v>
      </c>
      <c r="I81" s="13">
        <f t="shared" si="1"/>
        <v>7.5392969860779086E-3</v>
      </c>
      <c r="J81" s="13">
        <f t="shared" si="2"/>
        <v>0.7544607030139221</v>
      </c>
    </row>
    <row r="82" spans="1:10" ht="15.75" thickBot="1" x14ac:dyDescent="0.3">
      <c r="A82" s="43">
        <v>2154.4</v>
      </c>
      <c r="B82" s="43">
        <v>0</v>
      </c>
      <c r="C82" s="10">
        <f t="shared" si="7"/>
        <v>0</v>
      </c>
      <c r="D82" s="11">
        <f t="shared" si="7"/>
        <v>1.085803849279646E-96</v>
      </c>
      <c r="E82" s="11">
        <f t="shared" si="7"/>
        <v>8.2721505875608991E-6</v>
      </c>
      <c r="F82" s="12">
        <f t="shared" si="8"/>
        <v>0</v>
      </c>
      <c r="G82" s="12">
        <f t="shared" si="8"/>
        <v>5.5716047421982714E-97</v>
      </c>
      <c r="H82" s="12">
        <f t="shared" si="8"/>
        <v>1.172814036522521E-4</v>
      </c>
      <c r="I82" s="13">
        <f t="shared" si="1"/>
        <v>1.172814036522521E-4</v>
      </c>
      <c r="J82" s="13">
        <f t="shared" si="2"/>
        <v>-1.172814036522521E-4</v>
      </c>
    </row>
    <row r="83" spans="1:10" ht="15.75" thickBot="1" x14ac:dyDescent="0.3">
      <c r="A83" s="43">
        <v>2420.1</v>
      </c>
      <c r="B83" s="43">
        <v>0.68500000000000005</v>
      </c>
      <c r="C83" s="10">
        <f t="shared" si="7"/>
        <v>0</v>
      </c>
      <c r="D83" s="11">
        <f t="shared" si="7"/>
        <v>4.1303617088956256E-125</v>
      </c>
      <c r="E83" s="11">
        <f t="shared" si="7"/>
        <v>2.5943874257378343E-8</v>
      </c>
      <c r="F83" s="12">
        <f t="shared" si="8"/>
        <v>0</v>
      </c>
      <c r="G83" s="12">
        <f t="shared" si="8"/>
        <v>2.1194199025490974E-125</v>
      </c>
      <c r="H83" s="12">
        <f t="shared" si="8"/>
        <v>3.6782865070883979E-7</v>
      </c>
      <c r="I83" s="13">
        <f t="shared" si="1"/>
        <v>3.6782865070883979E-7</v>
      </c>
      <c r="J83" s="13">
        <f t="shared" si="2"/>
        <v>0.68499963217134929</v>
      </c>
    </row>
    <row r="84" spans="1:10" ht="15.75" thickBot="1" x14ac:dyDescent="0.3">
      <c r="A84" s="43">
        <v>2718.6</v>
      </c>
      <c r="B84" s="43">
        <v>0</v>
      </c>
      <c r="C84" s="10">
        <f t="shared" si="7"/>
        <v>0</v>
      </c>
      <c r="D84" s="11">
        <f t="shared" si="7"/>
        <v>1.9832852134425779E-161</v>
      </c>
      <c r="E84" s="11">
        <f t="shared" si="7"/>
        <v>1.0124046374256938E-11</v>
      </c>
      <c r="F84" s="12">
        <f t="shared" si="8"/>
        <v>0</v>
      </c>
      <c r="G84" s="12">
        <f t="shared" si="8"/>
        <v>1.0176866943029649E-161</v>
      </c>
      <c r="H84" s="12">
        <f t="shared" si="8"/>
        <v>1.4353732525116536E-10</v>
      </c>
      <c r="I84" s="13">
        <f t="shared" si="1"/>
        <v>1.4353732525116536E-10</v>
      </c>
      <c r="J84" s="13">
        <f t="shared" si="2"/>
        <v>-1.4353732525116536E-10</v>
      </c>
    </row>
    <row r="85" spans="1:10" ht="15.75" thickBot="1" x14ac:dyDescent="0.3">
      <c r="A85" s="43">
        <v>3053.9</v>
      </c>
      <c r="B85" s="43">
        <v>0</v>
      </c>
      <c r="C85" s="10">
        <f t="shared" si="7"/>
        <v>0</v>
      </c>
      <c r="D85" s="11">
        <f t="shared" si="7"/>
        <v>9.1445802249340552E-208</v>
      </c>
      <c r="E85" s="11">
        <f t="shared" si="7"/>
        <v>2.6566335743653491E-16</v>
      </c>
      <c r="F85" s="12">
        <f t="shared" si="8"/>
        <v>0</v>
      </c>
      <c r="G85" s="12">
        <f t="shared" si="8"/>
        <v>4.6923748318314423E-208</v>
      </c>
      <c r="H85" s="12">
        <f t="shared" si="8"/>
        <v>3.766538233235155E-15</v>
      </c>
      <c r="I85" s="13">
        <f t="shared" si="1"/>
        <v>3.766538233235155E-15</v>
      </c>
      <c r="J85" s="13">
        <f t="shared" si="2"/>
        <v>-3.766538233235155E-15</v>
      </c>
    </row>
    <row r="86" spans="1:10" ht="15.75" thickBot="1" x14ac:dyDescent="0.3">
      <c r="A86" s="43">
        <v>3430.5</v>
      </c>
      <c r="B86" s="43">
        <v>0</v>
      </c>
      <c r="C86" s="10">
        <f t="shared" si="7"/>
        <v>0</v>
      </c>
      <c r="D86" s="11">
        <f t="shared" si="7"/>
        <v>8.4769031989185316E-267</v>
      </c>
      <c r="E86" s="11">
        <f t="shared" si="7"/>
        <v>2.1389794981805655E-22</v>
      </c>
      <c r="F86" s="12">
        <f t="shared" si="8"/>
        <v>0</v>
      </c>
      <c r="G86" s="12">
        <f t="shared" si="8"/>
        <v>4.3497685234385485E-267</v>
      </c>
      <c r="H86" s="12">
        <f t="shared" si="8"/>
        <v>3.0326154640757705E-21</v>
      </c>
      <c r="I86" s="13">
        <f t="shared" ref="I86:I116" si="10">SUM(F86:H86)</f>
        <v>3.0326154640757705E-21</v>
      </c>
      <c r="J86" s="13">
        <f t="shared" ref="J86:J116" si="11">B86-I86</f>
        <v>-3.0326154640757705E-21</v>
      </c>
    </row>
    <row r="87" spans="1:10" ht="15.75" thickBot="1" x14ac:dyDescent="0.3">
      <c r="A87" s="43">
        <v>3853.5</v>
      </c>
      <c r="B87" s="43">
        <v>0</v>
      </c>
      <c r="C87" s="10">
        <f t="shared" ref="C87:E102" si="12">EXP(-1*(($A87-C$8)/(0.6006*C$9))^2)</f>
        <v>0</v>
      </c>
      <c r="D87" s="11">
        <f t="shared" si="12"/>
        <v>0</v>
      </c>
      <c r="E87" s="11">
        <f t="shared" si="12"/>
        <v>1.9417800350197292E-30</v>
      </c>
      <c r="F87" s="12">
        <f t="shared" si="8"/>
        <v>0</v>
      </c>
      <c r="G87" s="12">
        <f t="shared" si="8"/>
        <v>0</v>
      </c>
      <c r="H87" s="12">
        <f t="shared" si="8"/>
        <v>2.7530288004365528E-29</v>
      </c>
      <c r="I87" s="13">
        <f t="shared" si="10"/>
        <v>2.7530288004365528E-29</v>
      </c>
      <c r="J87" s="13">
        <f t="shared" si="11"/>
        <v>-2.7530288004365528E-29</v>
      </c>
    </row>
    <row r="88" spans="1:10" ht="15.75" thickBot="1" x14ac:dyDescent="0.3">
      <c r="A88" s="43">
        <v>4328.8</v>
      </c>
      <c r="B88" s="43">
        <v>0</v>
      </c>
      <c r="C88" s="10">
        <f t="shared" si="12"/>
        <v>0</v>
      </c>
      <c r="D88" s="11">
        <f t="shared" si="12"/>
        <v>0</v>
      </c>
      <c r="E88" s="11">
        <f t="shared" si="12"/>
        <v>5.5056108968266382E-41</v>
      </c>
      <c r="F88" s="12">
        <f t="shared" si="8"/>
        <v>0</v>
      </c>
      <c r="G88" s="12">
        <f t="shared" si="8"/>
        <v>0</v>
      </c>
      <c r="H88" s="12">
        <f t="shared" si="8"/>
        <v>7.8057787646411001E-40</v>
      </c>
      <c r="I88" s="13">
        <f t="shared" si="10"/>
        <v>7.8057787646411001E-40</v>
      </c>
      <c r="J88" s="13">
        <f t="shared" si="11"/>
        <v>-7.8057787646411001E-40</v>
      </c>
    </row>
    <row r="89" spans="1:10" ht="15.75" thickBot="1" x14ac:dyDescent="0.3">
      <c r="A89" s="43">
        <v>4862.6000000000004</v>
      </c>
      <c r="B89" s="43">
        <v>0</v>
      </c>
      <c r="C89" s="10">
        <f t="shared" si="12"/>
        <v>0</v>
      </c>
      <c r="D89" s="11">
        <f t="shared" si="12"/>
        <v>0</v>
      </c>
      <c r="E89" s="11">
        <f t="shared" si="12"/>
        <v>9.7468257527794694E-55</v>
      </c>
      <c r="F89" s="12">
        <f t="shared" si="8"/>
        <v>0</v>
      </c>
      <c r="G89" s="12">
        <f t="shared" si="8"/>
        <v>0</v>
      </c>
      <c r="H89" s="12">
        <f t="shared" si="8"/>
        <v>1.3818914360176707E-53</v>
      </c>
      <c r="I89" s="13">
        <f t="shared" si="10"/>
        <v>1.3818914360176707E-53</v>
      </c>
      <c r="J89" s="13">
        <f t="shared" si="11"/>
        <v>-1.3818914360176707E-53</v>
      </c>
    </row>
    <row r="90" spans="1:10" ht="15.75" thickBot="1" x14ac:dyDescent="0.3">
      <c r="A90" s="43">
        <v>5462.3</v>
      </c>
      <c r="B90" s="43">
        <v>0</v>
      </c>
      <c r="C90" s="10">
        <f t="shared" si="12"/>
        <v>0</v>
      </c>
      <c r="D90" s="11">
        <f t="shared" si="12"/>
        <v>0</v>
      </c>
      <c r="E90" s="11">
        <f t="shared" si="12"/>
        <v>1.3596630467504986E-72</v>
      </c>
      <c r="F90" s="12">
        <f t="shared" si="8"/>
        <v>0</v>
      </c>
      <c r="G90" s="12">
        <f t="shared" si="8"/>
        <v>0</v>
      </c>
      <c r="H90" s="12">
        <f t="shared" si="8"/>
        <v>1.9277114086485093E-71</v>
      </c>
      <c r="I90" s="13">
        <f t="shared" si="10"/>
        <v>1.9277114086485093E-71</v>
      </c>
      <c r="J90" s="13">
        <f t="shared" si="11"/>
        <v>-1.9277114086485093E-71</v>
      </c>
    </row>
    <row r="91" spans="1:10" ht="15.75" thickBot="1" x14ac:dyDescent="0.3">
      <c r="A91" s="43">
        <v>6135.9</v>
      </c>
      <c r="B91" s="43">
        <v>0</v>
      </c>
      <c r="C91" s="10">
        <f t="shared" si="12"/>
        <v>0</v>
      </c>
      <c r="D91" s="11">
        <f t="shared" si="12"/>
        <v>0</v>
      </c>
      <c r="E91" s="11">
        <f t="shared" si="12"/>
        <v>1.1021018544916714E-95</v>
      </c>
      <c r="F91" s="12">
        <f t="shared" si="8"/>
        <v>0</v>
      </c>
      <c r="G91" s="12">
        <f t="shared" si="8"/>
        <v>0</v>
      </c>
      <c r="H91" s="12">
        <f t="shared" si="8"/>
        <v>1.5625447227338903E-94</v>
      </c>
      <c r="I91" s="13">
        <f t="shared" si="10"/>
        <v>1.5625447227338903E-94</v>
      </c>
      <c r="J91" s="13">
        <f t="shared" si="11"/>
        <v>-1.5625447227338903E-94</v>
      </c>
    </row>
    <row r="92" spans="1:10" ht="15.75" thickBot="1" x14ac:dyDescent="0.3">
      <c r="A92" s="43">
        <v>6892.6</v>
      </c>
      <c r="B92" s="43">
        <v>0</v>
      </c>
      <c r="C92" s="10">
        <f t="shared" si="12"/>
        <v>0</v>
      </c>
      <c r="D92" s="11">
        <f t="shared" si="12"/>
        <v>0</v>
      </c>
      <c r="E92" s="11">
        <f t="shared" si="12"/>
        <v>1.8702662427800731E-125</v>
      </c>
      <c r="F92" s="12">
        <f t="shared" si="8"/>
        <v>0</v>
      </c>
      <c r="G92" s="12">
        <f t="shared" si="8"/>
        <v>0</v>
      </c>
      <c r="H92" s="12">
        <f t="shared" si="8"/>
        <v>2.6516375377221802E-124</v>
      </c>
      <c r="I92" s="13">
        <f t="shared" si="10"/>
        <v>2.6516375377221802E-124</v>
      </c>
      <c r="J92" s="13">
        <f t="shared" si="11"/>
        <v>-2.6516375377221802E-124</v>
      </c>
    </row>
    <row r="93" spans="1:10" ht="15.75" thickBot="1" x14ac:dyDescent="0.3">
      <c r="A93" s="43">
        <v>7742.6</v>
      </c>
      <c r="B93" s="43">
        <v>0</v>
      </c>
      <c r="C93" s="10">
        <f t="shared" si="12"/>
        <v>0</v>
      </c>
      <c r="D93" s="11">
        <f t="shared" si="12"/>
        <v>0</v>
      </c>
      <c r="E93" s="11">
        <f t="shared" si="12"/>
        <v>9.9447223810378741E-164</v>
      </c>
      <c r="F93" s="12">
        <f t="shared" si="8"/>
        <v>0</v>
      </c>
      <c r="G93" s="12">
        <f t="shared" si="8"/>
        <v>0</v>
      </c>
      <c r="H93" s="12">
        <f t="shared" si="8"/>
        <v>1.4099489454821318E-162</v>
      </c>
      <c r="I93" s="13">
        <f t="shared" si="10"/>
        <v>1.4099489454821318E-162</v>
      </c>
      <c r="J93" s="13">
        <f t="shared" si="11"/>
        <v>-1.4099489454821318E-162</v>
      </c>
    </row>
    <row r="94" spans="1:10" ht="15.75" thickBot="1" x14ac:dyDescent="0.3">
      <c r="A94" s="43">
        <v>8697.5</v>
      </c>
      <c r="B94" s="43">
        <v>0</v>
      </c>
      <c r="C94" s="10">
        <f t="shared" si="12"/>
        <v>0</v>
      </c>
      <c r="D94" s="11">
        <f t="shared" si="12"/>
        <v>0</v>
      </c>
      <c r="E94" s="11">
        <f t="shared" si="12"/>
        <v>7.9453880159360372E-213</v>
      </c>
      <c r="F94" s="12">
        <f t="shared" si="8"/>
        <v>0</v>
      </c>
      <c r="G94" s="12">
        <f t="shared" si="8"/>
        <v>0</v>
      </c>
      <c r="H94" s="12">
        <f t="shared" si="8"/>
        <v>1.1264860923494408E-211</v>
      </c>
      <c r="I94" s="13">
        <f t="shared" si="10"/>
        <v>1.1264860923494408E-211</v>
      </c>
      <c r="J94" s="13">
        <f t="shared" si="11"/>
        <v>-1.1264860923494408E-211</v>
      </c>
    </row>
    <row r="95" spans="1:10" ht="15.75" thickBot="1" x14ac:dyDescent="0.3">
      <c r="A95" s="43">
        <v>9770.1</v>
      </c>
      <c r="B95" s="43">
        <v>0</v>
      </c>
      <c r="C95" s="10">
        <f t="shared" si="12"/>
        <v>0</v>
      </c>
      <c r="D95" s="11">
        <f t="shared" si="12"/>
        <v>0</v>
      </c>
      <c r="E95" s="11">
        <f t="shared" si="12"/>
        <v>1.1335085586865628E-275</v>
      </c>
      <c r="F95" s="12">
        <f t="shared" si="8"/>
        <v>0</v>
      </c>
      <c r="G95" s="12">
        <f t="shared" si="8"/>
        <v>0</v>
      </c>
      <c r="H95" s="12">
        <f t="shared" si="8"/>
        <v>1.6070727123186882E-274</v>
      </c>
      <c r="I95" s="13">
        <f t="shared" si="10"/>
        <v>1.6070727123186882E-274</v>
      </c>
      <c r="J95" s="13">
        <f t="shared" si="11"/>
        <v>-1.6070727123186882E-274</v>
      </c>
    </row>
    <row r="96" spans="1:10" ht="15.75" thickBot="1" x14ac:dyDescent="0.3">
      <c r="A96" s="43">
        <v>10975</v>
      </c>
      <c r="B96" s="43">
        <v>0</v>
      </c>
      <c r="C96" s="10">
        <f t="shared" si="12"/>
        <v>0</v>
      </c>
      <c r="D96" s="11">
        <f t="shared" si="12"/>
        <v>0</v>
      </c>
      <c r="E96" s="11">
        <f t="shared" si="12"/>
        <v>0</v>
      </c>
      <c r="F96" s="12">
        <f t="shared" si="8"/>
        <v>0</v>
      </c>
      <c r="G96" s="12">
        <f t="shared" si="8"/>
        <v>0</v>
      </c>
      <c r="H96" s="12">
        <f t="shared" si="8"/>
        <v>0</v>
      </c>
      <c r="I96" s="13">
        <f t="shared" si="10"/>
        <v>0</v>
      </c>
      <c r="J96" s="13">
        <f t="shared" si="11"/>
        <v>0</v>
      </c>
    </row>
    <row r="97" spans="1:10" ht="15.75" thickBot="1" x14ac:dyDescent="0.3">
      <c r="A97" s="43">
        <v>12328.5</v>
      </c>
      <c r="B97" s="43">
        <v>0</v>
      </c>
      <c r="C97" s="10">
        <f t="shared" si="12"/>
        <v>0</v>
      </c>
      <c r="D97" s="11">
        <f t="shared" si="12"/>
        <v>0</v>
      </c>
      <c r="E97" s="11">
        <f t="shared" si="12"/>
        <v>0</v>
      </c>
      <c r="F97" s="12">
        <f t="shared" si="8"/>
        <v>0</v>
      </c>
      <c r="G97" s="12">
        <f t="shared" si="8"/>
        <v>0</v>
      </c>
      <c r="H97" s="12">
        <f t="shared" si="8"/>
        <v>0</v>
      </c>
      <c r="I97" s="13">
        <f t="shared" si="10"/>
        <v>0</v>
      </c>
      <c r="J97" s="13">
        <f t="shared" si="11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12"/>
        <v>0</v>
      </c>
      <c r="D98" s="11">
        <f t="shared" si="12"/>
        <v>0</v>
      </c>
      <c r="E98" s="11">
        <f t="shared" si="12"/>
        <v>0</v>
      </c>
      <c r="F98" s="12">
        <f t="shared" si="8"/>
        <v>0</v>
      </c>
      <c r="G98" s="12">
        <f t="shared" si="8"/>
        <v>0</v>
      </c>
      <c r="H98" s="12">
        <f t="shared" si="8"/>
        <v>0</v>
      </c>
      <c r="I98" s="13">
        <f t="shared" si="10"/>
        <v>0</v>
      </c>
      <c r="J98" s="13">
        <f t="shared" si="11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12"/>
        <v>0</v>
      </c>
      <c r="D99" s="11">
        <f t="shared" si="12"/>
        <v>0</v>
      </c>
      <c r="E99" s="11">
        <f t="shared" si="12"/>
        <v>0</v>
      </c>
      <c r="F99" s="12">
        <f t="shared" si="8"/>
        <v>0</v>
      </c>
      <c r="G99" s="12">
        <f t="shared" si="8"/>
        <v>0</v>
      </c>
      <c r="H99" s="12">
        <f t="shared" si="8"/>
        <v>0</v>
      </c>
      <c r="I99" s="13">
        <f t="shared" si="10"/>
        <v>0</v>
      </c>
      <c r="J99" s="13">
        <f t="shared" si="11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12"/>
        <v>0</v>
      </c>
      <c r="D100" s="11">
        <f t="shared" si="12"/>
        <v>0</v>
      </c>
      <c r="E100" s="11">
        <f t="shared" si="12"/>
        <v>0</v>
      </c>
      <c r="F100" s="12">
        <f t="shared" si="8"/>
        <v>0</v>
      </c>
      <c r="G100" s="12">
        <f t="shared" si="8"/>
        <v>0</v>
      </c>
      <c r="H100" s="12">
        <f t="shared" si="8"/>
        <v>0</v>
      </c>
      <c r="I100" s="13">
        <f t="shared" si="10"/>
        <v>0</v>
      </c>
      <c r="J100" s="13">
        <f t="shared" si="11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12"/>
        <v>0</v>
      </c>
      <c r="D101" s="11">
        <f t="shared" si="12"/>
        <v>0</v>
      </c>
      <c r="E101" s="11">
        <f t="shared" si="12"/>
        <v>0</v>
      </c>
      <c r="F101" s="12">
        <f t="shared" si="8"/>
        <v>0</v>
      </c>
      <c r="G101" s="12">
        <f t="shared" si="8"/>
        <v>0</v>
      </c>
      <c r="H101" s="12">
        <f t="shared" si="8"/>
        <v>0</v>
      </c>
      <c r="I101" s="13">
        <f t="shared" si="10"/>
        <v>0</v>
      </c>
      <c r="J101" s="13">
        <f t="shared" si="11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12"/>
        <v>0</v>
      </c>
      <c r="D102" s="11">
        <f t="shared" si="12"/>
        <v>0</v>
      </c>
      <c r="E102" s="11">
        <f t="shared" si="12"/>
        <v>0</v>
      </c>
      <c r="F102" s="12">
        <f t="shared" si="8"/>
        <v>0</v>
      </c>
      <c r="G102" s="12">
        <f t="shared" si="8"/>
        <v>0</v>
      </c>
      <c r="H102" s="12">
        <f t="shared" si="8"/>
        <v>0</v>
      </c>
      <c r="I102" s="13">
        <f t="shared" si="10"/>
        <v>0</v>
      </c>
      <c r="J102" s="13">
        <f t="shared" si="11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ref="C103:E116" si="13">EXP(-1*(($A103-C$8)/(0.6006*C$9))^2)</f>
        <v>0</v>
      </c>
      <c r="D103" s="11">
        <f t="shared" si="13"/>
        <v>0</v>
      </c>
      <c r="E103" s="11">
        <f t="shared" si="13"/>
        <v>0</v>
      </c>
      <c r="F103" s="12">
        <f t="shared" si="8"/>
        <v>0</v>
      </c>
      <c r="G103" s="12">
        <f t="shared" si="8"/>
        <v>0</v>
      </c>
      <c r="H103" s="12">
        <f t="shared" si="8"/>
        <v>0</v>
      </c>
      <c r="I103" s="13">
        <f t="shared" si="10"/>
        <v>0</v>
      </c>
      <c r="J103" s="13">
        <f t="shared" si="11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si="13"/>
        <v>0</v>
      </c>
      <c r="D104" s="11">
        <f t="shared" si="13"/>
        <v>0</v>
      </c>
      <c r="E104" s="11">
        <f t="shared" si="13"/>
        <v>0</v>
      </c>
      <c r="F104" s="12">
        <f t="shared" si="8"/>
        <v>0</v>
      </c>
      <c r="G104" s="12">
        <f t="shared" si="8"/>
        <v>0</v>
      </c>
      <c r="H104" s="12">
        <f t="shared" si="8"/>
        <v>0</v>
      </c>
      <c r="I104" s="13">
        <f t="shared" si="10"/>
        <v>0</v>
      </c>
      <c r="J104" s="13">
        <f t="shared" si="11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13"/>
        <v>0</v>
      </c>
      <c r="D105" s="11">
        <f t="shared" si="13"/>
        <v>0</v>
      </c>
      <c r="E105" s="11">
        <f t="shared" si="13"/>
        <v>0</v>
      </c>
      <c r="F105" s="12">
        <f t="shared" si="8"/>
        <v>0</v>
      </c>
      <c r="G105" s="12">
        <f t="shared" si="8"/>
        <v>0</v>
      </c>
      <c r="H105" s="12">
        <f t="shared" si="8"/>
        <v>0</v>
      </c>
      <c r="I105" s="13">
        <f t="shared" si="10"/>
        <v>0</v>
      </c>
      <c r="J105" s="13">
        <f t="shared" si="11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13"/>
        <v>0</v>
      </c>
      <c r="D106" s="11">
        <f t="shared" si="13"/>
        <v>0</v>
      </c>
      <c r="E106" s="11">
        <f t="shared" si="13"/>
        <v>0</v>
      </c>
      <c r="F106" s="12">
        <f t="shared" si="8"/>
        <v>0</v>
      </c>
      <c r="G106" s="12">
        <f t="shared" si="8"/>
        <v>0</v>
      </c>
      <c r="H106" s="12">
        <f t="shared" si="8"/>
        <v>0</v>
      </c>
      <c r="I106" s="13">
        <f t="shared" si="10"/>
        <v>0</v>
      </c>
      <c r="J106" s="13">
        <f t="shared" si="11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13"/>
        <v>0</v>
      </c>
      <c r="D107" s="11">
        <f t="shared" si="13"/>
        <v>0</v>
      </c>
      <c r="E107" s="11">
        <f t="shared" si="13"/>
        <v>0</v>
      </c>
      <c r="F107" s="12">
        <f t="shared" si="8"/>
        <v>0</v>
      </c>
      <c r="G107" s="12">
        <f t="shared" si="8"/>
        <v>0</v>
      </c>
      <c r="H107" s="12">
        <f t="shared" si="8"/>
        <v>0</v>
      </c>
      <c r="I107" s="13">
        <f t="shared" si="10"/>
        <v>0</v>
      </c>
      <c r="J107" s="13">
        <f t="shared" si="11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13"/>
        <v>0</v>
      </c>
      <c r="D108" s="11">
        <f t="shared" si="13"/>
        <v>0</v>
      </c>
      <c r="E108" s="11">
        <f t="shared" si="13"/>
        <v>0</v>
      </c>
      <c r="F108" s="12">
        <f t="shared" si="8"/>
        <v>0</v>
      </c>
      <c r="G108" s="12">
        <f t="shared" si="8"/>
        <v>0</v>
      </c>
      <c r="H108" s="12">
        <f t="shared" si="8"/>
        <v>0</v>
      </c>
      <c r="I108" s="13">
        <f t="shared" si="10"/>
        <v>0</v>
      </c>
      <c r="J108" s="13">
        <f t="shared" si="11"/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13"/>
        <v>0</v>
      </c>
      <c r="D109" s="11">
        <f t="shared" si="13"/>
        <v>0</v>
      </c>
      <c r="E109" s="11">
        <f t="shared" si="13"/>
        <v>0</v>
      </c>
      <c r="F109" s="12">
        <f t="shared" si="8"/>
        <v>0</v>
      </c>
      <c r="G109" s="12">
        <f t="shared" si="8"/>
        <v>0</v>
      </c>
      <c r="H109" s="12">
        <f t="shared" si="8"/>
        <v>0</v>
      </c>
      <c r="I109" s="13">
        <f t="shared" si="10"/>
        <v>0</v>
      </c>
      <c r="J109" s="13">
        <f t="shared" si="11"/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13"/>
        <v>0</v>
      </c>
      <c r="D110" s="11">
        <f t="shared" si="13"/>
        <v>0</v>
      </c>
      <c r="E110" s="11">
        <f t="shared" si="13"/>
        <v>0</v>
      </c>
      <c r="F110" s="12">
        <f t="shared" si="8"/>
        <v>0</v>
      </c>
      <c r="G110" s="12">
        <f t="shared" si="8"/>
        <v>0</v>
      </c>
      <c r="H110" s="12">
        <f t="shared" si="8"/>
        <v>0</v>
      </c>
      <c r="I110" s="13">
        <f t="shared" si="10"/>
        <v>0</v>
      </c>
      <c r="J110" s="13">
        <f t="shared" si="11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13"/>
        <v>0</v>
      </c>
      <c r="D111" s="11">
        <f t="shared" si="13"/>
        <v>0</v>
      </c>
      <c r="E111" s="11">
        <f t="shared" si="13"/>
        <v>0</v>
      </c>
      <c r="F111" s="12">
        <f t="shared" si="8"/>
        <v>0</v>
      </c>
      <c r="G111" s="12">
        <f t="shared" si="8"/>
        <v>0</v>
      </c>
      <c r="H111" s="12">
        <f t="shared" si="8"/>
        <v>0</v>
      </c>
      <c r="I111" s="13">
        <f t="shared" si="10"/>
        <v>0</v>
      </c>
      <c r="J111" s="13">
        <f t="shared" si="11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13"/>
        <v>0</v>
      </c>
      <c r="D112" s="11">
        <f t="shared" si="13"/>
        <v>0</v>
      </c>
      <c r="E112" s="11">
        <f t="shared" si="13"/>
        <v>0</v>
      </c>
      <c r="F112" s="12">
        <f t="shared" ref="F112:H116" si="14">C$15*C112</f>
        <v>0</v>
      </c>
      <c r="G112" s="12">
        <f t="shared" si="14"/>
        <v>0</v>
      </c>
      <c r="H112" s="12">
        <f t="shared" si="14"/>
        <v>0</v>
      </c>
      <c r="I112" s="13">
        <f t="shared" si="10"/>
        <v>0</v>
      </c>
      <c r="J112" s="13">
        <f t="shared" si="11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13"/>
        <v>0</v>
      </c>
      <c r="D113" s="11">
        <f t="shared" si="13"/>
        <v>0</v>
      </c>
      <c r="E113" s="11">
        <f t="shared" si="13"/>
        <v>0</v>
      </c>
      <c r="F113" s="12">
        <f t="shared" si="14"/>
        <v>0</v>
      </c>
      <c r="G113" s="12">
        <f t="shared" si="14"/>
        <v>0</v>
      </c>
      <c r="H113" s="12">
        <f t="shared" si="14"/>
        <v>0</v>
      </c>
      <c r="I113" s="13">
        <f t="shared" si="10"/>
        <v>0</v>
      </c>
      <c r="J113" s="13">
        <f t="shared" si="11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13"/>
        <v>0</v>
      </c>
      <c r="D114" s="11">
        <f t="shared" si="13"/>
        <v>0</v>
      </c>
      <c r="E114" s="11">
        <f t="shared" si="13"/>
        <v>0</v>
      </c>
      <c r="F114" s="12">
        <f t="shared" si="14"/>
        <v>0</v>
      </c>
      <c r="G114" s="12">
        <f t="shared" si="14"/>
        <v>0</v>
      </c>
      <c r="H114" s="12">
        <f t="shared" si="14"/>
        <v>0</v>
      </c>
      <c r="I114" s="13">
        <f t="shared" si="10"/>
        <v>0</v>
      </c>
      <c r="J114" s="13">
        <f t="shared" si="11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13"/>
        <v>0</v>
      </c>
      <c r="D115" s="11">
        <f t="shared" si="13"/>
        <v>0</v>
      </c>
      <c r="E115" s="11">
        <f t="shared" si="13"/>
        <v>0</v>
      </c>
      <c r="F115" s="12">
        <f t="shared" si="14"/>
        <v>0</v>
      </c>
      <c r="G115" s="12">
        <f t="shared" si="14"/>
        <v>0</v>
      </c>
      <c r="H115" s="12">
        <f t="shared" si="14"/>
        <v>0</v>
      </c>
      <c r="I115" s="13">
        <f t="shared" si="10"/>
        <v>0</v>
      </c>
      <c r="J115" s="13">
        <f t="shared" si="11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13"/>
        <v>0</v>
      </c>
      <c r="D116" s="11">
        <f t="shared" si="13"/>
        <v>0</v>
      </c>
      <c r="E116" s="11">
        <f t="shared" si="13"/>
        <v>0</v>
      </c>
      <c r="F116" s="12">
        <f t="shared" si="14"/>
        <v>0</v>
      </c>
      <c r="G116" s="12">
        <f t="shared" si="14"/>
        <v>0</v>
      </c>
      <c r="H116" s="12">
        <f t="shared" si="14"/>
        <v>0</v>
      </c>
      <c r="I116" s="13">
        <f t="shared" si="10"/>
        <v>0</v>
      </c>
      <c r="J116" s="13">
        <f t="shared" si="11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6"/>
  <sheetViews>
    <sheetView zoomScale="46" zoomScaleNormal="100" workbookViewId="0">
      <selection activeCell="C15" sqref="C15:E15"/>
    </sheetView>
  </sheetViews>
  <sheetFormatPr defaultColWidth="8.875" defaultRowHeight="14.25" x14ac:dyDescent="0.2"/>
  <cols>
    <col min="1" max="1" width="4.125" customWidth="1"/>
    <col min="2" max="2" width="13.5" customWidth="1"/>
    <col min="3" max="5" width="12.5" customWidth="1"/>
    <col min="6" max="6" width="12" customWidth="1"/>
    <col min="7" max="8" width="11.5" customWidth="1"/>
    <col min="9" max="9" width="10.625" customWidth="1"/>
    <col min="10" max="10" width="8" customWidth="1"/>
    <col min="11" max="11" width="10.625" customWidth="1"/>
    <col min="12" max="12" width="7" customWidth="1"/>
    <col min="13" max="99" width="10.625" customWidth="1"/>
  </cols>
  <sheetData>
    <row r="1" spans="2:8" ht="20.25" customHeight="1" x14ac:dyDescent="0.5">
      <c r="B1" s="1" t="s">
        <v>26</v>
      </c>
    </row>
    <row r="2" spans="2:8" x14ac:dyDescent="0.2">
      <c r="B2" s="42" t="s">
        <v>20</v>
      </c>
    </row>
    <row r="3" spans="2:8" x14ac:dyDescent="0.2">
      <c r="B3" s="42" t="s">
        <v>19</v>
      </c>
    </row>
    <row r="4" spans="2:8" x14ac:dyDescent="0.2">
      <c r="B4" s="42" t="s">
        <v>27</v>
      </c>
    </row>
    <row r="5" spans="2:8" x14ac:dyDescent="0.2">
      <c r="B5" s="42" t="s">
        <v>28</v>
      </c>
    </row>
    <row r="6" spans="2:8" ht="20.25" customHeight="1" x14ac:dyDescent="0.25">
      <c r="B6" s="2" t="s">
        <v>29</v>
      </c>
    </row>
    <row r="7" spans="2:8" ht="15" x14ac:dyDescent="0.25">
      <c r="B7" s="3"/>
      <c r="C7" s="4" t="s">
        <v>0</v>
      </c>
      <c r="D7" s="4" t="s">
        <v>1</v>
      </c>
      <c r="E7" s="4" t="s">
        <v>2</v>
      </c>
    </row>
    <row r="8" spans="2:8" ht="15" x14ac:dyDescent="0.25">
      <c r="B8" s="25" t="s">
        <v>4</v>
      </c>
      <c r="C8" s="41">
        <v>42.746782220847926</v>
      </c>
      <c r="D8" s="41">
        <v>230.64801327986254</v>
      </c>
      <c r="E8" s="41">
        <v>1053.9892560556727</v>
      </c>
    </row>
    <row r="9" spans="2:8" ht="15" x14ac:dyDescent="0.25">
      <c r="B9" s="25" t="s">
        <v>5</v>
      </c>
      <c r="C9" s="41">
        <v>29.491100962566442</v>
      </c>
      <c r="D9" s="41">
        <v>180.44324457510561</v>
      </c>
      <c r="E9" s="41">
        <v>683.49346532702532</v>
      </c>
    </row>
    <row r="11" spans="2:8" x14ac:dyDescent="0.2">
      <c r="B11" s="33" t="s">
        <v>23</v>
      </c>
      <c r="C11" s="34">
        <f>COUNT(A22:A108)</f>
        <v>87</v>
      </c>
      <c r="D11" s="36" t="s">
        <v>22</v>
      </c>
      <c r="E11" s="37">
        <f>E12-(1-E12)*(N25/(C11-N25-1))</f>
        <v>-1.1305041840677039</v>
      </c>
    </row>
    <row r="12" spans="2:8" ht="15" customHeight="1" x14ac:dyDescent="0.25">
      <c r="B12" s="31" t="s">
        <v>24</v>
      </c>
      <c r="C12" s="39">
        <f>STDEV(J22:J143)/MAX(I22:I143)</f>
        <v>4.9312202480784904E-2</v>
      </c>
      <c r="D12" s="35" t="s">
        <v>21</v>
      </c>
      <c r="E12" s="38">
        <f>M24</f>
        <v>0.95045339106819293</v>
      </c>
    </row>
    <row r="13" spans="2:8" ht="21.75" customHeight="1" x14ac:dyDescent="0.25">
      <c r="B13" s="2" t="s">
        <v>15</v>
      </c>
      <c r="H13" s="44"/>
    </row>
    <row r="14" spans="2:8" ht="15" x14ac:dyDescent="0.25">
      <c r="C14" s="4" t="s">
        <v>0</v>
      </c>
      <c r="D14" s="4" t="s">
        <v>1</v>
      </c>
      <c r="E14" s="4" t="s">
        <v>2</v>
      </c>
    </row>
    <row r="15" spans="2:8" ht="15" x14ac:dyDescent="0.25">
      <c r="B15" s="5" t="s">
        <v>3</v>
      </c>
      <c r="C15" s="40">
        <f>O22</f>
        <v>0.47144140123180883</v>
      </c>
      <c r="D15" s="40">
        <f>N22</f>
        <v>0.41038705940705927</v>
      </c>
      <c r="E15" s="40">
        <f>M22</f>
        <v>13.278726016512408</v>
      </c>
    </row>
    <row r="16" spans="2:8" ht="15" x14ac:dyDescent="0.25">
      <c r="B16" s="5" t="s">
        <v>9</v>
      </c>
      <c r="C16" s="23">
        <f>O28</f>
        <v>0.67808845356611447</v>
      </c>
      <c r="D16" s="24">
        <f>N28</f>
        <v>0.73163943781240315</v>
      </c>
      <c r="E16" s="24">
        <f>M28</f>
        <v>2.4984205724426136E-2</v>
      </c>
    </row>
    <row r="17" spans="1:18" x14ac:dyDescent="0.2">
      <c r="C17" s="32" t="s">
        <v>17</v>
      </c>
    </row>
    <row r="18" spans="1:18" x14ac:dyDescent="0.2">
      <c r="C18" t="s">
        <v>18</v>
      </c>
    </row>
    <row r="19" spans="1:18" x14ac:dyDescent="0.2">
      <c r="C19" t="s">
        <v>17</v>
      </c>
      <c r="F19" t="s">
        <v>11</v>
      </c>
    </row>
    <row r="20" spans="1:18" ht="25.5" customHeight="1" x14ac:dyDescent="0.25">
      <c r="A20" s="30" t="s">
        <v>14</v>
      </c>
      <c r="C20" s="5" t="s">
        <v>6</v>
      </c>
      <c r="F20" s="5" t="s">
        <v>7</v>
      </c>
      <c r="I20" s="29">
        <f>MAX(I22:I123)</f>
        <v>13.252332513870591</v>
      </c>
      <c r="M20" s="5" t="s">
        <v>25</v>
      </c>
    </row>
    <row r="21" spans="1:18" ht="15" thickBot="1" x14ac:dyDescent="0.25">
      <c r="A21" s="9" t="s">
        <v>12</v>
      </c>
      <c r="B21" s="9" t="s">
        <v>13</v>
      </c>
      <c r="C21" s="6" t="s">
        <v>0</v>
      </c>
      <c r="D21" s="7" t="s">
        <v>1</v>
      </c>
      <c r="E21" s="7" t="s">
        <v>2</v>
      </c>
      <c r="F21" s="6" t="s">
        <v>0</v>
      </c>
      <c r="G21" s="7" t="s">
        <v>1</v>
      </c>
      <c r="H21" s="7" t="s">
        <v>2</v>
      </c>
      <c r="I21" s="8" t="s">
        <v>8</v>
      </c>
      <c r="J21" s="9" t="s">
        <v>16</v>
      </c>
      <c r="K21" t="s">
        <v>17</v>
      </c>
      <c r="M21" s="26" t="s">
        <v>2</v>
      </c>
      <c r="N21" s="26" t="s">
        <v>1</v>
      </c>
      <c r="O21" s="27" t="s">
        <v>0</v>
      </c>
      <c r="P21" s="27" t="s">
        <v>17</v>
      </c>
      <c r="Q21" s="27" t="s">
        <v>17</v>
      </c>
    </row>
    <row r="22" spans="1:18" ht="15.75" thickBot="1" x14ac:dyDescent="0.3">
      <c r="A22" s="43">
        <v>2</v>
      </c>
      <c r="B22" s="43">
        <v>0</v>
      </c>
      <c r="C22" s="10">
        <f>EXP(-1*(($A22-C$8)/(0.6006*C$9))^2)</f>
        <v>5.0308178865712278E-3</v>
      </c>
      <c r="D22" s="11">
        <f t="shared" ref="C22:E31" si="0">EXP(-1*(($A22-D$8)/(0.6006*D$9))^2)</f>
        <v>1.1663862316176997E-2</v>
      </c>
      <c r="E22" s="11">
        <f t="shared" si="0"/>
        <v>1.4056646673624887E-3</v>
      </c>
      <c r="F22" s="12">
        <f t="shared" ref="F22:F53" si="1">C$15*C22</f>
        <v>2.3717358337871867E-3</v>
      </c>
      <c r="G22" s="12">
        <f t="shared" ref="G22:G53" si="2">D$15*D22</f>
        <v>4.7866981572646889E-3</v>
      </c>
      <c r="H22" s="12">
        <f t="shared" ref="H22:H53" si="3">E$15*E22</f>
        <v>1.8665435988998537E-2</v>
      </c>
      <c r="I22" s="13">
        <f t="shared" ref="I22:I53" si="4">SUM(F22:H22)</f>
        <v>2.5823869980050412E-2</v>
      </c>
      <c r="J22" s="13">
        <f t="shared" ref="J22:J53" si="5">B22-I22</f>
        <v>-2.5823869980050412E-2</v>
      </c>
      <c r="M22" s="15">
        <f t="array" ref="M22:Q26">LINEST(B22:B108,C22:E108,FALSE,TRUE)</f>
        <v>13.278726016512408</v>
      </c>
      <c r="N22" s="16">
        <v>0.41038705940705927</v>
      </c>
      <c r="O22" s="16">
        <v>0.47144140123180883</v>
      </c>
      <c r="P22" s="16">
        <v>0</v>
      </c>
      <c r="Q22" s="16" t="e">
        <v>#N/A</v>
      </c>
      <c r="R22" s="17"/>
    </row>
    <row r="23" spans="1:18" ht="15.75" thickBot="1" x14ac:dyDescent="0.3">
      <c r="A23" s="43">
        <v>2.2999999999999998</v>
      </c>
      <c r="B23" s="43">
        <v>0</v>
      </c>
      <c r="C23" s="10">
        <f t="shared" si="0"/>
        <v>5.43697812207163E-3</v>
      </c>
      <c r="D23" s="11">
        <f t="shared" si="0"/>
        <v>1.1800812107079462E-2</v>
      </c>
      <c r="E23" s="11">
        <f t="shared" si="0"/>
        <v>1.4109388656427168E-3</v>
      </c>
      <c r="F23" s="12">
        <f>C$15*C23</f>
        <v>2.5632165843361377E-3</v>
      </c>
      <c r="G23" s="12">
        <f t="shared" si="2"/>
        <v>4.8429005792395632E-3</v>
      </c>
      <c r="H23" s="12">
        <f t="shared" si="3"/>
        <v>1.873547062291845E-2</v>
      </c>
      <c r="I23" s="13">
        <f t="shared" si="4"/>
        <v>2.6141587786494152E-2</v>
      </c>
      <c r="J23" s="13">
        <f t="shared" si="5"/>
        <v>-2.6141587786494152E-2</v>
      </c>
      <c r="M23" s="18">
        <v>0.33175842255483556</v>
      </c>
      <c r="N23">
        <v>0.30025535743006615</v>
      </c>
      <c r="O23">
        <v>0.31967897070831935</v>
      </c>
      <c r="P23" t="e">
        <v>#N/A</v>
      </c>
      <c r="Q23" t="e">
        <v>#N/A</v>
      </c>
      <c r="R23" s="19"/>
    </row>
    <row r="24" spans="1:18" ht="15.75" thickBot="1" x14ac:dyDescent="0.3">
      <c r="A24" s="43">
        <v>2.5</v>
      </c>
      <c r="B24" s="43">
        <v>0</v>
      </c>
      <c r="C24" s="10">
        <f t="shared" si="0"/>
        <v>5.7239849215291946E-3</v>
      </c>
      <c r="D24" s="11">
        <f t="shared" si="0"/>
        <v>1.189290286846483E-2</v>
      </c>
      <c r="E24" s="11">
        <f t="shared" si="0"/>
        <v>1.4144651479571072E-3</v>
      </c>
      <c r="F24" s="12">
        <f>C$15*C24</f>
        <v>2.6985234720354689E-3</v>
      </c>
      <c r="G24" s="12">
        <f t="shared" si="2"/>
        <v>4.880693436003062E-3</v>
      </c>
      <c r="H24" s="12">
        <f t="shared" si="3"/>
        <v>1.8782295159628114E-2</v>
      </c>
      <c r="I24" s="13">
        <f t="shared" si="4"/>
        <v>2.6361512067666647E-2</v>
      </c>
      <c r="J24" s="13">
        <f t="shared" si="5"/>
        <v>-2.6361512067666647E-2</v>
      </c>
      <c r="M24" s="18">
        <v>0.95045339106819293</v>
      </c>
      <c r="N24">
        <v>0.69402367130797626</v>
      </c>
      <c r="O24" t="e">
        <v>#N/A</v>
      </c>
      <c r="P24" t="e">
        <v>#N/A</v>
      </c>
      <c r="Q24" t="e">
        <v>#N/A</v>
      </c>
      <c r="R24" s="19"/>
    </row>
    <row r="25" spans="1:18" ht="15.75" thickBot="1" x14ac:dyDescent="0.3">
      <c r="A25" s="43">
        <v>2.8</v>
      </c>
      <c r="B25" s="43">
        <v>0</v>
      </c>
      <c r="C25" s="10">
        <f t="shared" si="0"/>
        <v>6.1801950058057867E-3</v>
      </c>
      <c r="D25" s="11">
        <f t="shared" si="0"/>
        <v>1.2032234569087049E-2</v>
      </c>
      <c r="E25" s="11">
        <f t="shared" si="0"/>
        <v>1.4197698389923064E-3</v>
      </c>
      <c r="F25" s="12">
        <f t="shared" si="1"/>
        <v>2.913599793422907E-3</v>
      </c>
      <c r="G25" s="12">
        <f t="shared" si="2"/>
        <v>4.9378733629035993E-3</v>
      </c>
      <c r="H25" s="12">
        <f t="shared" si="3"/>
        <v>1.8852734698486771E-2</v>
      </c>
      <c r="I25" s="13">
        <f t="shared" si="4"/>
        <v>2.6704207854813276E-2</v>
      </c>
      <c r="J25" s="13">
        <f t="shared" si="5"/>
        <v>-2.6704207854813276E-2</v>
      </c>
      <c r="M25" s="18">
        <v>537.12444753862917</v>
      </c>
      <c r="N25">
        <v>84</v>
      </c>
      <c r="O25" t="e">
        <v>#N/A</v>
      </c>
      <c r="P25" t="e">
        <v>#N/A</v>
      </c>
      <c r="Q25" t="e">
        <v>#N/A</v>
      </c>
      <c r="R25" s="19"/>
    </row>
    <row r="26" spans="1:18" ht="15.75" thickBot="1" x14ac:dyDescent="0.3">
      <c r="A26" s="43">
        <v>3.2</v>
      </c>
      <c r="B26" s="43">
        <v>0</v>
      </c>
      <c r="C26" s="10">
        <f t="shared" si="0"/>
        <v>6.8394236172754537E-3</v>
      </c>
      <c r="D26" s="11">
        <f t="shared" si="0"/>
        <v>1.2220261338049283E-2</v>
      </c>
      <c r="E26" s="11">
        <f t="shared" si="0"/>
        <v>1.4268713490486278E-3</v>
      </c>
      <c r="F26" s="12">
        <f t="shared" si="1"/>
        <v>3.2243874537462667E-3</v>
      </c>
      <c r="G26" s="12">
        <f t="shared" si="2"/>
        <v>5.0150371157078209E-3</v>
      </c>
      <c r="H26" s="12">
        <f t="shared" si="3"/>
        <v>1.894703370482817E-2</v>
      </c>
      <c r="I26" s="13">
        <f t="shared" si="4"/>
        <v>2.7186458274282257E-2</v>
      </c>
      <c r="J26" s="13">
        <f t="shared" si="5"/>
        <v>-2.7186458274282257E-2</v>
      </c>
      <c r="M26" s="20">
        <v>776.14835506779275</v>
      </c>
      <c r="N26" s="21">
        <v>40.46018393220735</v>
      </c>
      <c r="O26" s="21" t="e">
        <v>#N/A</v>
      </c>
      <c r="P26" s="21" t="e">
        <v>#N/A</v>
      </c>
      <c r="Q26" s="21" t="e">
        <v>#N/A</v>
      </c>
      <c r="R26" s="22"/>
    </row>
    <row r="27" spans="1:18" ht="15.75" thickBot="1" x14ac:dyDescent="0.3">
      <c r="A27" s="43">
        <v>3.6</v>
      </c>
      <c r="B27" s="43">
        <v>0</v>
      </c>
      <c r="C27" s="10">
        <f t="shared" si="0"/>
        <v>7.5612544164113471E-3</v>
      </c>
      <c r="D27" s="11">
        <f t="shared" si="0"/>
        <v>1.2410888238298369E-2</v>
      </c>
      <c r="E27" s="11">
        <f t="shared" si="0"/>
        <v>1.4340056568753294E-3</v>
      </c>
      <c r="F27" s="12">
        <f t="shared" si="1"/>
        <v>3.5646883771431686E-3</v>
      </c>
      <c r="G27" s="12">
        <f t="shared" si="2"/>
        <v>5.0932679287449259E-3</v>
      </c>
      <c r="H27" s="12">
        <f t="shared" si="3"/>
        <v>1.9041768223776401E-2</v>
      </c>
      <c r="I27" s="13">
        <f t="shared" si="4"/>
        <v>2.7699724529664495E-2</v>
      </c>
      <c r="J27" s="13">
        <f t="shared" si="5"/>
        <v>-2.7699724529664495E-2</v>
      </c>
      <c r="M27" t="s">
        <v>10</v>
      </c>
    </row>
    <row r="28" spans="1:18" ht="15.75" thickBot="1" x14ac:dyDescent="0.3">
      <c r="A28" s="43">
        <v>4</v>
      </c>
      <c r="B28" s="43">
        <v>0</v>
      </c>
      <c r="C28" s="10">
        <f t="shared" si="0"/>
        <v>8.3507449802055472E-3</v>
      </c>
      <c r="D28" s="11">
        <f t="shared" si="0"/>
        <v>1.2604145361524609E-2</v>
      </c>
      <c r="E28" s="11">
        <f t="shared" si="0"/>
        <v>1.4411728992972353E-3</v>
      </c>
      <c r="F28" s="12">
        <f t="shared" si="1"/>
        <v>3.9368869147975967E-3</v>
      </c>
      <c r="G28" s="12">
        <f t="shared" si="2"/>
        <v>5.1725781512552103E-3</v>
      </c>
      <c r="H28" s="12">
        <f t="shared" si="3"/>
        <v>1.9136940072190814E-2</v>
      </c>
      <c r="I28" s="13">
        <f t="shared" si="4"/>
        <v>2.824640513824362E-2</v>
      </c>
      <c r="J28" s="13">
        <f t="shared" si="5"/>
        <v>-2.824640513824362E-2</v>
      </c>
      <c r="M28" s="14">
        <f>M23/M22</f>
        <v>2.4984205724426136E-2</v>
      </c>
      <c r="N28" s="14">
        <f>N23/N22</f>
        <v>0.73163943781240315</v>
      </c>
      <c r="O28" s="14">
        <f>O23/O22</f>
        <v>0.67808845356611447</v>
      </c>
      <c r="P28" s="14" t="e">
        <f>P23/P22</f>
        <v>#N/A</v>
      </c>
      <c r="Q28" s="14" t="e">
        <f>Q23/Q22</f>
        <v>#N/A</v>
      </c>
    </row>
    <row r="29" spans="1:18" ht="15.75" thickBot="1" x14ac:dyDescent="0.3">
      <c r="A29" s="43">
        <v>4.5</v>
      </c>
      <c r="B29" s="43">
        <v>0</v>
      </c>
      <c r="C29" s="10">
        <f t="shared" si="0"/>
        <v>9.4409673678838707E-3</v>
      </c>
      <c r="D29" s="11">
        <f t="shared" si="0"/>
        <v>1.2849461767917828E-2</v>
      </c>
      <c r="E29" s="11">
        <f t="shared" si="0"/>
        <v>1.4501784758459643E-3</v>
      </c>
      <c r="F29" s="12">
        <f t="shared" si="1"/>
        <v>4.4508628848989543E-3</v>
      </c>
      <c r="G29" s="12">
        <f t="shared" si="2"/>
        <v>5.2732528298992309E-3</v>
      </c>
      <c r="H29" s="12">
        <f t="shared" si="3"/>
        <v>1.9256522655802116E-2</v>
      </c>
      <c r="I29" s="13">
        <f t="shared" si="4"/>
        <v>2.89806383706003E-2</v>
      </c>
      <c r="J29" s="13">
        <f t="shared" si="5"/>
        <v>-2.89806383706003E-2</v>
      </c>
    </row>
    <row r="30" spans="1:18" ht="15.75" thickBot="1" x14ac:dyDescent="0.3">
      <c r="A30" s="43">
        <v>5.0999999999999996</v>
      </c>
      <c r="B30" s="43">
        <v>0</v>
      </c>
      <c r="C30" s="10">
        <f t="shared" si="0"/>
        <v>1.0915719971481925E-2</v>
      </c>
      <c r="D30" s="11">
        <f t="shared" si="0"/>
        <v>1.3149413171850295E-2</v>
      </c>
      <c r="E30" s="11">
        <f t="shared" si="0"/>
        <v>1.4610537578359372E-3</v>
      </c>
      <c r="F30" s="12">
        <f t="shared" si="1"/>
        <v>5.1461223188094792E-3</v>
      </c>
      <c r="G30" s="12">
        <f t="shared" si="2"/>
        <v>5.3963490045240946E-3</v>
      </c>
      <c r="H30" s="12">
        <f t="shared" si="3"/>
        <v>1.9400932545699277E-2</v>
      </c>
      <c r="I30" s="13">
        <f t="shared" si="4"/>
        <v>2.994340386903285E-2</v>
      </c>
      <c r="J30" s="13">
        <f t="shared" si="5"/>
        <v>-2.994340386903285E-2</v>
      </c>
    </row>
    <row r="31" spans="1:18" ht="15.75" thickBot="1" x14ac:dyDescent="0.3">
      <c r="A31" s="43">
        <v>5.7</v>
      </c>
      <c r="B31" s="43">
        <v>2E-3</v>
      </c>
      <c r="C31" s="10">
        <f t="shared" si="0"/>
        <v>1.2591908983845997E-2</v>
      </c>
      <c r="D31" s="11">
        <f t="shared" si="0"/>
        <v>1.3455541603040412E-2</v>
      </c>
      <c r="E31" s="11">
        <f t="shared" si="0"/>
        <v>1.4720043072056169E-3</v>
      </c>
      <c r="F31" s="12">
        <f t="shared" si="1"/>
        <v>5.9363472155277586E-3</v>
      </c>
      <c r="G31" s="12">
        <f t="shared" si="2"/>
        <v>5.521980151201103E-3</v>
      </c>
      <c r="H31" s="12">
        <f t="shared" si="3"/>
        <v>1.954634189050955E-2</v>
      </c>
      <c r="I31" s="13">
        <f t="shared" si="4"/>
        <v>3.100466925723841E-2</v>
      </c>
      <c r="J31" s="13">
        <f t="shared" si="5"/>
        <v>-2.9004669257238408E-2</v>
      </c>
      <c r="M31" s="28" t="e">
        <f>#REF!-M22</f>
        <v>#REF!</v>
      </c>
      <c r="N31" s="28" t="e">
        <f>#REF!-N22</f>
        <v>#REF!</v>
      </c>
      <c r="O31" s="28">
        <f>E15-O22</f>
        <v>12.807284615280599</v>
      </c>
      <c r="P31" s="29" t="e">
        <f>#REF!-P22</f>
        <v>#REF!</v>
      </c>
      <c r="Q31" s="28" t="e">
        <f>C15-Q22</f>
        <v>#N/A</v>
      </c>
    </row>
    <row r="32" spans="1:18" ht="15.75" thickBot="1" x14ac:dyDescent="0.3">
      <c r="A32" s="43">
        <v>6.4</v>
      </c>
      <c r="B32" s="43">
        <v>4.0000000000000001E-3</v>
      </c>
      <c r="C32" s="10">
        <f t="shared" ref="C32:E41" si="6">EXP(-1*(($A32-C$8)/(0.6006*C$9))^2)</f>
        <v>1.4832382398477525E-2</v>
      </c>
      <c r="D32" s="11">
        <f t="shared" si="6"/>
        <v>1.3820639785141239E-2</v>
      </c>
      <c r="E32" s="11">
        <f t="shared" si="6"/>
        <v>1.4848757051811475E-3</v>
      </c>
      <c r="F32" s="12">
        <f t="shared" si="1"/>
        <v>6.9925991415442619E-3</v>
      </c>
      <c r="G32" s="12">
        <f t="shared" si="2"/>
        <v>5.6718117205483247E-3</v>
      </c>
      <c r="H32" s="12">
        <f t="shared" si="3"/>
        <v>1.9717257657676113E-2</v>
      </c>
      <c r="I32" s="13">
        <f t="shared" si="4"/>
        <v>3.2381668519768703E-2</v>
      </c>
      <c r="J32" s="13">
        <f t="shared" si="5"/>
        <v>-2.8381668519768703E-2</v>
      </c>
    </row>
    <row r="33" spans="1:10" ht="15.75" thickBot="1" x14ac:dyDescent="0.3">
      <c r="A33" s="43">
        <v>7.2</v>
      </c>
      <c r="B33" s="43">
        <v>5.0000000000000001E-3</v>
      </c>
      <c r="C33" s="10">
        <f t="shared" si="6"/>
        <v>1.7816770719048493E-2</v>
      </c>
      <c r="D33" s="11">
        <f t="shared" si="6"/>
        <v>1.4248584911232516E-2</v>
      </c>
      <c r="E33" s="11">
        <f t="shared" si="6"/>
        <v>1.4997130673863994E-3</v>
      </c>
      <c r="F33" s="12">
        <f t="shared" si="1"/>
        <v>8.3995633532140835E-3</v>
      </c>
      <c r="G33" s="12">
        <f t="shared" si="2"/>
        <v>5.8474348624325068E-3</v>
      </c>
      <c r="H33" s="12">
        <f t="shared" si="3"/>
        <v>1.9914278925207408E-2</v>
      </c>
      <c r="I33" s="13">
        <f t="shared" si="4"/>
        <v>3.4161277140853999E-2</v>
      </c>
      <c r="J33" s="13">
        <f t="shared" si="5"/>
        <v>-2.9161277140853998E-2</v>
      </c>
    </row>
    <row r="34" spans="1:10" ht="15.75" thickBot="1" x14ac:dyDescent="0.3">
      <c r="A34" s="43">
        <v>8.1</v>
      </c>
      <c r="B34" s="43">
        <v>5.0000000000000001E-3</v>
      </c>
      <c r="C34" s="10">
        <f t="shared" si="6"/>
        <v>2.1791209813609467E-2</v>
      </c>
      <c r="D34" s="11">
        <f t="shared" si="6"/>
        <v>1.474396173991557E-2</v>
      </c>
      <c r="E34" s="11">
        <f t="shared" si="6"/>
        <v>1.516568620802192E-3</v>
      </c>
      <c r="F34" s="12">
        <f t="shared" si="1"/>
        <v>1.0273278489064392E-2</v>
      </c>
      <c r="G34" s="12">
        <f t="shared" si="2"/>
        <v>6.05073110245414E-3</v>
      </c>
      <c r="H34" s="12">
        <f t="shared" si="3"/>
        <v>2.0138099200872409E-2</v>
      </c>
      <c r="I34" s="13">
        <f t="shared" si="4"/>
        <v>3.6462108792390938E-2</v>
      </c>
      <c r="J34" s="13">
        <f t="shared" si="5"/>
        <v>-3.146210879239094E-2</v>
      </c>
    </row>
    <row r="35" spans="1:10" ht="15.75" thickBot="1" x14ac:dyDescent="0.3">
      <c r="A35" s="43">
        <v>9.1</v>
      </c>
      <c r="B35" s="43">
        <v>6.0000000000000001E-3</v>
      </c>
      <c r="C35" s="10">
        <f t="shared" si="6"/>
        <v>2.7090713436923763E-2</v>
      </c>
      <c r="D35" s="11">
        <f t="shared" si="6"/>
        <v>1.531212837427837E-2</v>
      </c>
      <c r="E35" s="11">
        <f t="shared" si="6"/>
        <v>1.5355019788291838E-3</v>
      </c>
      <c r="F35" s="12">
        <f t="shared" si="1"/>
        <v>1.277168390307273E-2</v>
      </c>
      <c r="G35" s="12">
        <f t="shared" si="2"/>
        <v>6.2838993367834951E-3</v>
      </c>
      <c r="H35" s="12">
        <f t="shared" si="3"/>
        <v>2.0389510074685369E-2</v>
      </c>
      <c r="I35" s="13">
        <f t="shared" si="4"/>
        <v>3.9445093314541595E-2</v>
      </c>
      <c r="J35" s="13">
        <f t="shared" si="5"/>
        <v>-3.3445093314541596E-2</v>
      </c>
    </row>
    <row r="36" spans="1:10" ht="15.75" thickBot="1" x14ac:dyDescent="0.3">
      <c r="A36" s="43">
        <v>10.199999999999999</v>
      </c>
      <c r="B36" s="43">
        <v>7.0000000000000001E-3</v>
      </c>
      <c r="C36" s="10">
        <f t="shared" si="6"/>
        <v>3.4167697127302853E-2</v>
      </c>
      <c r="D36" s="11">
        <f t="shared" si="6"/>
        <v>1.5959292973315789E-2</v>
      </c>
      <c r="E36" s="11">
        <f t="shared" si="6"/>
        <v>1.5565804561741639E-3</v>
      </c>
      <c r="F36" s="12">
        <f t="shared" si="1"/>
        <v>1.6108067010559706E-2</v>
      </c>
      <c r="G36" s="12">
        <f t="shared" si="2"/>
        <v>6.5494873135348106E-3</v>
      </c>
      <c r="H36" s="12">
        <f t="shared" si="3"/>
        <v>2.0669405400194622E-2</v>
      </c>
      <c r="I36" s="13">
        <f t="shared" si="4"/>
        <v>4.3326959724289141E-2</v>
      </c>
      <c r="J36" s="13">
        <f t="shared" si="5"/>
        <v>-3.6326959724289141E-2</v>
      </c>
    </row>
    <row r="37" spans="1:10" ht="15.75" thickBot="1" x14ac:dyDescent="0.3">
      <c r="A37" s="43">
        <v>11.5</v>
      </c>
      <c r="B37" s="43">
        <v>2.4E-2</v>
      </c>
      <c r="C37" s="10">
        <f t="shared" si="6"/>
        <v>4.4505978783231613E-2</v>
      </c>
      <c r="D37" s="11">
        <f t="shared" si="6"/>
        <v>1.6755026062279361E-2</v>
      </c>
      <c r="E37" s="11">
        <f t="shared" si="6"/>
        <v>1.5818354562977136E-3</v>
      </c>
      <c r="F37" s="12">
        <f t="shared" si="1"/>
        <v>2.0981961000759865E-2</v>
      </c>
      <c r="G37" s="12">
        <f t="shared" si="2"/>
        <v>6.8760458759874665E-3</v>
      </c>
      <c r="H37" s="12">
        <f t="shared" si="3"/>
        <v>2.1004759627382224E-2</v>
      </c>
      <c r="I37" s="13">
        <f t="shared" si="4"/>
        <v>4.8862766504129559E-2</v>
      </c>
      <c r="J37" s="13">
        <f t="shared" si="5"/>
        <v>-2.4862766504129559E-2</v>
      </c>
    </row>
    <row r="38" spans="1:10" ht="15.75" thickBot="1" x14ac:dyDescent="0.3">
      <c r="A38" s="43">
        <v>12.9</v>
      </c>
      <c r="B38" s="43">
        <v>3.7999999999999999E-2</v>
      </c>
      <c r="C38" s="10">
        <f t="shared" si="6"/>
        <v>5.8454682459365331E-2</v>
      </c>
      <c r="D38" s="11">
        <f t="shared" si="6"/>
        <v>1.7650714557046848E-2</v>
      </c>
      <c r="E38" s="11">
        <f t="shared" si="6"/>
        <v>1.6094554818235078E-3</v>
      </c>
      <c r="F38" s="12">
        <f t="shared" si="1"/>
        <v>2.7557957407203629E-2</v>
      </c>
      <c r="G38" s="12">
        <f t="shared" si="2"/>
        <v>7.2436248434998305E-3</v>
      </c>
      <c r="H38" s="12">
        <f t="shared" si="3"/>
        <v>2.1371518378908327E-2</v>
      </c>
      <c r="I38" s="13">
        <f t="shared" si="4"/>
        <v>5.617310062961179E-2</v>
      </c>
      <c r="J38" s="13">
        <f t="shared" si="5"/>
        <v>-1.8173100629611791E-2</v>
      </c>
    </row>
    <row r="39" spans="1:10" ht="15.75" thickBot="1" x14ac:dyDescent="0.3">
      <c r="A39" s="43">
        <v>14.5</v>
      </c>
      <c r="B39" s="43">
        <v>4.3999999999999997E-2</v>
      </c>
      <c r="C39" s="10">
        <f t="shared" si="6"/>
        <v>7.8612211451047062E-2</v>
      </c>
      <c r="D39" s="11">
        <f t="shared" si="6"/>
        <v>1.8725482288025209E-2</v>
      </c>
      <c r="E39" s="11">
        <f t="shared" si="6"/>
        <v>1.6415654854180575E-3</v>
      </c>
      <c r="F39" s="12">
        <f t="shared" si="1"/>
        <v>3.7061051120412872E-2</v>
      </c>
      <c r="G39" s="12">
        <f t="shared" si="2"/>
        <v>7.6846956121616374E-3</v>
      </c>
      <c r="H39" s="12">
        <f t="shared" si="3"/>
        <v>2.179789831902958E-2</v>
      </c>
      <c r="I39" s="13">
        <f t="shared" si="4"/>
        <v>6.6543645051604094E-2</v>
      </c>
      <c r="J39" s="13">
        <f t="shared" si="5"/>
        <v>-2.2543645051604097E-2</v>
      </c>
    </row>
    <row r="40" spans="1:10" ht="15.75" thickBot="1" x14ac:dyDescent="0.3">
      <c r="A40" s="43">
        <v>16.3</v>
      </c>
      <c r="B40" s="43">
        <v>5.5E-2</v>
      </c>
      <c r="C40" s="10">
        <f t="shared" si="6"/>
        <v>0.10759017540785512</v>
      </c>
      <c r="D40" s="11">
        <f t="shared" si="6"/>
        <v>2.0002591829514638E-2</v>
      </c>
      <c r="E40" s="11">
        <f t="shared" si="6"/>
        <v>1.6783946608919433E-3</v>
      </c>
      <c r="F40" s="12">
        <f t="shared" si="1"/>
        <v>5.0722463053055319E-2</v>
      </c>
      <c r="G40" s="12">
        <f t="shared" si="2"/>
        <v>8.2088048414341828E-3</v>
      </c>
      <c r="H40" s="12">
        <f t="shared" si="3"/>
        <v>2.228694284956137E-2</v>
      </c>
      <c r="I40" s="13">
        <f t="shared" si="4"/>
        <v>8.1218210744050875E-2</v>
      </c>
      <c r="J40" s="13">
        <f t="shared" si="5"/>
        <v>-2.6218210744050875E-2</v>
      </c>
    </row>
    <row r="41" spans="1:10" ht="15.75" thickBot="1" x14ac:dyDescent="0.3">
      <c r="A41" s="43">
        <v>18.3</v>
      </c>
      <c r="B41" s="43">
        <v>0.112</v>
      </c>
      <c r="C41" s="10">
        <f t="shared" si="6"/>
        <v>0.14882538452031474</v>
      </c>
      <c r="D41" s="11">
        <f t="shared" si="6"/>
        <v>2.1510088818387462E-2</v>
      </c>
      <c r="E41" s="11">
        <f t="shared" si="6"/>
        <v>1.7202082760917521E-3</v>
      </c>
      <c r="F41" s="12">
        <f t="shared" si="1"/>
        <v>7.016244781711993E-2</v>
      </c>
      <c r="G41" s="12">
        <f t="shared" si="2"/>
        <v>8.8274620977626967E-3</v>
      </c>
      <c r="H41" s="12">
        <f t="shared" si="3"/>
        <v>2.2842174389559509E-2</v>
      </c>
      <c r="I41" s="13">
        <f t="shared" si="4"/>
        <v>0.10183208430444213</v>
      </c>
      <c r="J41" s="13">
        <f t="shared" si="5"/>
        <v>1.0167915695557875E-2</v>
      </c>
    </row>
    <row r="42" spans="1:10" ht="15.75" thickBot="1" x14ac:dyDescent="0.3">
      <c r="A42" s="43">
        <v>20.6</v>
      </c>
      <c r="B42" s="43">
        <v>0.17799999999999999</v>
      </c>
      <c r="C42" s="10">
        <f t="shared" ref="C42:E51" si="7">EXP(-1*(($A42-C$8)/(0.6006*C$9))^2)</f>
        <v>0.20942392631247711</v>
      </c>
      <c r="D42" s="11">
        <f t="shared" si="7"/>
        <v>2.3365001912607406E-2</v>
      </c>
      <c r="E42" s="11">
        <f t="shared" si="7"/>
        <v>1.7694794749381515E-3</v>
      </c>
      <c r="F42" s="12">
        <f t="shared" si="1"/>
        <v>9.8731109272221285E-2</v>
      </c>
      <c r="G42" s="12">
        <f t="shared" si="2"/>
        <v>9.5886944279552685E-3</v>
      </c>
      <c r="H42" s="12">
        <f t="shared" si="3"/>
        <v>2.3496433139545948E-2</v>
      </c>
      <c r="I42" s="13">
        <f t="shared" si="4"/>
        <v>0.13181623683972249</v>
      </c>
      <c r="J42" s="13">
        <f t="shared" si="5"/>
        <v>4.6183763160277502E-2</v>
      </c>
    </row>
    <row r="43" spans="1:10" ht="15.75" thickBot="1" x14ac:dyDescent="0.3">
      <c r="A43" s="43">
        <v>23.1</v>
      </c>
      <c r="B43" s="43">
        <v>0.252</v>
      </c>
      <c r="C43" s="10">
        <f t="shared" si="7"/>
        <v>0.29218900097204736</v>
      </c>
      <c r="D43" s="11">
        <f t="shared" si="7"/>
        <v>2.5536978228373745E-2</v>
      </c>
      <c r="E43" s="11">
        <f t="shared" si="7"/>
        <v>1.8245071844362139E-3</v>
      </c>
      <c r="F43" s="12">
        <f t="shared" si="1"/>
        <v>0.13774999204278437</v>
      </c>
      <c r="G43" s="12">
        <f t="shared" si="2"/>
        <v>1.0480045401284395E-2</v>
      </c>
      <c r="H43" s="12">
        <f t="shared" si="3"/>
        <v>2.4227131017286956E-2</v>
      </c>
      <c r="I43" s="13">
        <f t="shared" si="4"/>
        <v>0.17245716846135573</v>
      </c>
      <c r="J43" s="13">
        <f t="shared" si="5"/>
        <v>7.9542831538644276E-2</v>
      </c>
    </row>
    <row r="44" spans="1:10" ht="15.75" thickBot="1" x14ac:dyDescent="0.3">
      <c r="A44" s="43">
        <v>26</v>
      </c>
      <c r="B44" s="43">
        <v>0.32900000000000001</v>
      </c>
      <c r="C44" s="10">
        <f t="shared" si="7"/>
        <v>0.40903948124719663</v>
      </c>
      <c r="D44" s="11">
        <f t="shared" si="7"/>
        <v>2.827292365067223E-2</v>
      </c>
      <c r="E44" s="11">
        <f t="shared" si="7"/>
        <v>1.8903110600985338E-3</v>
      </c>
      <c r="F44" s="12">
        <f t="shared" si="1"/>
        <v>0.19283814619831058</v>
      </c>
      <c r="G44" s="12">
        <f t="shared" si="2"/>
        <v>1.1602841997839676E-2</v>
      </c>
      <c r="H44" s="12">
        <f t="shared" si="3"/>
        <v>2.510092265303155E-2</v>
      </c>
      <c r="I44" s="13">
        <f t="shared" si="4"/>
        <v>0.2295419108491818</v>
      </c>
      <c r="J44" s="13">
        <f t="shared" si="5"/>
        <v>9.9458089150818219E-2</v>
      </c>
    </row>
    <row r="45" spans="1:10" ht="15.75" thickBot="1" x14ac:dyDescent="0.3">
      <c r="A45" s="43">
        <v>29.2</v>
      </c>
      <c r="B45" s="43">
        <v>0.38400000000000001</v>
      </c>
      <c r="C45" s="10">
        <f t="shared" si="7"/>
        <v>0.55713302346529192</v>
      </c>
      <c r="D45" s="11">
        <f t="shared" si="7"/>
        <v>3.1580767599331323E-2</v>
      </c>
      <c r="E45" s="11">
        <f t="shared" si="7"/>
        <v>1.9654522493832379E-3</v>
      </c>
      <c r="F45" s="12">
        <f t="shared" si="1"/>
        <v>0.26265557325499145</v>
      </c>
      <c r="G45" s="12">
        <f t="shared" si="2"/>
        <v>1.2960338348907316E-2</v>
      </c>
      <c r="H45" s="12">
        <f t="shared" si="3"/>
        <v>2.6098701918098034E-2</v>
      </c>
      <c r="I45" s="13">
        <f t="shared" si="4"/>
        <v>0.3017146135219968</v>
      </c>
      <c r="J45" s="13">
        <f t="shared" si="5"/>
        <v>8.2285386478003208E-2</v>
      </c>
    </row>
    <row r="46" spans="1:10" ht="15.75" thickBot="1" x14ac:dyDescent="0.3">
      <c r="A46" s="43">
        <v>32.700000000000003</v>
      </c>
      <c r="B46" s="43">
        <v>0.47599999999999998</v>
      </c>
      <c r="C46" s="10">
        <f t="shared" si="7"/>
        <v>0.7248886278125658</v>
      </c>
      <c r="D46" s="11">
        <f t="shared" si="7"/>
        <v>3.557233735231962E-2</v>
      </c>
      <c r="E46" s="11">
        <f t="shared" si="7"/>
        <v>2.0507768130989118E-3</v>
      </c>
      <c r="F46" s="12">
        <f t="shared" si="1"/>
        <v>0.34174251043295917</v>
      </c>
      <c r="G46" s="12">
        <f t="shared" si="2"/>
        <v>1.4598426922254345E-2</v>
      </c>
      <c r="H46" s="12">
        <f t="shared" si="3"/>
        <v>2.7231703422156923E-2</v>
      </c>
      <c r="I46" s="13">
        <f t="shared" si="4"/>
        <v>0.38357264077737041</v>
      </c>
      <c r="J46" s="13">
        <f t="shared" si="5"/>
        <v>9.2427359222629568E-2</v>
      </c>
    </row>
    <row r="47" spans="1:10" ht="15.75" thickBot="1" x14ac:dyDescent="0.3">
      <c r="A47" s="43">
        <v>36.799999999999997</v>
      </c>
      <c r="B47" s="43">
        <v>0.443</v>
      </c>
      <c r="C47" s="10">
        <f t="shared" si="7"/>
        <v>0.89339835160300485</v>
      </c>
      <c r="D47" s="11">
        <f t="shared" si="7"/>
        <v>4.0785990395181583E-2</v>
      </c>
      <c r="E47" s="11">
        <f t="shared" si="7"/>
        <v>2.1550525450999363E-3</v>
      </c>
      <c r="F47" s="12">
        <f t="shared" si="1"/>
        <v>0.42118497073790884</v>
      </c>
      <c r="G47" s="12">
        <f t="shared" si="2"/>
        <v>1.6738042663283135E-2</v>
      </c>
      <c r="H47" s="12">
        <f t="shared" si="3"/>
        <v>2.8616352297569803E-2</v>
      </c>
      <c r="I47" s="13">
        <f t="shared" si="4"/>
        <v>0.46653936569876181</v>
      </c>
      <c r="J47" s="13">
        <f t="shared" si="5"/>
        <v>-2.3539365698761805E-2</v>
      </c>
    </row>
    <row r="48" spans="1:10" ht="15.75" thickBot="1" x14ac:dyDescent="0.3">
      <c r="A48" s="43">
        <v>41.3</v>
      </c>
      <c r="B48" s="43">
        <v>0.39900000000000002</v>
      </c>
      <c r="C48" s="10">
        <f t="shared" si="7"/>
        <v>0.99335024406599592</v>
      </c>
      <c r="D48" s="11">
        <f t="shared" si="7"/>
        <v>4.7236052541942096E-2</v>
      </c>
      <c r="E48" s="11">
        <f t="shared" si="7"/>
        <v>2.2750922093578924E-3</v>
      </c>
      <c r="F48" s="12">
        <f t="shared" si="1"/>
        <v>0.46830643097643243</v>
      </c>
      <c r="G48" s="12">
        <f t="shared" si="2"/>
        <v>1.9385064700684965E-2</v>
      </c>
      <c r="H48" s="12">
        <f t="shared" si="3"/>
        <v>3.0210326110365341E-2</v>
      </c>
      <c r="I48" s="13">
        <f t="shared" si="4"/>
        <v>0.51790182178748279</v>
      </c>
      <c r="J48" s="13">
        <f t="shared" si="5"/>
        <v>-0.11890182178748276</v>
      </c>
    </row>
    <row r="49" spans="1:10" ht="15.75" thickBot="1" x14ac:dyDescent="0.3">
      <c r="A49" s="43">
        <v>46.4</v>
      </c>
      <c r="B49" s="43">
        <v>0.44500000000000001</v>
      </c>
      <c r="C49" s="10">
        <f t="shared" si="7"/>
        <v>0.95835203567514382</v>
      </c>
      <c r="D49" s="11">
        <f t="shared" si="7"/>
        <v>5.5555551393196942E-2</v>
      </c>
      <c r="E49" s="11">
        <f t="shared" si="7"/>
        <v>2.418537260842893E-3</v>
      </c>
      <c r="F49" s="12">
        <f t="shared" si="1"/>
        <v>0.45180682657204624</v>
      </c>
      <c r="G49" s="12">
        <f t="shared" si="2"/>
        <v>2.2799279369991848E-2</v>
      </c>
      <c r="H49" s="12">
        <f t="shared" si="3"/>
        <v>3.2115093647459181E-2</v>
      </c>
      <c r="I49" s="13">
        <f t="shared" si="4"/>
        <v>0.50672119958949735</v>
      </c>
      <c r="J49" s="13">
        <f t="shared" si="5"/>
        <v>-6.1721199589497344E-2</v>
      </c>
    </row>
    <row r="50" spans="1:10" ht="15.75" thickBot="1" x14ac:dyDescent="0.3">
      <c r="A50" s="43">
        <v>52.1</v>
      </c>
      <c r="B50" s="43">
        <v>0.40200000000000002</v>
      </c>
      <c r="C50" s="10">
        <f t="shared" si="7"/>
        <v>0.75665396764411808</v>
      </c>
      <c r="D50" s="11">
        <f t="shared" si="7"/>
        <v>6.6251194022199075E-2</v>
      </c>
      <c r="E50" s="11">
        <f t="shared" si="7"/>
        <v>2.5886413541247573E-3</v>
      </c>
      <c r="F50" s="12">
        <f t="shared" si="1"/>
        <v>0.35671800675375076</v>
      </c>
      <c r="G50" s="12">
        <f t="shared" si="2"/>
        <v>2.7188632696976821E-2</v>
      </c>
      <c r="H50" s="12">
        <f t="shared" si="3"/>
        <v>3.4373859296436327E-2</v>
      </c>
      <c r="I50" s="13">
        <f t="shared" si="4"/>
        <v>0.41828049874716389</v>
      </c>
      <c r="J50" s="13">
        <f t="shared" si="5"/>
        <v>-1.6280498747163863E-2</v>
      </c>
    </row>
    <row r="51" spans="1:10" ht="15.75" thickBot="1" x14ac:dyDescent="0.3">
      <c r="A51" s="43">
        <v>58.6</v>
      </c>
      <c r="B51" s="43">
        <v>0.34300000000000003</v>
      </c>
      <c r="C51" s="10">
        <f t="shared" si="7"/>
        <v>0.448838706291534</v>
      </c>
      <c r="D51" s="11">
        <f t="shared" si="7"/>
        <v>8.043772539225709E-2</v>
      </c>
      <c r="E51" s="11">
        <f t="shared" si="7"/>
        <v>2.7959515952970817E-3</v>
      </c>
      <c r="F51" s="12">
        <f t="shared" si="1"/>
        <v>0.21160114862115309</v>
      </c>
      <c r="G51" s="12">
        <f t="shared" si="2"/>
        <v>3.3010601589120933E-2</v>
      </c>
      <c r="H51" s="12">
        <f t="shared" si="3"/>
        <v>3.7126675189380731E-2</v>
      </c>
      <c r="I51" s="13">
        <f t="shared" si="4"/>
        <v>0.28173842539965477</v>
      </c>
      <c r="J51" s="13">
        <f t="shared" si="5"/>
        <v>6.1261574600345259E-2</v>
      </c>
    </row>
    <row r="52" spans="1:10" ht="15.75" thickBot="1" x14ac:dyDescent="0.3">
      <c r="A52" s="43">
        <v>63</v>
      </c>
      <c r="B52" s="43">
        <v>0.184</v>
      </c>
      <c r="C52" s="10">
        <f t="shared" ref="C52:E83" si="8">EXP(-1*(($A52-C$8)/(0.6006*C$9))^2)</f>
        <v>0.27050054826266928</v>
      </c>
      <c r="D52" s="11">
        <f t="shared" si="8"/>
        <v>9.1354092888682223E-2</v>
      </c>
      <c r="E52" s="11">
        <f t="shared" si="8"/>
        <v>2.9447903355099168E-3</v>
      </c>
      <c r="F52" s="12">
        <f t="shared" si="1"/>
        <v>0.12752515750692534</v>
      </c>
      <c r="G52" s="12">
        <f t="shared" si="2"/>
        <v>3.7490537545385644E-2</v>
      </c>
      <c r="H52" s="12">
        <f t="shared" si="3"/>
        <v>3.9103064041309837E-2</v>
      </c>
      <c r="I52" s="13">
        <f t="shared" si="4"/>
        <v>0.20411875909362082</v>
      </c>
      <c r="J52" s="13">
        <f t="shared" si="5"/>
        <v>-2.0118759093620819E-2</v>
      </c>
    </row>
    <row r="53" spans="1:10" ht="15.75" thickBot="1" x14ac:dyDescent="0.3">
      <c r="A53" s="43">
        <v>73.900000000000006</v>
      </c>
      <c r="B53" s="43">
        <v>0.39100000000000001</v>
      </c>
      <c r="C53" s="10">
        <f t="shared" si="8"/>
        <v>4.5341983047915368E-2</v>
      </c>
      <c r="D53" s="11">
        <f t="shared" si="8"/>
        <v>0.12344565827679442</v>
      </c>
      <c r="E53" s="11">
        <f t="shared" si="8"/>
        <v>3.3452184520862674E-3</v>
      </c>
      <c r="F53" s="12">
        <f t="shared" si="1"/>
        <v>2.1376088022738143E-2</v>
      </c>
      <c r="G53" s="12">
        <f t="shared" si="2"/>
        <v>5.0660500696782372E-2</v>
      </c>
      <c r="H53" s="12">
        <f t="shared" si="3"/>
        <v>4.4420239290635287E-2</v>
      </c>
      <c r="I53" s="13">
        <f t="shared" si="4"/>
        <v>0.11645682801015581</v>
      </c>
      <c r="J53" s="13">
        <f t="shared" si="5"/>
        <v>0.27454317198984424</v>
      </c>
    </row>
    <row r="54" spans="1:10" ht="15.75" thickBot="1" x14ac:dyDescent="0.3">
      <c r="A54" s="43">
        <v>83</v>
      </c>
      <c r="B54" s="43">
        <v>0.26300000000000001</v>
      </c>
      <c r="C54" s="10">
        <f t="shared" si="8"/>
        <v>5.7145406289193139E-3</v>
      </c>
      <c r="D54" s="11">
        <f t="shared" si="8"/>
        <v>0.15627964766946165</v>
      </c>
      <c r="E54" s="11">
        <f t="shared" si="8"/>
        <v>3.7169083645769299E-3</v>
      </c>
      <c r="F54" s="12">
        <f t="shared" ref="F54:F108" si="9">C$15*C54</f>
        <v>2.6940710414938233E-3</v>
      </c>
      <c r="G54" s="12">
        <f t="shared" ref="G54:G108" si="10">D$15*D54</f>
        <v>6.4135145052241646E-2</v>
      </c>
      <c r="H54" s="12">
        <f t="shared" ref="H54:H108" si="11">E$15*E54</f>
        <v>4.9355807801700263E-2</v>
      </c>
      <c r="I54" s="13">
        <f t="shared" ref="I54:I107" si="12">SUM(F54:H54)</f>
        <v>0.11618502389543574</v>
      </c>
      <c r="J54" s="13">
        <f t="shared" ref="J54:J107" si="13">B54-I54</f>
        <v>0.14681497610456429</v>
      </c>
    </row>
    <row r="55" spans="1:10" ht="15.75" thickBot="1" x14ac:dyDescent="0.3">
      <c r="A55" s="43">
        <v>93.3</v>
      </c>
      <c r="B55" s="43">
        <v>0.26300000000000001</v>
      </c>
      <c r="C55" s="10">
        <f t="shared" si="8"/>
        <v>2.8988948707242681E-4</v>
      </c>
      <c r="D55" s="11">
        <f t="shared" si="8"/>
        <v>0.20065365514243474</v>
      </c>
      <c r="E55" s="11">
        <f t="shared" si="8"/>
        <v>4.182714207677996E-3</v>
      </c>
      <c r="F55" s="12">
        <f t="shared" si="9"/>
        <v>1.3666590598779524E-4</v>
      </c>
      <c r="G55" s="12">
        <f t="shared" si="10"/>
        <v>8.2345663493181953E-2</v>
      </c>
      <c r="H55" s="12">
        <f t="shared" si="11"/>
        <v>5.5541115969129889E-2</v>
      </c>
      <c r="I55" s="13">
        <f t="shared" si="12"/>
        <v>0.13802344536829964</v>
      </c>
      <c r="J55" s="13">
        <f t="shared" si="13"/>
        <v>0.12497655463170038</v>
      </c>
    </row>
    <row r="56" spans="1:10" ht="15.75" thickBot="1" x14ac:dyDescent="0.3">
      <c r="A56" s="43">
        <v>104.8</v>
      </c>
      <c r="B56" s="43">
        <v>0.219</v>
      </c>
      <c r="C56" s="10">
        <f t="shared" si="8"/>
        <v>4.6729797505399094E-6</v>
      </c>
      <c r="D56" s="11">
        <f t="shared" si="8"/>
        <v>0.25963758244881419</v>
      </c>
      <c r="E56" s="11">
        <f t="shared" si="8"/>
        <v>4.7649941496915602E-3</v>
      </c>
      <c r="F56" s="12">
        <f t="shared" si="9"/>
        <v>2.2030361215224033E-6</v>
      </c>
      <c r="G56" s="12">
        <f t="shared" si="10"/>
        <v>0.10655190397272676</v>
      </c>
      <c r="H56" s="12">
        <f t="shared" si="11"/>
        <v>6.3273051784038734E-2</v>
      </c>
      <c r="I56" s="13">
        <f t="shared" si="12"/>
        <v>0.16982715879288701</v>
      </c>
      <c r="J56" s="13">
        <f t="shared" si="13"/>
        <v>4.9172841207112988E-2</v>
      </c>
    </row>
    <row r="57" spans="1:10" ht="15.75" thickBot="1" x14ac:dyDescent="0.3">
      <c r="A57" s="43">
        <v>117.7</v>
      </c>
      <c r="B57" s="43">
        <v>0.28799999999999998</v>
      </c>
      <c r="C57" s="10">
        <f>EXP(-1*(($A57-C$8)/(0.6006*C$9))^2)</f>
        <v>1.6710803578476509E-8</v>
      </c>
      <c r="D57" s="11">
        <f t="shared" si="8"/>
        <v>0.33750035971411935</v>
      </c>
      <c r="E57" s="11">
        <f t="shared" si="8"/>
        <v>5.5048603005762109E-3</v>
      </c>
      <c r="F57" s="12">
        <f t="shared" si="9"/>
        <v>7.8781646547464912E-9</v>
      </c>
      <c r="G57" s="12">
        <f t="shared" si="10"/>
        <v>0.13850578017190218</v>
      </c>
      <c r="H57" s="12">
        <f t="shared" si="11"/>
        <v>7.3097531690527642E-2</v>
      </c>
      <c r="I57" s="13">
        <f t="shared" si="12"/>
        <v>0.21160331974059449</v>
      </c>
      <c r="J57" s="13">
        <f t="shared" si="13"/>
        <v>7.6396680259405492E-2</v>
      </c>
    </row>
    <row r="58" spans="1:10" ht="15.75" thickBot="1" x14ac:dyDescent="0.3">
      <c r="A58" s="43">
        <v>125</v>
      </c>
      <c r="B58" s="43">
        <v>0.155</v>
      </c>
      <c r="C58" s="10">
        <f t="shared" si="8"/>
        <v>4.3088327252980524E-10</v>
      </c>
      <c r="D58" s="11">
        <f t="shared" si="8"/>
        <v>0.38661653422585229</v>
      </c>
      <c r="E58" s="11">
        <f t="shared" si="8"/>
        <v>5.9681340979857774E-3</v>
      </c>
      <c r="F58" s="12">
        <f t="shared" si="9"/>
        <v>2.0313621376879874E-10</v>
      </c>
      <c r="G58" s="12">
        <f t="shared" si="10"/>
        <v>0.15866242259909621</v>
      </c>
      <c r="H58" s="12">
        <f t="shared" si="11"/>
        <v>7.9249217516958556E-2</v>
      </c>
      <c r="I58" s="13">
        <f t="shared" si="12"/>
        <v>0.23791164031919099</v>
      </c>
      <c r="J58" s="13">
        <f t="shared" si="13"/>
        <v>-8.2911640319190988E-2</v>
      </c>
    </row>
    <row r="59" spans="1:10" ht="15.75" thickBot="1" x14ac:dyDescent="0.3">
      <c r="A59" s="43">
        <v>148.5</v>
      </c>
      <c r="B59" s="43">
        <v>0.48399999999999999</v>
      </c>
      <c r="C59" s="10">
        <f t="shared" si="8"/>
        <v>3.2983159192609308E-16</v>
      </c>
      <c r="D59" s="11">
        <f t="shared" si="8"/>
        <v>0.56294742620169247</v>
      </c>
      <c r="E59" s="11">
        <f t="shared" si="8"/>
        <v>7.7079959436939906E-3</v>
      </c>
      <c r="F59" s="12">
        <f t="shared" ref="F59:F80" si="14">C$15*C59</f>
        <v>1.5549626786815549E-16</v>
      </c>
      <c r="G59" s="12">
        <f t="shared" ref="G59:G80" si="15">D$15*D59</f>
        <v>0.2310263388396851</v>
      </c>
      <c r="H59" s="12">
        <f t="shared" ref="H59:H80" si="16">E$15*E59</f>
        <v>0.1023523662727015</v>
      </c>
      <c r="I59" s="13">
        <f t="shared" ref="I59:I80" si="17">SUM(F59:H59)</f>
        <v>0.33337870511238676</v>
      </c>
      <c r="J59" s="13">
        <f t="shared" ref="J59:J80" si="18">B59-I59</f>
        <v>0.15062129488761322</v>
      </c>
    </row>
    <row r="60" spans="1:10" ht="15.75" thickBot="1" x14ac:dyDescent="0.3">
      <c r="A60" s="43">
        <v>166.8</v>
      </c>
      <c r="B60" s="43">
        <v>0.36699999999999999</v>
      </c>
      <c r="C60" s="10">
        <f t="shared" si="8"/>
        <v>4.9734461935900625E-22</v>
      </c>
      <c r="D60" s="11">
        <f t="shared" si="8"/>
        <v>0.70674128715610696</v>
      </c>
      <c r="E60" s="11">
        <f t="shared" si="8"/>
        <v>9.3645846718773216E-3</v>
      </c>
      <c r="F60" s="12">
        <f t="shared" si="14"/>
        <v>2.344688442457105E-22</v>
      </c>
      <c r="G60" s="12">
        <f t="shared" si="15"/>
        <v>0.2900374785975548</v>
      </c>
      <c r="H60" s="12">
        <f t="shared" si="16"/>
        <v>0.12434975411629071</v>
      </c>
      <c r="I60" s="13">
        <f t="shared" si="17"/>
        <v>0.41438723271384548</v>
      </c>
      <c r="J60" s="13">
        <f t="shared" si="18"/>
        <v>-4.7387232713845484E-2</v>
      </c>
    </row>
    <row r="61" spans="1:10" ht="15.75" thickBot="1" x14ac:dyDescent="0.3">
      <c r="A61" s="43">
        <v>187.4</v>
      </c>
      <c r="B61" s="43">
        <v>0.40799999999999997</v>
      </c>
      <c r="C61" s="10">
        <f t="shared" si="8"/>
        <v>1.0815410638697983E-29</v>
      </c>
      <c r="D61" s="11">
        <f t="shared" si="8"/>
        <v>0.85278283274817546</v>
      </c>
      <c r="E61" s="11">
        <f t="shared" si="8"/>
        <v>1.1603700130950087E-2</v>
      </c>
      <c r="F61" s="12">
        <f t="shared" si="14"/>
        <v>5.0988323464051893E-30</v>
      </c>
      <c r="G61" s="12">
        <f t="shared" si="15"/>
        <v>0.34997103904434579</v>
      </c>
      <c r="H61" s="12">
        <f t="shared" si="16"/>
        <v>0.15408235481665536</v>
      </c>
      <c r="I61" s="13">
        <f t="shared" si="17"/>
        <v>0.50405339386100112</v>
      </c>
      <c r="J61" s="13">
        <f t="shared" si="18"/>
        <v>-9.6053393861001146E-2</v>
      </c>
    </row>
    <row r="62" spans="1:10" ht="15.75" thickBot="1" x14ac:dyDescent="0.3">
      <c r="A62" s="43">
        <v>210.5</v>
      </c>
      <c r="B62" s="43">
        <v>0.53600000000000003</v>
      </c>
      <c r="C62" s="10">
        <f t="shared" si="8"/>
        <v>1.1068420127508554E-39</v>
      </c>
      <c r="D62" s="11">
        <f t="shared" si="8"/>
        <v>0.96602739234779411</v>
      </c>
      <c r="E62" s="11">
        <f t="shared" si="8"/>
        <v>1.4669063818746688E-2</v>
      </c>
      <c r="F62" s="12">
        <f t="shared" si="14"/>
        <v>5.2181114943349887E-40</v>
      </c>
      <c r="G62" s="12">
        <f t="shared" si="15"/>
        <v>0.39644514085228072</v>
      </c>
      <c r="H62" s="12">
        <f t="shared" si="16"/>
        <v>0.19478647936787249</v>
      </c>
      <c r="I62" s="13">
        <f t="shared" si="17"/>
        <v>0.59123162022015319</v>
      </c>
      <c r="J62" s="13">
        <f t="shared" si="18"/>
        <v>-5.5231620220153155E-2</v>
      </c>
    </row>
    <row r="63" spans="1:10" ht="15.75" thickBot="1" x14ac:dyDescent="0.3">
      <c r="A63" s="43">
        <v>236.4</v>
      </c>
      <c r="B63" s="43">
        <v>0.60099999999999998</v>
      </c>
      <c r="C63" s="10">
        <f t="shared" si="8"/>
        <v>1.2201220550630443E-52</v>
      </c>
      <c r="D63" s="11">
        <f t="shared" si="8"/>
        <v>0.99718698348085766</v>
      </c>
      <c r="E63" s="11">
        <f t="shared" si="8"/>
        <v>1.8935540568867235E-2</v>
      </c>
      <c r="F63" s="12">
        <f t="shared" si="14"/>
        <v>5.7521605131275581E-53</v>
      </c>
      <c r="G63" s="12">
        <f t="shared" si="15"/>
        <v>0.40923263382970498</v>
      </c>
      <c r="H63" s="12">
        <f t="shared" si="16"/>
        <v>0.2514398551885435</v>
      </c>
      <c r="I63" s="13">
        <f t="shared" si="17"/>
        <v>0.66067248901824849</v>
      </c>
      <c r="J63" s="13">
        <f t="shared" si="18"/>
        <v>-5.9672489018248509E-2</v>
      </c>
    </row>
    <row r="64" spans="1:10" ht="15.75" thickBot="1" x14ac:dyDescent="0.3">
      <c r="A64" s="43">
        <v>265.60000000000002</v>
      </c>
      <c r="B64" s="43">
        <v>0.67200000000000004</v>
      </c>
      <c r="C64" s="10">
        <f t="shared" si="8"/>
        <v>1.7803550404279774E-69</v>
      </c>
      <c r="D64" s="11">
        <f t="shared" si="8"/>
        <v>0.90121267509602609</v>
      </c>
      <c r="E64" s="11">
        <f t="shared" si="8"/>
        <v>2.5011141285607261E-2</v>
      </c>
      <c r="F64" s="12">
        <f t="shared" si="14"/>
        <v>8.3933307494947928E-70</v>
      </c>
      <c r="G64" s="12">
        <f t="shared" si="15"/>
        <v>0.36984601963302766</v>
      </c>
      <c r="H64" s="12">
        <f t="shared" si="16"/>
        <v>0.33211609249186075</v>
      </c>
      <c r="I64" s="13">
        <f t="shared" si="17"/>
        <v>0.70196211212488846</v>
      </c>
      <c r="J64" s="13">
        <f t="shared" si="18"/>
        <v>-2.9962112124888418E-2</v>
      </c>
    </row>
    <row r="65" spans="1:10" ht="15.75" thickBot="1" x14ac:dyDescent="0.3">
      <c r="A65" s="43">
        <v>298.39999999999998</v>
      </c>
      <c r="B65" s="43">
        <v>0.73799999999999999</v>
      </c>
      <c r="C65" s="10">
        <f t="shared" si="8"/>
        <v>3.3406385799340809E-91</v>
      </c>
      <c r="D65" s="11">
        <f t="shared" si="8"/>
        <v>0.67649255340070824</v>
      </c>
      <c r="E65" s="11">
        <f t="shared" si="8"/>
        <v>3.3779124274322996E-2</v>
      </c>
      <c r="F65" s="12">
        <f t="shared" si="14"/>
        <v>1.5749153331331631E-91</v>
      </c>
      <c r="G65" s="12">
        <f t="shared" si="15"/>
        <v>0.27762378970088969</v>
      </c>
      <c r="H65" s="12">
        <f t="shared" si="16"/>
        <v>0.44854373631645855</v>
      </c>
      <c r="I65" s="13">
        <f t="shared" si="17"/>
        <v>0.72616752601734824</v>
      </c>
      <c r="J65" s="13">
        <f t="shared" si="18"/>
        <v>1.1832473982651748E-2</v>
      </c>
    </row>
    <row r="66" spans="1:10" ht="15.75" thickBot="1" x14ac:dyDescent="0.3">
      <c r="A66" s="43">
        <v>335.2</v>
      </c>
      <c r="B66" s="43">
        <v>0.89900000000000002</v>
      </c>
      <c r="C66" s="10">
        <f t="shared" si="8"/>
        <v>3.9991319358460855E-119</v>
      </c>
      <c r="D66" s="11">
        <f t="shared" si="8"/>
        <v>0.39427512283312022</v>
      </c>
      <c r="E66" s="11">
        <f t="shared" si="8"/>
        <v>4.6609970627239469E-2</v>
      </c>
      <c r="F66" s="12">
        <f t="shared" si="14"/>
        <v>1.8853563635461548E-119</v>
      </c>
      <c r="G66" s="12">
        <f t="shared" si="15"/>
        <v>0.16180540825684131</v>
      </c>
      <c r="H66" s="12">
        <f t="shared" si="16"/>
        <v>0.61892102959680395</v>
      </c>
      <c r="I66" s="13">
        <f t="shared" si="17"/>
        <v>0.78072643785364526</v>
      </c>
      <c r="J66" s="13">
        <f t="shared" si="18"/>
        <v>0.11827356214635476</v>
      </c>
    </row>
    <row r="67" spans="1:10" ht="15.75" thickBot="1" x14ac:dyDescent="0.3">
      <c r="A67" s="43">
        <v>376.5</v>
      </c>
      <c r="B67" s="43">
        <v>1.113</v>
      </c>
      <c r="C67" s="10">
        <f t="shared" si="8"/>
        <v>6.3186950048434225E-155</v>
      </c>
      <c r="D67" s="11">
        <f t="shared" si="8"/>
        <v>0.1634535218060055</v>
      </c>
      <c r="E67" s="11">
        <f t="shared" si="8"/>
        <v>6.5628930792255527E-2</v>
      </c>
      <c r="F67" s="12">
        <f t="shared" si="14"/>
        <v>2.9788944270398142E-155</v>
      </c>
      <c r="G67" s="12">
        <f t="shared" si="15"/>
        <v>6.7079210163694239E-2</v>
      </c>
      <c r="H67" s="12">
        <f t="shared" si="16"/>
        <v>0.87146859074701577</v>
      </c>
      <c r="I67" s="13">
        <f t="shared" si="17"/>
        <v>0.93854780091071</v>
      </c>
      <c r="J67" s="13">
        <f t="shared" si="18"/>
        <v>0.17445219908928999</v>
      </c>
    </row>
    <row r="68" spans="1:10" ht="15.75" thickBot="1" x14ac:dyDescent="0.3">
      <c r="A68" s="43">
        <v>422.9</v>
      </c>
      <c r="B68" s="43">
        <v>1.357</v>
      </c>
      <c r="C68" s="10">
        <f t="shared" si="8"/>
        <v>8.8140850925464333E-201</v>
      </c>
      <c r="D68" s="11">
        <f t="shared" si="8"/>
        <v>4.2983050514579846E-2</v>
      </c>
      <c r="E68" s="11">
        <f t="shared" si="8"/>
        <v>9.4097203348389238E-2</v>
      </c>
      <c r="F68" s="12">
        <f t="shared" si="14"/>
        <v>4.155324626606488E-201</v>
      </c>
      <c r="G68" s="12">
        <f t="shared" si="15"/>
        <v>1.7639687705023509E-2</v>
      </c>
      <c r="H68" s="12">
        <f t="shared" si="16"/>
        <v>1.2494909821833147</v>
      </c>
      <c r="I68" s="13">
        <f t="shared" si="17"/>
        <v>1.2671306698883382</v>
      </c>
      <c r="J68" s="13">
        <f t="shared" si="18"/>
        <v>8.986933011166176E-2</v>
      </c>
    </row>
    <row r="69" spans="1:10" ht="15.75" thickBot="1" x14ac:dyDescent="0.3">
      <c r="A69" s="43">
        <v>475.1</v>
      </c>
      <c r="B69" s="43">
        <v>1.629</v>
      </c>
      <c r="C69" s="10">
        <f t="shared" si="8"/>
        <v>1.7095839378640056E-259</v>
      </c>
      <c r="D69" s="11">
        <f t="shared" si="8"/>
        <v>6.1712064508286689E-3</v>
      </c>
      <c r="E69" s="11">
        <f t="shared" si="8"/>
        <v>0.13688432918847665</v>
      </c>
      <c r="F69" s="12">
        <f t="shared" si="14"/>
        <v>8.0596864719000042E-260</v>
      </c>
      <c r="G69" s="12">
        <f t="shared" si="15"/>
        <v>2.5325832683494522E-3</v>
      </c>
      <c r="H69" s="12">
        <f t="shared" si="16"/>
        <v>1.8176495032478737</v>
      </c>
      <c r="I69" s="13">
        <f t="shared" si="17"/>
        <v>1.820182086516223</v>
      </c>
      <c r="J69" s="13">
        <f t="shared" si="18"/>
        <v>-0.19118208651622304</v>
      </c>
    </row>
    <row r="70" spans="1:10" ht="15.75" thickBot="1" x14ac:dyDescent="0.3">
      <c r="A70" s="43">
        <v>533.70000000000005</v>
      </c>
      <c r="B70" s="43">
        <v>1.883</v>
      </c>
      <c r="C70" s="10">
        <f t="shared" si="8"/>
        <v>0</v>
      </c>
      <c r="D70" s="11">
        <f t="shared" si="8"/>
        <v>4.0179811963561628E-4</v>
      </c>
      <c r="E70" s="11">
        <f t="shared" si="8"/>
        <v>0.20061100624721126</v>
      </c>
      <c r="F70" s="12">
        <f t="shared" si="14"/>
        <v>0</v>
      </c>
      <c r="G70" s="12">
        <f t="shared" si="15"/>
        <v>1.6489274879254637E-4</v>
      </c>
      <c r="H70" s="12">
        <f t="shared" si="16"/>
        <v>2.6638585878535772</v>
      </c>
      <c r="I70" s="13">
        <f t="shared" si="17"/>
        <v>2.6640234806023697</v>
      </c>
      <c r="J70" s="13">
        <f t="shared" si="18"/>
        <v>-0.7810234806023697</v>
      </c>
    </row>
    <row r="71" spans="1:10" ht="15.75" thickBot="1" x14ac:dyDescent="0.3">
      <c r="A71" s="43">
        <v>599.5</v>
      </c>
      <c r="B71" s="43">
        <v>2.9649999999999999</v>
      </c>
      <c r="C71" s="10">
        <f t="shared" si="8"/>
        <v>0</v>
      </c>
      <c r="D71" s="11">
        <f t="shared" si="8"/>
        <v>9.3154665086561186E-6</v>
      </c>
      <c r="E71" s="11">
        <f t="shared" si="8"/>
        <v>0.29353253430913029</v>
      </c>
      <c r="F71" s="12">
        <f t="shared" si="14"/>
        <v>0</v>
      </c>
      <c r="G71" s="12">
        <f t="shared" si="15"/>
        <v>3.8229469074923297E-6</v>
      </c>
      <c r="H71" s="12">
        <f t="shared" si="16"/>
        <v>3.8977381000234694</v>
      </c>
      <c r="I71" s="13">
        <f t="shared" si="17"/>
        <v>3.8977419229703769</v>
      </c>
      <c r="J71" s="13">
        <f t="shared" si="18"/>
        <v>-0.93274192297037706</v>
      </c>
    </row>
    <row r="72" spans="1:10" ht="15.75" thickBot="1" x14ac:dyDescent="0.3">
      <c r="A72" s="43">
        <v>673.4</v>
      </c>
      <c r="B72" s="43">
        <v>4.1929999999999996</v>
      </c>
      <c r="C72" s="10">
        <f t="shared" si="8"/>
        <v>0</v>
      </c>
      <c r="D72" s="11">
        <f t="shared" si="8"/>
        <v>5.6417213812022766E-8</v>
      </c>
      <c r="E72" s="11">
        <f t="shared" si="8"/>
        <v>0.42335044141136757</v>
      </c>
      <c r="F72" s="12">
        <f t="shared" si="14"/>
        <v>0</v>
      </c>
      <c r="G72" s="12">
        <f t="shared" si="15"/>
        <v>2.315289447625535E-8</v>
      </c>
      <c r="H72" s="12">
        <f t="shared" si="16"/>
        <v>5.6215545204711388</v>
      </c>
      <c r="I72" s="13">
        <f t="shared" si="17"/>
        <v>5.6215545436240335</v>
      </c>
      <c r="J72" s="13">
        <f t="shared" si="18"/>
        <v>-1.4285545436240339</v>
      </c>
    </row>
    <row r="73" spans="1:10" ht="15.75" thickBot="1" x14ac:dyDescent="0.3">
      <c r="A73" s="43">
        <v>756.5</v>
      </c>
      <c r="B73" s="43">
        <v>8.4440000000000008</v>
      </c>
      <c r="C73" s="10">
        <f t="shared" si="8"/>
        <v>0</v>
      </c>
      <c r="D73" s="11">
        <f t="shared" si="8"/>
        <v>5.9578739042268236E-11</v>
      </c>
      <c r="E73" s="11">
        <f t="shared" si="8"/>
        <v>0.59145246783622629</v>
      </c>
      <c r="F73" s="12">
        <f t="shared" si="14"/>
        <v>0</v>
      </c>
      <c r="G73" s="12">
        <f t="shared" si="15"/>
        <v>2.4450343518737016E-11</v>
      </c>
      <c r="H73" s="12">
        <f t="shared" si="16"/>
        <v>7.8537352721873663</v>
      </c>
      <c r="I73" s="13">
        <f t="shared" si="17"/>
        <v>7.853735272211817</v>
      </c>
      <c r="J73" s="13">
        <f t="shared" si="18"/>
        <v>0.59026472778818384</v>
      </c>
    </row>
    <row r="74" spans="1:10" ht="15.75" thickBot="1" x14ac:dyDescent="0.3">
      <c r="A74" s="43">
        <v>849.8</v>
      </c>
      <c r="B74" s="43">
        <v>13.69</v>
      </c>
      <c r="C74" s="10">
        <f t="shared" si="8"/>
        <v>0</v>
      </c>
      <c r="D74" s="11">
        <f t="shared" si="8"/>
        <v>6.6814933628366695E-15</v>
      </c>
      <c r="E74" s="11">
        <f t="shared" si="8"/>
        <v>0.78081642798080098</v>
      </c>
      <c r="F74" s="12">
        <f t="shared" si="14"/>
        <v>0</v>
      </c>
      <c r="G74" s="12">
        <f t="shared" si="15"/>
        <v>2.7419984136223245E-15</v>
      </c>
      <c r="H74" s="12">
        <f t="shared" si="16"/>
        <v>10.368247416348948</v>
      </c>
      <c r="I74" s="13">
        <f t="shared" si="17"/>
        <v>10.368247416348952</v>
      </c>
      <c r="J74" s="13">
        <f t="shared" si="18"/>
        <v>3.3217525836510475</v>
      </c>
    </row>
    <row r="75" spans="1:10" ht="15.75" thickBot="1" x14ac:dyDescent="0.3">
      <c r="A75" s="43">
        <v>954.5</v>
      </c>
      <c r="B75" s="43">
        <v>14.000999999999999</v>
      </c>
      <c r="C75" s="10">
        <f t="shared" si="8"/>
        <v>0</v>
      </c>
      <c r="D75" s="11">
        <f t="shared" si="8"/>
        <v>4.2211990505511635E-20</v>
      </c>
      <c r="E75" s="11">
        <f t="shared" si="8"/>
        <v>0.94295457851342901</v>
      </c>
      <c r="F75" s="12">
        <f t="shared" si="14"/>
        <v>0</v>
      </c>
      <c r="G75" s="12">
        <f t="shared" si="15"/>
        <v>1.7323254655275624E-20</v>
      </c>
      <c r="H75" s="12">
        <f t="shared" si="16"/>
        <v>12.521235494095762</v>
      </c>
      <c r="I75" s="13">
        <f t="shared" si="17"/>
        <v>12.521235494095762</v>
      </c>
      <c r="J75" s="13">
        <f t="shared" si="18"/>
        <v>1.479764505904237</v>
      </c>
    </row>
    <row r="76" spans="1:10" ht="15.75" thickBot="1" x14ac:dyDescent="0.3">
      <c r="A76" s="43">
        <v>1072.3</v>
      </c>
      <c r="B76" s="43">
        <v>10.682</v>
      </c>
      <c r="C76" s="10">
        <f t="shared" si="8"/>
        <v>0</v>
      </c>
      <c r="D76" s="11">
        <f t="shared" si="8"/>
        <v>6.4011849163622256E-27</v>
      </c>
      <c r="E76" s="11">
        <f t="shared" si="8"/>
        <v>0.99801234677114392</v>
      </c>
      <c r="F76" s="12">
        <f t="shared" si="14"/>
        <v>0</v>
      </c>
      <c r="G76" s="12">
        <f t="shared" si="15"/>
        <v>2.6269634545467164E-27</v>
      </c>
      <c r="H76" s="12">
        <f t="shared" si="16"/>
        <v>13.252332513870591</v>
      </c>
      <c r="I76" s="13">
        <f t="shared" si="17"/>
        <v>13.252332513870591</v>
      </c>
      <c r="J76" s="13">
        <f t="shared" si="18"/>
        <v>-2.570332513870591</v>
      </c>
    </row>
    <row r="77" spans="1:10" ht="15.75" thickBot="1" x14ac:dyDescent="0.3">
      <c r="A77" s="43">
        <v>1204.5</v>
      </c>
      <c r="B77" s="43">
        <v>9.5259999999999998</v>
      </c>
      <c r="C77" s="10">
        <f t="shared" si="8"/>
        <v>0</v>
      </c>
      <c r="D77" s="11">
        <f t="shared" si="8"/>
        <v>8.5390508729910777E-36</v>
      </c>
      <c r="E77" s="11">
        <f t="shared" si="8"/>
        <v>0.87421422951413819</v>
      </c>
      <c r="F77" s="12">
        <f t="shared" si="14"/>
        <v>0</v>
      </c>
      <c r="G77" s="12">
        <f t="shared" si="15"/>
        <v>3.5043159778940906E-36</v>
      </c>
      <c r="H77" s="12">
        <f t="shared" si="16"/>
        <v>11.608451233454737</v>
      </c>
      <c r="I77" s="13">
        <f t="shared" si="17"/>
        <v>11.608451233454737</v>
      </c>
      <c r="J77" s="13">
        <f t="shared" si="18"/>
        <v>-2.0824512334547371</v>
      </c>
    </row>
    <row r="78" spans="1:10" ht="15.75" thickBot="1" x14ac:dyDescent="0.3">
      <c r="A78" s="43">
        <v>1353</v>
      </c>
      <c r="B78" s="43">
        <v>8.5609999999999999</v>
      </c>
      <c r="C78" s="10">
        <f t="shared" si="8"/>
        <v>0</v>
      </c>
      <c r="D78" s="11">
        <f t="shared" si="8"/>
        <v>2.6360714844299256E-47</v>
      </c>
      <c r="E78" s="11">
        <f t="shared" si="8"/>
        <v>0.58827566363360406</v>
      </c>
      <c r="F78" s="12">
        <f t="shared" si="14"/>
        <v>0</v>
      </c>
      <c r="G78" s="12">
        <f t="shared" si="15"/>
        <v>1.0818096248819988E-47</v>
      </c>
      <c r="H78" s="12">
        <f t="shared" si="16"/>
        <v>7.8115513595726407</v>
      </c>
      <c r="I78" s="13">
        <f t="shared" si="17"/>
        <v>7.8115513595726407</v>
      </c>
      <c r="J78" s="13">
        <f t="shared" si="18"/>
        <v>0.74944864042735926</v>
      </c>
    </row>
    <row r="79" spans="1:10" ht="15.75" thickBot="1" x14ac:dyDescent="0.3">
      <c r="A79" s="43">
        <v>1519.9</v>
      </c>
      <c r="B79" s="43">
        <v>5.3929999999999998</v>
      </c>
      <c r="C79" s="10">
        <f t="shared" si="8"/>
        <v>0</v>
      </c>
      <c r="D79" s="11">
        <f t="shared" si="8"/>
        <v>3.4499410430726133E-62</v>
      </c>
      <c r="E79" s="11">
        <f t="shared" si="8"/>
        <v>0.27578081314742747</v>
      </c>
      <c r="F79" s="12">
        <f t="shared" si="14"/>
        <v>0</v>
      </c>
      <c r="G79" s="12">
        <f t="shared" si="15"/>
        <v>1.4158111597942927E-62</v>
      </c>
      <c r="H79" s="12">
        <f t="shared" si="16"/>
        <v>3.6620178583956924</v>
      </c>
      <c r="I79" s="13">
        <f t="shared" si="17"/>
        <v>3.6620178583956924</v>
      </c>
      <c r="J79" s="13">
        <f t="shared" si="18"/>
        <v>1.7309821416043074</v>
      </c>
    </row>
    <row r="80" spans="1:10" ht="15.75" thickBot="1" x14ac:dyDescent="0.3">
      <c r="A80" s="43">
        <v>1707.4</v>
      </c>
      <c r="B80" s="43">
        <v>2.9039999999999999</v>
      </c>
      <c r="C80" s="10">
        <f t="shared" si="8"/>
        <v>0</v>
      </c>
      <c r="D80" s="11">
        <f t="shared" si="8"/>
        <v>2.2937991840324168E-81</v>
      </c>
      <c r="E80" s="11">
        <f t="shared" si="8"/>
        <v>7.9375031008849198E-2</v>
      </c>
      <c r="F80" s="12">
        <f t="shared" si="14"/>
        <v>0</v>
      </c>
      <c r="G80" s="12">
        <f t="shared" si="15"/>
        <v>9.4134550200537556E-82</v>
      </c>
      <c r="H80" s="12">
        <f t="shared" si="16"/>
        <v>1.0539992893186849</v>
      </c>
      <c r="I80" s="13">
        <f t="shared" si="17"/>
        <v>1.0539992893186849</v>
      </c>
      <c r="J80" s="13">
        <f t="shared" si="18"/>
        <v>1.850000710681315</v>
      </c>
    </row>
    <row r="81" spans="1:10" ht="15.75" thickBot="1" x14ac:dyDescent="0.3">
      <c r="A81" s="43">
        <v>1917.9</v>
      </c>
      <c r="B81" s="43">
        <v>1.6819999999999999</v>
      </c>
      <c r="C81" s="10">
        <f t="shared" si="8"/>
        <v>0</v>
      </c>
      <c r="D81" s="11">
        <f t="shared" si="8"/>
        <v>5.4073905964202852E-106</v>
      </c>
      <c r="E81" s="11">
        <f t="shared" si="8"/>
        <v>1.1927300379326638E-2</v>
      </c>
      <c r="F81" s="12">
        <f t="shared" si="9"/>
        <v>0</v>
      </c>
      <c r="G81" s="12">
        <f t="shared" si="10"/>
        <v>2.2191231259303052E-106</v>
      </c>
      <c r="H81" s="12">
        <f t="shared" si="11"/>
        <v>0.15837935385372295</v>
      </c>
      <c r="I81" s="13">
        <f t="shared" si="12"/>
        <v>0.15837935385372295</v>
      </c>
      <c r="J81" s="13">
        <f t="shared" si="13"/>
        <v>1.5236206461462769</v>
      </c>
    </row>
    <row r="82" spans="1:10" ht="15.75" thickBot="1" x14ac:dyDescent="0.3">
      <c r="A82" s="43">
        <v>2154.4</v>
      </c>
      <c r="B82" s="43">
        <v>1.681</v>
      </c>
      <c r="C82" s="10">
        <f t="shared" si="8"/>
        <v>0</v>
      </c>
      <c r="D82" s="11">
        <f t="shared" si="8"/>
        <v>1.4272059921444686E-137</v>
      </c>
      <c r="E82" s="11">
        <f t="shared" si="8"/>
        <v>7.5732398538541548E-4</v>
      </c>
      <c r="F82" s="12">
        <f t="shared" si="9"/>
        <v>0</v>
      </c>
      <c r="G82" s="12">
        <f t="shared" si="10"/>
        <v>5.8570687028430298E-138</v>
      </c>
      <c r="H82" s="12">
        <f t="shared" si="11"/>
        <v>1.005629770766618E-2</v>
      </c>
      <c r="I82" s="13">
        <f t="shared" si="12"/>
        <v>1.005629770766618E-2</v>
      </c>
      <c r="J82" s="13">
        <f t="shared" si="13"/>
        <v>1.6709437022923339</v>
      </c>
    </row>
    <row r="83" spans="1:10" ht="15.75" thickBot="1" x14ac:dyDescent="0.3">
      <c r="A83" s="43">
        <v>2420.1</v>
      </c>
      <c r="B83" s="43">
        <v>0</v>
      </c>
      <c r="C83" s="10">
        <f t="shared" si="8"/>
        <v>0</v>
      </c>
      <c r="D83" s="11">
        <f t="shared" si="8"/>
        <v>5.5342434970870625E-178</v>
      </c>
      <c r="E83" s="11">
        <f t="shared" si="8"/>
        <v>1.5499363839150569E-5</v>
      </c>
      <c r="F83" s="12">
        <f t="shared" si="9"/>
        <v>0</v>
      </c>
      <c r="G83" s="12">
        <f t="shared" si="10"/>
        <v>2.2711819148121997E-178</v>
      </c>
      <c r="H83" s="12">
        <f t="shared" si="11"/>
        <v>2.0581180585032028E-4</v>
      </c>
      <c r="I83" s="13">
        <f t="shared" si="12"/>
        <v>2.0581180585032028E-4</v>
      </c>
      <c r="J83" s="13">
        <f t="shared" si="13"/>
        <v>-2.0581180585032028E-4</v>
      </c>
    </row>
    <row r="84" spans="1:10" ht="15.75" thickBot="1" x14ac:dyDescent="0.3">
      <c r="A84" s="43">
        <v>2718.6</v>
      </c>
      <c r="B84" s="43">
        <v>0</v>
      </c>
      <c r="C84" s="10">
        <f t="shared" ref="C84:E93" si="19">EXP(-1*(($A84-C$8)/(0.6006*C$9))^2)</f>
        <v>0</v>
      </c>
      <c r="D84" s="11">
        <f t="shared" si="19"/>
        <v>1.3046570421528415E-229</v>
      </c>
      <c r="E84" s="11">
        <f t="shared" si="19"/>
        <v>7.2246130847763704E-8</v>
      </c>
      <c r="F84" s="12">
        <f t="shared" si="9"/>
        <v>0</v>
      </c>
      <c r="G84" s="12">
        <f t="shared" si="10"/>
        <v>5.3541436706381643E-230</v>
      </c>
      <c r="H84" s="12">
        <f t="shared" si="11"/>
        <v>9.5933657728055964E-7</v>
      </c>
      <c r="I84" s="13">
        <f t="shared" si="12"/>
        <v>9.5933657728055964E-7</v>
      </c>
      <c r="J84" s="13">
        <f t="shared" si="13"/>
        <v>-9.5933657728055964E-7</v>
      </c>
    </row>
    <row r="85" spans="1:10" ht="15.75" thickBot="1" x14ac:dyDescent="0.3">
      <c r="A85" s="43">
        <v>3053.9</v>
      </c>
      <c r="B85" s="43">
        <v>0</v>
      </c>
      <c r="C85" s="10">
        <f t="shared" si="19"/>
        <v>0</v>
      </c>
      <c r="D85" s="11">
        <f t="shared" si="19"/>
        <v>1.8408482009170069E-295</v>
      </c>
      <c r="E85" s="11">
        <f t="shared" si="19"/>
        <v>4.9226172393164646E-11</v>
      </c>
      <c r="F85" s="12">
        <f t="shared" si="9"/>
        <v>0</v>
      </c>
      <c r="G85" s="12">
        <f t="shared" si="10"/>
        <v>7.5546027998910591E-296</v>
      </c>
      <c r="H85" s="12">
        <f t="shared" si="11"/>
        <v>6.5366085605044026E-10</v>
      </c>
      <c r="I85" s="13">
        <f t="shared" si="12"/>
        <v>6.5366085605044026E-10</v>
      </c>
      <c r="J85" s="13">
        <f t="shared" si="13"/>
        <v>-6.5366085605044026E-10</v>
      </c>
    </row>
    <row r="86" spans="1:10" ht="15.75" thickBot="1" x14ac:dyDescent="0.3">
      <c r="A86" s="43">
        <v>3430.5</v>
      </c>
      <c r="B86" s="43">
        <v>0</v>
      </c>
      <c r="C86" s="10">
        <f t="shared" si="19"/>
        <v>0</v>
      </c>
      <c r="D86" s="11">
        <f t="shared" si="19"/>
        <v>0</v>
      </c>
      <c r="E86" s="11">
        <f t="shared" si="19"/>
        <v>2.7834829384664058E-15</v>
      </c>
      <c r="F86" s="12">
        <f t="shared" si="9"/>
        <v>0</v>
      </c>
      <c r="G86" s="12">
        <f t="shared" si="10"/>
        <v>0</v>
      </c>
      <c r="H86" s="12">
        <f t="shared" si="11"/>
        <v>3.696110731153227E-14</v>
      </c>
      <c r="I86" s="13">
        <f t="shared" si="12"/>
        <v>3.696110731153227E-14</v>
      </c>
      <c r="J86" s="13">
        <f t="shared" si="13"/>
        <v>-3.696110731153227E-14</v>
      </c>
    </row>
    <row r="87" spans="1:10" ht="15.75" thickBot="1" x14ac:dyDescent="0.3">
      <c r="A87" s="43">
        <v>3853.5</v>
      </c>
      <c r="B87" s="43">
        <v>0</v>
      </c>
      <c r="C87" s="10">
        <f t="shared" si="19"/>
        <v>0</v>
      </c>
      <c r="D87" s="11">
        <f t="shared" si="19"/>
        <v>0</v>
      </c>
      <c r="E87" s="11">
        <f t="shared" si="19"/>
        <v>6.3381328457324787E-21</v>
      </c>
      <c r="F87" s="12">
        <f t="shared" si="9"/>
        <v>0</v>
      </c>
      <c r="G87" s="12">
        <f t="shared" si="10"/>
        <v>0</v>
      </c>
      <c r="H87" s="12">
        <f t="shared" si="11"/>
        <v>8.4162329514739686E-20</v>
      </c>
      <c r="I87" s="13">
        <f t="shared" si="12"/>
        <v>8.4162329514739686E-20</v>
      </c>
      <c r="J87" s="13">
        <f t="shared" si="13"/>
        <v>-8.4162329514739686E-20</v>
      </c>
    </row>
    <row r="88" spans="1:10" ht="15.75" thickBot="1" x14ac:dyDescent="0.3">
      <c r="A88" s="43">
        <v>4328.8</v>
      </c>
      <c r="B88" s="43">
        <v>0</v>
      </c>
      <c r="C88" s="10">
        <f t="shared" si="19"/>
        <v>0</v>
      </c>
      <c r="D88" s="11">
        <f t="shared" si="19"/>
        <v>0</v>
      </c>
      <c r="E88" s="11">
        <f t="shared" si="19"/>
        <v>2.297828518284704E-28</v>
      </c>
      <c r="F88" s="12">
        <f t="shared" si="9"/>
        <v>0</v>
      </c>
      <c r="G88" s="12">
        <f t="shared" si="10"/>
        <v>0</v>
      </c>
      <c r="H88" s="12">
        <f t="shared" si="11"/>
        <v>3.0512235327231256E-27</v>
      </c>
      <c r="I88" s="13">
        <f t="shared" si="12"/>
        <v>3.0512235327231256E-27</v>
      </c>
      <c r="J88" s="13">
        <f t="shared" si="13"/>
        <v>-3.0512235327231256E-27</v>
      </c>
    </row>
    <row r="89" spans="1:10" ht="15.75" thickBot="1" x14ac:dyDescent="0.3">
      <c r="A89" s="43">
        <v>4862.6000000000004</v>
      </c>
      <c r="B89" s="43">
        <v>0</v>
      </c>
      <c r="C89" s="10">
        <f t="shared" si="19"/>
        <v>0</v>
      </c>
      <c r="D89" s="11">
        <f t="shared" si="19"/>
        <v>0</v>
      </c>
      <c r="E89" s="11">
        <f t="shared" si="19"/>
        <v>4.1367587023397533E-38</v>
      </c>
      <c r="F89" s="12">
        <f t="shared" si="9"/>
        <v>0</v>
      </c>
      <c r="G89" s="12">
        <f t="shared" si="10"/>
        <v>0</v>
      </c>
      <c r="H89" s="12">
        <f t="shared" si="11"/>
        <v>5.4930885404792988E-37</v>
      </c>
      <c r="I89" s="13">
        <f t="shared" si="12"/>
        <v>5.4930885404792988E-37</v>
      </c>
      <c r="J89" s="13">
        <f t="shared" si="13"/>
        <v>-5.4930885404792988E-37</v>
      </c>
    </row>
    <row r="90" spans="1:10" ht="15.75" thickBot="1" x14ac:dyDescent="0.3">
      <c r="A90" s="43">
        <v>5462.3</v>
      </c>
      <c r="B90" s="43">
        <v>0</v>
      </c>
      <c r="C90" s="10">
        <f t="shared" si="19"/>
        <v>0</v>
      </c>
      <c r="D90" s="11">
        <f t="shared" si="19"/>
        <v>0</v>
      </c>
      <c r="E90" s="11">
        <f t="shared" si="19"/>
        <v>8.2626002455253606E-51</v>
      </c>
      <c r="F90" s="12">
        <f t="shared" si="9"/>
        <v>0</v>
      </c>
      <c r="G90" s="12">
        <f t="shared" si="10"/>
        <v>0</v>
      </c>
      <c r="H90" s="12">
        <f t="shared" si="11"/>
        <v>1.0971680484429941E-49</v>
      </c>
      <c r="I90" s="13">
        <f t="shared" si="12"/>
        <v>1.0971680484429941E-49</v>
      </c>
      <c r="J90" s="13">
        <f t="shared" si="13"/>
        <v>-1.0971680484429941E-49</v>
      </c>
    </row>
    <row r="91" spans="1:10" ht="15.75" thickBot="1" x14ac:dyDescent="0.3">
      <c r="A91" s="43">
        <v>6135.9</v>
      </c>
      <c r="B91" s="43">
        <v>0</v>
      </c>
      <c r="C91" s="10">
        <f t="shared" si="19"/>
        <v>0</v>
      </c>
      <c r="D91" s="11">
        <f t="shared" si="19"/>
        <v>0</v>
      </c>
      <c r="E91" s="11">
        <f t="shared" si="19"/>
        <v>2.7681870557516583E-67</v>
      </c>
      <c r="F91" s="12">
        <f t="shared" si="9"/>
        <v>0</v>
      </c>
      <c r="G91" s="12">
        <f t="shared" si="10"/>
        <v>0</v>
      </c>
      <c r="H91" s="12">
        <f t="shared" si="11"/>
        <v>3.6757997475782427E-66</v>
      </c>
      <c r="I91" s="13">
        <f t="shared" si="12"/>
        <v>3.6757997475782427E-66</v>
      </c>
      <c r="J91" s="13">
        <f t="shared" si="13"/>
        <v>-3.6757997475782427E-66</v>
      </c>
    </row>
    <row r="92" spans="1:10" ht="15.75" thickBot="1" x14ac:dyDescent="0.3">
      <c r="A92" s="43">
        <v>6892.6</v>
      </c>
      <c r="B92" s="43">
        <v>0</v>
      </c>
      <c r="C92" s="10">
        <f t="shared" si="19"/>
        <v>0</v>
      </c>
      <c r="D92" s="11">
        <f t="shared" si="19"/>
        <v>0</v>
      </c>
      <c r="E92" s="11">
        <f t="shared" si="19"/>
        <v>1.3980063224405221E-88</v>
      </c>
      <c r="F92" s="12">
        <f t="shared" si="9"/>
        <v>0</v>
      </c>
      <c r="G92" s="12">
        <f t="shared" si="10"/>
        <v>0</v>
      </c>
      <c r="H92" s="12">
        <f t="shared" si="11"/>
        <v>1.8563742925039796E-87</v>
      </c>
      <c r="I92" s="13">
        <f t="shared" si="12"/>
        <v>1.8563742925039796E-87</v>
      </c>
      <c r="J92" s="13">
        <f t="shared" si="13"/>
        <v>-1.8563742925039796E-87</v>
      </c>
    </row>
    <row r="93" spans="1:10" ht="15.75" thickBot="1" x14ac:dyDescent="0.3">
      <c r="A93" s="43">
        <v>7742.6</v>
      </c>
      <c r="B93" s="43">
        <v>0</v>
      </c>
      <c r="C93" s="10">
        <f t="shared" si="19"/>
        <v>0</v>
      </c>
      <c r="D93" s="11">
        <f t="shared" si="19"/>
        <v>0</v>
      </c>
      <c r="E93" s="11">
        <f t="shared" si="19"/>
        <v>5.0504426266102648E-116</v>
      </c>
      <c r="F93" s="12">
        <f t="shared" si="9"/>
        <v>0</v>
      </c>
      <c r="G93" s="12">
        <f t="shared" si="10"/>
        <v>0</v>
      </c>
      <c r="H93" s="12">
        <f t="shared" si="11"/>
        <v>6.7063443900872985E-115</v>
      </c>
      <c r="I93" s="13">
        <f t="shared" si="12"/>
        <v>6.7063443900872985E-115</v>
      </c>
      <c r="J93" s="13">
        <f t="shared" si="13"/>
        <v>-6.7063443900872985E-115</v>
      </c>
    </row>
    <row r="94" spans="1:10" ht="15.75" thickBot="1" x14ac:dyDescent="0.3">
      <c r="A94" s="43">
        <v>8697.5</v>
      </c>
      <c r="B94" s="43">
        <v>0</v>
      </c>
      <c r="C94" s="10">
        <f t="shared" ref="C94:E103" si="20">EXP(-1*(($A94-C$8)/(0.6006*C$9))^2)</f>
        <v>0</v>
      </c>
      <c r="D94" s="11">
        <f t="shared" si="20"/>
        <v>0</v>
      </c>
      <c r="E94" s="11">
        <f t="shared" si="20"/>
        <v>2.708276560434609E-151</v>
      </c>
      <c r="F94" s="12">
        <f t="shared" si="9"/>
        <v>0</v>
      </c>
      <c r="G94" s="12">
        <f t="shared" si="10"/>
        <v>0</v>
      </c>
      <c r="H94" s="12">
        <f t="shared" si="11"/>
        <v>3.5962462422953783E-150</v>
      </c>
      <c r="I94" s="13">
        <f t="shared" si="12"/>
        <v>3.5962462422953783E-150</v>
      </c>
      <c r="J94" s="13">
        <f t="shared" si="13"/>
        <v>-3.5962462422953783E-150</v>
      </c>
    </row>
    <row r="95" spans="1:10" ht="15.75" thickBot="1" x14ac:dyDescent="0.3">
      <c r="A95" s="43">
        <v>9770.1</v>
      </c>
      <c r="B95" s="43">
        <v>0</v>
      </c>
      <c r="C95" s="10">
        <f t="shared" si="20"/>
        <v>0</v>
      </c>
      <c r="D95" s="11">
        <f t="shared" si="20"/>
        <v>0</v>
      </c>
      <c r="E95" s="11">
        <f t="shared" si="20"/>
        <v>1.6219870948819936E-196</v>
      </c>
      <c r="F95" s="12">
        <f t="shared" si="9"/>
        <v>0</v>
      </c>
      <c r="G95" s="12">
        <f t="shared" si="10"/>
        <v>0</v>
      </c>
      <c r="H95" s="12">
        <f t="shared" si="11"/>
        <v>2.1537922235256909E-195</v>
      </c>
      <c r="I95" s="13">
        <f t="shared" si="12"/>
        <v>2.1537922235256909E-195</v>
      </c>
      <c r="J95" s="13">
        <f t="shared" si="13"/>
        <v>-2.1537922235256909E-195</v>
      </c>
    </row>
    <row r="96" spans="1:10" ht="15.75" thickBot="1" x14ac:dyDescent="0.3">
      <c r="A96" s="43">
        <v>10975</v>
      </c>
      <c r="B96" s="43">
        <v>0</v>
      </c>
      <c r="C96" s="10">
        <f t="shared" si="20"/>
        <v>0</v>
      </c>
      <c r="D96" s="11">
        <f t="shared" si="20"/>
        <v>0</v>
      </c>
      <c r="E96" s="11">
        <f t="shared" si="20"/>
        <v>2.1737606175474556E-254</v>
      </c>
      <c r="F96" s="12">
        <f t="shared" si="9"/>
        <v>0</v>
      </c>
      <c r="G96" s="12">
        <f t="shared" si="10"/>
        <v>0</v>
      </c>
      <c r="H96" s="12">
        <f t="shared" si="11"/>
        <v>2.886477166589748E-253</v>
      </c>
      <c r="I96" s="13">
        <f t="shared" si="12"/>
        <v>2.886477166589748E-253</v>
      </c>
      <c r="J96" s="13">
        <f t="shared" si="13"/>
        <v>-2.886477166589748E-253</v>
      </c>
    </row>
    <row r="97" spans="1:10" ht="15.75" thickBot="1" x14ac:dyDescent="0.3">
      <c r="A97" s="43">
        <v>12328.5</v>
      </c>
      <c r="B97" s="43">
        <v>0</v>
      </c>
      <c r="C97" s="10">
        <f t="shared" si="20"/>
        <v>0</v>
      </c>
      <c r="D97" s="11">
        <f t="shared" si="20"/>
        <v>0</v>
      </c>
      <c r="E97" s="11">
        <f t="shared" si="20"/>
        <v>0</v>
      </c>
      <c r="F97" s="12">
        <f t="shared" si="9"/>
        <v>0</v>
      </c>
      <c r="G97" s="12">
        <f t="shared" si="10"/>
        <v>0</v>
      </c>
      <c r="H97" s="12">
        <f t="shared" si="11"/>
        <v>0</v>
      </c>
      <c r="I97" s="13">
        <f t="shared" si="12"/>
        <v>0</v>
      </c>
      <c r="J97" s="13">
        <f t="shared" si="13"/>
        <v>0</v>
      </c>
    </row>
    <row r="98" spans="1:10" ht="15.75" thickBot="1" x14ac:dyDescent="0.3">
      <c r="A98" s="43">
        <v>13848.9</v>
      </c>
      <c r="B98" s="43">
        <v>0</v>
      </c>
      <c r="C98" s="10">
        <f t="shared" si="20"/>
        <v>0</v>
      </c>
      <c r="D98" s="11">
        <f t="shared" si="20"/>
        <v>0</v>
      </c>
      <c r="E98" s="11">
        <f t="shared" si="20"/>
        <v>0</v>
      </c>
      <c r="F98" s="12">
        <f t="shared" si="9"/>
        <v>0</v>
      </c>
      <c r="G98" s="12">
        <f t="shared" si="10"/>
        <v>0</v>
      </c>
      <c r="H98" s="12">
        <f t="shared" si="11"/>
        <v>0</v>
      </c>
      <c r="I98" s="13">
        <f t="shared" si="12"/>
        <v>0</v>
      </c>
      <c r="J98" s="13">
        <f t="shared" si="13"/>
        <v>0</v>
      </c>
    </row>
    <row r="99" spans="1:10" ht="15.75" thickBot="1" x14ac:dyDescent="0.3">
      <c r="A99" s="43">
        <v>15556.8</v>
      </c>
      <c r="B99" s="43">
        <v>0</v>
      </c>
      <c r="C99" s="10">
        <f t="shared" si="20"/>
        <v>0</v>
      </c>
      <c r="D99" s="11">
        <f t="shared" si="20"/>
        <v>0</v>
      </c>
      <c r="E99" s="11">
        <f t="shared" si="20"/>
        <v>0</v>
      </c>
      <c r="F99" s="12">
        <f t="shared" si="9"/>
        <v>0</v>
      </c>
      <c r="G99" s="12">
        <f t="shared" si="10"/>
        <v>0</v>
      </c>
      <c r="H99" s="12">
        <f t="shared" si="11"/>
        <v>0</v>
      </c>
      <c r="I99" s="13">
        <f t="shared" si="12"/>
        <v>0</v>
      </c>
      <c r="J99" s="13">
        <f t="shared" si="13"/>
        <v>0</v>
      </c>
    </row>
    <row r="100" spans="1:10" ht="15.75" thickBot="1" x14ac:dyDescent="0.3">
      <c r="A100" s="43">
        <v>17475.3</v>
      </c>
      <c r="B100" s="43">
        <v>0</v>
      </c>
      <c r="C100" s="10">
        <f t="shared" si="20"/>
        <v>0</v>
      </c>
      <c r="D100" s="11">
        <f t="shared" si="20"/>
        <v>0</v>
      </c>
      <c r="E100" s="11">
        <f t="shared" si="20"/>
        <v>0</v>
      </c>
      <c r="F100" s="12">
        <f t="shared" si="9"/>
        <v>0</v>
      </c>
      <c r="G100" s="12">
        <f t="shared" si="10"/>
        <v>0</v>
      </c>
      <c r="H100" s="12">
        <f t="shared" si="11"/>
        <v>0</v>
      </c>
      <c r="I100" s="13">
        <f t="shared" si="12"/>
        <v>0</v>
      </c>
      <c r="J100" s="13">
        <f t="shared" si="13"/>
        <v>0</v>
      </c>
    </row>
    <row r="101" spans="1:10" ht="15.75" thickBot="1" x14ac:dyDescent="0.3">
      <c r="A101" s="43">
        <v>19630.400000000001</v>
      </c>
      <c r="B101" s="43">
        <v>0</v>
      </c>
      <c r="C101" s="10">
        <f t="shared" si="20"/>
        <v>0</v>
      </c>
      <c r="D101" s="11">
        <f t="shared" si="20"/>
        <v>0</v>
      </c>
      <c r="E101" s="11">
        <f t="shared" si="20"/>
        <v>0</v>
      </c>
      <c r="F101" s="12">
        <f t="shared" si="9"/>
        <v>0</v>
      </c>
      <c r="G101" s="12">
        <f t="shared" si="10"/>
        <v>0</v>
      </c>
      <c r="H101" s="12">
        <f t="shared" si="11"/>
        <v>0</v>
      </c>
      <c r="I101" s="13">
        <f t="shared" si="12"/>
        <v>0</v>
      </c>
      <c r="J101" s="13">
        <f t="shared" si="13"/>
        <v>0</v>
      </c>
    </row>
    <row r="102" spans="1:10" ht="15.75" thickBot="1" x14ac:dyDescent="0.3">
      <c r="A102" s="43">
        <v>22051.3</v>
      </c>
      <c r="B102" s="43">
        <v>0</v>
      </c>
      <c r="C102" s="10">
        <f t="shared" si="20"/>
        <v>0</v>
      </c>
      <c r="D102" s="11">
        <f t="shared" si="20"/>
        <v>0</v>
      </c>
      <c r="E102" s="11">
        <f t="shared" si="20"/>
        <v>0</v>
      </c>
      <c r="F102" s="12">
        <f t="shared" si="9"/>
        <v>0</v>
      </c>
      <c r="G102" s="12">
        <f t="shared" si="10"/>
        <v>0</v>
      </c>
      <c r="H102" s="12">
        <f t="shared" si="11"/>
        <v>0</v>
      </c>
      <c r="I102" s="13">
        <f t="shared" si="12"/>
        <v>0</v>
      </c>
      <c r="J102" s="13">
        <f t="shared" si="13"/>
        <v>0</v>
      </c>
    </row>
    <row r="103" spans="1:10" ht="15.75" thickBot="1" x14ac:dyDescent="0.3">
      <c r="A103" s="43">
        <v>24770.799999999999</v>
      </c>
      <c r="B103" s="43">
        <v>0</v>
      </c>
      <c r="C103" s="10">
        <f t="shared" si="20"/>
        <v>0</v>
      </c>
      <c r="D103" s="11">
        <f t="shared" si="20"/>
        <v>0</v>
      </c>
      <c r="E103" s="11">
        <f t="shared" si="20"/>
        <v>0</v>
      </c>
      <c r="F103" s="12">
        <f t="shared" si="9"/>
        <v>0</v>
      </c>
      <c r="G103" s="12">
        <f t="shared" si="10"/>
        <v>0</v>
      </c>
      <c r="H103" s="12">
        <f t="shared" si="11"/>
        <v>0</v>
      </c>
      <c r="I103" s="13">
        <f t="shared" si="12"/>
        <v>0</v>
      </c>
      <c r="J103" s="13">
        <f t="shared" si="13"/>
        <v>0</v>
      </c>
    </row>
    <row r="104" spans="1:10" ht="15.75" thickBot="1" x14ac:dyDescent="0.3">
      <c r="A104" s="43">
        <v>27825.599999999999</v>
      </c>
      <c r="B104" s="43">
        <v>0</v>
      </c>
      <c r="C104" s="10">
        <f t="shared" ref="C104:E116" si="21">EXP(-1*(($A104-C$8)/(0.6006*C$9))^2)</f>
        <v>0</v>
      </c>
      <c r="D104" s="11">
        <f t="shared" si="21"/>
        <v>0</v>
      </c>
      <c r="E104" s="11">
        <f t="shared" si="21"/>
        <v>0</v>
      </c>
      <c r="F104" s="12">
        <f t="shared" si="9"/>
        <v>0</v>
      </c>
      <c r="G104" s="12">
        <f t="shared" si="10"/>
        <v>0</v>
      </c>
      <c r="H104" s="12">
        <f t="shared" si="11"/>
        <v>0</v>
      </c>
      <c r="I104" s="13">
        <f t="shared" si="12"/>
        <v>0</v>
      </c>
      <c r="J104" s="13">
        <f t="shared" si="13"/>
        <v>0</v>
      </c>
    </row>
    <row r="105" spans="1:10" ht="15.75" thickBot="1" x14ac:dyDescent="0.3">
      <c r="A105" s="43">
        <v>31257.200000000001</v>
      </c>
      <c r="B105" s="43">
        <v>0</v>
      </c>
      <c r="C105" s="10">
        <f t="shared" si="21"/>
        <v>0</v>
      </c>
      <c r="D105" s="11">
        <f t="shared" si="21"/>
        <v>0</v>
      </c>
      <c r="E105" s="11">
        <f t="shared" si="21"/>
        <v>0</v>
      </c>
      <c r="F105" s="12">
        <f t="shared" si="9"/>
        <v>0</v>
      </c>
      <c r="G105" s="12">
        <f t="shared" si="10"/>
        <v>0</v>
      </c>
      <c r="H105" s="12">
        <f t="shared" si="11"/>
        <v>0</v>
      </c>
      <c r="I105" s="13">
        <f t="shared" si="12"/>
        <v>0</v>
      </c>
      <c r="J105" s="13">
        <f t="shared" si="13"/>
        <v>0</v>
      </c>
    </row>
    <row r="106" spans="1:10" ht="15.75" thickBot="1" x14ac:dyDescent="0.3">
      <c r="A106" s="43">
        <v>35111.9</v>
      </c>
      <c r="B106" s="43">
        <v>0</v>
      </c>
      <c r="C106" s="10">
        <f t="shared" si="21"/>
        <v>0</v>
      </c>
      <c r="D106" s="11">
        <f t="shared" si="21"/>
        <v>0</v>
      </c>
      <c r="E106" s="11">
        <f t="shared" si="21"/>
        <v>0</v>
      </c>
      <c r="F106" s="12">
        <f t="shared" si="9"/>
        <v>0</v>
      </c>
      <c r="G106" s="12">
        <f t="shared" si="10"/>
        <v>0</v>
      </c>
      <c r="H106" s="12">
        <f t="shared" si="11"/>
        <v>0</v>
      </c>
      <c r="I106" s="13">
        <f t="shared" si="12"/>
        <v>0</v>
      </c>
      <c r="J106" s="13">
        <f t="shared" si="13"/>
        <v>0</v>
      </c>
    </row>
    <row r="107" spans="1:10" ht="15.75" thickBot="1" x14ac:dyDescent="0.3">
      <c r="A107" s="43">
        <v>39442.1</v>
      </c>
      <c r="B107" s="43">
        <v>0</v>
      </c>
      <c r="C107" s="10">
        <f t="shared" si="21"/>
        <v>0</v>
      </c>
      <c r="D107" s="11">
        <f t="shared" si="21"/>
        <v>0</v>
      </c>
      <c r="E107" s="11">
        <f t="shared" si="21"/>
        <v>0</v>
      </c>
      <c r="F107" s="12">
        <f t="shared" si="9"/>
        <v>0</v>
      </c>
      <c r="G107" s="12">
        <f t="shared" si="10"/>
        <v>0</v>
      </c>
      <c r="H107" s="12">
        <f t="shared" si="11"/>
        <v>0</v>
      </c>
      <c r="I107" s="13">
        <f t="shared" si="12"/>
        <v>0</v>
      </c>
      <c r="J107" s="13">
        <f t="shared" si="13"/>
        <v>0</v>
      </c>
    </row>
    <row r="108" spans="1:10" ht="15.75" thickBot="1" x14ac:dyDescent="0.3">
      <c r="A108" s="43">
        <v>44306.2</v>
      </c>
      <c r="B108" s="43">
        <v>0</v>
      </c>
      <c r="C108" s="10">
        <f t="shared" si="21"/>
        <v>0</v>
      </c>
      <c r="D108" s="11">
        <f t="shared" si="21"/>
        <v>0</v>
      </c>
      <c r="E108" s="11">
        <f t="shared" si="21"/>
        <v>0</v>
      </c>
      <c r="F108" s="12">
        <f t="shared" si="9"/>
        <v>0</v>
      </c>
      <c r="G108" s="12">
        <f t="shared" si="10"/>
        <v>0</v>
      </c>
      <c r="H108" s="12">
        <f t="shared" si="11"/>
        <v>0</v>
      </c>
      <c r="I108" s="13">
        <f>SUM(F108:H108)</f>
        <v>0</v>
      </c>
      <c r="J108" s="13">
        <f>B108-I108</f>
        <v>0</v>
      </c>
    </row>
    <row r="109" spans="1:10" ht="15.75" thickBot="1" x14ac:dyDescent="0.3">
      <c r="A109" s="43">
        <v>49770.2</v>
      </c>
      <c r="B109" s="43">
        <v>0</v>
      </c>
      <c r="C109" s="10">
        <f t="shared" si="21"/>
        <v>0</v>
      </c>
      <c r="D109" s="11">
        <f t="shared" si="21"/>
        <v>0</v>
      </c>
      <c r="E109" s="11">
        <f t="shared" si="21"/>
        <v>0</v>
      </c>
      <c r="F109" s="12">
        <f t="shared" ref="F109:F116" si="22">C$15*C109</f>
        <v>0</v>
      </c>
      <c r="G109" s="12">
        <f t="shared" ref="G109:G116" si="23">D$15*D109</f>
        <v>0</v>
      </c>
      <c r="H109" s="12">
        <f t="shared" ref="H109:H116" si="24">E$15*E109</f>
        <v>0</v>
      </c>
      <c r="I109" s="13">
        <f t="shared" ref="I109:I116" si="25">SUM(F109:H109)</f>
        <v>0</v>
      </c>
      <c r="J109" s="13">
        <f t="shared" ref="J109:J116" si="26">B109-I109</f>
        <v>0</v>
      </c>
    </row>
    <row r="110" spans="1:10" ht="15.75" thickBot="1" x14ac:dyDescent="0.3">
      <c r="A110" s="43">
        <v>55908.1</v>
      </c>
      <c r="B110" s="43">
        <v>0</v>
      </c>
      <c r="C110" s="10">
        <f t="shared" si="21"/>
        <v>0</v>
      </c>
      <c r="D110" s="11">
        <f t="shared" si="21"/>
        <v>0</v>
      </c>
      <c r="E110" s="11">
        <f t="shared" si="21"/>
        <v>0</v>
      </c>
      <c r="F110" s="12">
        <f t="shared" si="22"/>
        <v>0</v>
      </c>
      <c r="G110" s="12">
        <f t="shared" si="23"/>
        <v>0</v>
      </c>
      <c r="H110" s="12">
        <f t="shared" si="24"/>
        <v>0</v>
      </c>
      <c r="I110" s="13">
        <f t="shared" si="25"/>
        <v>0</v>
      </c>
      <c r="J110" s="13">
        <f t="shared" si="26"/>
        <v>0</v>
      </c>
    </row>
    <row r="111" spans="1:10" ht="15.75" thickBot="1" x14ac:dyDescent="0.3">
      <c r="A111" s="43">
        <v>62802.9</v>
      </c>
      <c r="B111" s="43">
        <v>0</v>
      </c>
      <c r="C111" s="10">
        <f t="shared" si="21"/>
        <v>0</v>
      </c>
      <c r="D111" s="11">
        <f t="shared" si="21"/>
        <v>0</v>
      </c>
      <c r="E111" s="11">
        <f t="shared" si="21"/>
        <v>0</v>
      </c>
      <c r="F111" s="12">
        <f t="shared" si="22"/>
        <v>0</v>
      </c>
      <c r="G111" s="12">
        <f t="shared" si="23"/>
        <v>0</v>
      </c>
      <c r="H111" s="12">
        <f t="shared" si="24"/>
        <v>0</v>
      </c>
      <c r="I111" s="13">
        <f t="shared" si="25"/>
        <v>0</v>
      </c>
      <c r="J111" s="13">
        <f t="shared" si="26"/>
        <v>0</v>
      </c>
    </row>
    <row r="112" spans="1:10" ht="15.75" thickBot="1" x14ac:dyDescent="0.3">
      <c r="A112" s="43">
        <v>70548</v>
      </c>
      <c r="B112" s="43">
        <v>0</v>
      </c>
      <c r="C112" s="10">
        <f t="shared" si="21"/>
        <v>0</v>
      </c>
      <c r="D112" s="11">
        <f t="shared" si="21"/>
        <v>0</v>
      </c>
      <c r="E112" s="11">
        <f t="shared" si="21"/>
        <v>0</v>
      </c>
      <c r="F112" s="12">
        <f t="shared" si="22"/>
        <v>0</v>
      </c>
      <c r="G112" s="12">
        <f t="shared" si="23"/>
        <v>0</v>
      </c>
      <c r="H112" s="12">
        <f t="shared" si="24"/>
        <v>0</v>
      </c>
      <c r="I112" s="13">
        <f t="shared" si="25"/>
        <v>0</v>
      </c>
      <c r="J112" s="13">
        <f t="shared" si="26"/>
        <v>0</v>
      </c>
    </row>
    <row r="113" spans="1:10" ht="15.75" thickBot="1" x14ac:dyDescent="0.3">
      <c r="A113" s="43">
        <v>79248.3</v>
      </c>
      <c r="B113" s="43">
        <v>0</v>
      </c>
      <c r="C113" s="10">
        <f t="shared" si="21"/>
        <v>0</v>
      </c>
      <c r="D113" s="11">
        <f t="shared" si="21"/>
        <v>0</v>
      </c>
      <c r="E113" s="11">
        <f t="shared" si="21"/>
        <v>0</v>
      </c>
      <c r="F113" s="12">
        <f t="shared" si="22"/>
        <v>0</v>
      </c>
      <c r="G113" s="12">
        <f t="shared" si="23"/>
        <v>0</v>
      </c>
      <c r="H113" s="12">
        <f t="shared" si="24"/>
        <v>0</v>
      </c>
      <c r="I113" s="13">
        <f t="shared" si="25"/>
        <v>0</v>
      </c>
      <c r="J113" s="13">
        <f t="shared" si="26"/>
        <v>0</v>
      </c>
    </row>
    <row r="114" spans="1:10" ht="15.75" thickBot="1" x14ac:dyDescent="0.3">
      <c r="A114" s="43">
        <v>89021.5</v>
      </c>
      <c r="B114" s="43">
        <v>0</v>
      </c>
      <c r="C114" s="10">
        <f t="shared" si="21"/>
        <v>0</v>
      </c>
      <c r="D114" s="11">
        <f t="shared" si="21"/>
        <v>0</v>
      </c>
      <c r="E114" s="11">
        <f t="shared" si="21"/>
        <v>0</v>
      </c>
      <c r="F114" s="12">
        <f t="shared" si="22"/>
        <v>0</v>
      </c>
      <c r="G114" s="12">
        <f t="shared" si="23"/>
        <v>0</v>
      </c>
      <c r="H114" s="12">
        <f t="shared" si="24"/>
        <v>0</v>
      </c>
      <c r="I114" s="13">
        <f t="shared" si="25"/>
        <v>0</v>
      </c>
      <c r="J114" s="13">
        <f t="shared" si="26"/>
        <v>0</v>
      </c>
    </row>
    <row r="115" spans="1:10" ht="15.75" thickBot="1" x14ac:dyDescent="0.3">
      <c r="A115" s="43">
        <v>100000</v>
      </c>
      <c r="B115" s="43">
        <v>0</v>
      </c>
      <c r="C115" s="10">
        <f t="shared" si="21"/>
        <v>0</v>
      </c>
      <c r="D115" s="11">
        <f t="shared" si="21"/>
        <v>0</v>
      </c>
      <c r="E115" s="11">
        <f t="shared" si="21"/>
        <v>0</v>
      </c>
      <c r="F115" s="12">
        <f t="shared" si="22"/>
        <v>0</v>
      </c>
      <c r="G115" s="12">
        <f t="shared" si="23"/>
        <v>0</v>
      </c>
      <c r="H115" s="12">
        <f t="shared" si="24"/>
        <v>0</v>
      </c>
      <c r="I115" s="13">
        <f t="shared" si="25"/>
        <v>0</v>
      </c>
      <c r="J115" s="13">
        <f t="shared" si="26"/>
        <v>0</v>
      </c>
    </row>
    <row r="116" spans="1:10" ht="15.75" thickBot="1" x14ac:dyDescent="0.3">
      <c r="A116" s="43">
        <v>1000000</v>
      </c>
      <c r="B116" s="43">
        <v>0</v>
      </c>
      <c r="C116" s="10">
        <f t="shared" si="21"/>
        <v>0</v>
      </c>
      <c r="D116" s="11">
        <f t="shared" si="21"/>
        <v>0</v>
      </c>
      <c r="E116" s="11">
        <f t="shared" si="21"/>
        <v>0</v>
      </c>
      <c r="F116" s="12">
        <f t="shared" si="22"/>
        <v>0</v>
      </c>
      <c r="G116" s="12">
        <f t="shared" si="23"/>
        <v>0</v>
      </c>
      <c r="H116" s="12">
        <f t="shared" si="24"/>
        <v>0</v>
      </c>
      <c r="I116" s="13">
        <f t="shared" si="25"/>
        <v>0</v>
      </c>
      <c r="J116" s="13">
        <f t="shared" si="26"/>
        <v>0</v>
      </c>
    </row>
  </sheetData>
  <scenarios current="0">
    <scenario name="CurveFitterxlxs" count="6" user="Tom O'Haver" comment="Created by Tom O'Haver on 1/22/2015">
      <inputCells r="C8" val="104.562391040939"/>
      <inputCells r="D8" val="197.092562131029"/>
      <inputCells r="E8" val="313.023856126692"/>
      <inputCells r="C9" val="98.9001151585063"/>
      <inputCells r="D9" val="177.257472159024"/>
      <inputCells r="E9" val="278.044861619646"/>
    </scenario>
  </scenarios>
  <pageMargins left="0" right="0" top="0.39410000000000006" bottom="0.39410000000000006" header="0" footer="0"/>
  <headerFooter>
    <oddHeader>&amp;C&amp;A</oddHeader>
    <oddFooter>&amp;CPage 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BG2Q</vt:lpstr>
      <vt:lpstr>BG3Q</vt:lpstr>
      <vt:lpstr>BG4Q</vt:lpstr>
      <vt:lpstr>BG5Q</vt:lpstr>
      <vt:lpstr>BG6Q</vt:lpstr>
      <vt:lpstr>BG7Q</vt:lpstr>
      <vt:lpstr>BG8Q</vt:lpstr>
      <vt:lpstr>BG9Q</vt:lpstr>
      <vt:lpstr>BG10Q</vt:lpstr>
      <vt:lpstr>FO2</vt:lpstr>
      <vt:lpstr>FO3</vt:lpstr>
      <vt:lpstr>FO4</vt:lpstr>
      <vt:lpstr>FO5</vt:lpstr>
      <vt:lpstr>FO6</vt:lpstr>
      <vt:lpstr>FO7</vt:lpstr>
      <vt:lpstr>FO8</vt:lpstr>
      <vt:lpstr>FO9</vt:lpstr>
      <vt:lpstr>FO10</vt:lpstr>
      <vt:lpstr>FO11</vt:lpstr>
      <vt:lpstr>AP2Q</vt:lpstr>
      <vt:lpstr>AP3Q</vt:lpstr>
      <vt:lpstr>AP4Q</vt:lpstr>
      <vt:lpstr>AP5Q</vt:lpstr>
      <vt:lpstr>AP6Q</vt:lpstr>
      <vt:lpstr>AP7Q</vt:lpstr>
      <vt:lpstr>AP8Q</vt:lpstr>
      <vt:lpstr>AP9Q</vt:lpstr>
      <vt:lpstr>AP10Q</vt:lpstr>
      <vt:lpstr>M2</vt:lpstr>
      <vt:lpstr>M4</vt:lpstr>
      <vt:lpstr>M6</vt:lpstr>
      <vt:lpstr>M8</vt:lpstr>
      <vt:lpstr>M10</vt:lpstr>
      <vt:lpstr>M12</vt:lpstr>
      <vt:lpstr>M14</vt:lpstr>
      <vt:lpstr>M16</vt:lpstr>
      <vt:lpstr>M18</vt:lpstr>
      <vt:lpstr>M20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 O'Haver</dc:creator>
  <cp:lastModifiedBy>Maya Fetzer</cp:lastModifiedBy>
  <cp:revision>26</cp:revision>
  <dcterms:created xsi:type="dcterms:W3CDTF">2012-02-24T09:23:27Z</dcterms:created>
  <dcterms:modified xsi:type="dcterms:W3CDTF">2024-05-03T16:49:41Z</dcterms:modified>
</cp:coreProperties>
</file>