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90" windowWidth="20115" windowHeight="852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24519"/>
</workbook>
</file>

<file path=xl/calcChain.xml><?xml version="1.0" encoding="utf-8"?>
<calcChain xmlns="http://schemas.openxmlformats.org/spreadsheetml/2006/main">
  <c r="BJ4" i="1"/>
  <c r="BG4"/>
  <c r="BF4"/>
  <c r="AU4"/>
  <c r="AT4"/>
  <c r="AO4"/>
  <c r="AN4"/>
  <c r="AM4"/>
  <c r="BJ3"/>
  <c r="BG3"/>
  <c r="BF3"/>
  <c r="AU3"/>
  <c r="AT3"/>
  <c r="AP3"/>
  <c r="AO3"/>
  <c r="AN3"/>
  <c r="AM3"/>
</calcChain>
</file>

<file path=xl/sharedStrings.xml><?xml version="1.0" encoding="utf-8"?>
<sst xmlns="http://schemas.openxmlformats.org/spreadsheetml/2006/main" count="109" uniqueCount="101">
  <si>
    <t>Employee Demographics (fictitious data for illustration purposes only)</t>
  </si>
  <si>
    <t>Your Pay (annualised)</t>
  </si>
  <si>
    <t>Standard Benefits (annualised)</t>
  </si>
  <si>
    <t>Additional Benefits (annualised)</t>
  </si>
  <si>
    <t>Employee Number</t>
  </si>
  <si>
    <t>First Name</t>
  </si>
  <si>
    <t>Surname</t>
  </si>
  <si>
    <t>Start Date (CCYY/MM/DD)</t>
  </si>
  <si>
    <t>Termination Date (CCYY/MM/DD)</t>
  </si>
  <si>
    <t>Organization</t>
  </si>
  <si>
    <t>Operating Group</t>
  </si>
  <si>
    <t xml:space="preserve">Division </t>
  </si>
  <si>
    <t>Department</t>
  </si>
  <si>
    <t>ID Number</t>
  </si>
  <si>
    <t>Date Of Birth (CCYY/MM/DD)</t>
  </si>
  <si>
    <t>Grade</t>
  </si>
  <si>
    <t>Job Title</t>
  </si>
  <si>
    <t>Category of Employee (P/C/F/E/T/S/L/I)</t>
  </si>
  <si>
    <t>Race (W/B/I/C)</t>
  </si>
  <si>
    <t>Gender (M/F)</t>
  </si>
  <si>
    <t>Date of last update (CCYY/MM/DD)</t>
  </si>
  <si>
    <t>Currency</t>
  </si>
  <si>
    <t>email address</t>
  </si>
  <si>
    <t>Annual Salary</t>
  </si>
  <si>
    <t>Short Term Incentive</t>
  </si>
  <si>
    <t>Long Term Incentive</t>
  </si>
  <si>
    <t>Car Allowance</t>
  </si>
  <si>
    <t>Variable Car Allowance</t>
  </si>
  <si>
    <t xml:space="preserve">HOD Allowance </t>
  </si>
  <si>
    <t xml:space="preserve">Market Premium Allowance </t>
  </si>
  <si>
    <t xml:space="preserve">Scarce Skill Allowance </t>
  </si>
  <si>
    <t xml:space="preserve">Shift Allowance </t>
  </si>
  <si>
    <t>Standby Allowance</t>
  </si>
  <si>
    <t>On-Call Allowance</t>
  </si>
  <si>
    <t xml:space="preserve">Inconvenience Allowance </t>
  </si>
  <si>
    <t xml:space="preserve">Hazard Allowance </t>
  </si>
  <si>
    <t xml:space="preserve">Clothing Allowance </t>
  </si>
  <si>
    <t xml:space="preserve">Entertainment Allowance </t>
  </si>
  <si>
    <t xml:space="preserve">Housing Allowance </t>
  </si>
  <si>
    <t>Housing Loan</t>
  </si>
  <si>
    <t>Provident Fund</t>
  </si>
  <si>
    <t>Pension Fund</t>
  </si>
  <si>
    <t>Funeral Cover</t>
  </si>
  <si>
    <t>Group Life Cover</t>
  </si>
  <si>
    <t>Disability Cover</t>
  </si>
  <si>
    <t>Employees Debt</t>
  </si>
  <si>
    <t>Purchase of bicycle</t>
  </si>
  <si>
    <t>Long Service Award - 10 years</t>
  </si>
  <si>
    <t>Long Service Award - 15 years</t>
  </si>
  <si>
    <t>Deferred Compensation</t>
  </si>
  <si>
    <t>Medical Aid</t>
  </si>
  <si>
    <t>Annual Leave</t>
  </si>
  <si>
    <t>Study Leave</t>
  </si>
  <si>
    <t xml:space="preserve">Sick Leave </t>
  </si>
  <si>
    <t xml:space="preserve">Maternity Leave </t>
  </si>
  <si>
    <t>Paternity Leave</t>
  </si>
  <si>
    <t>Family Responsibility Leave</t>
  </si>
  <si>
    <t>Birthday Leave</t>
  </si>
  <si>
    <t>Complimentary leave December</t>
  </si>
  <si>
    <t>Company Car</t>
  </si>
  <si>
    <t>CellPhone</t>
  </si>
  <si>
    <t>UIF</t>
  </si>
  <si>
    <t>SDL</t>
  </si>
  <si>
    <t>Car Insurance</t>
  </si>
  <si>
    <t>Executive Medical</t>
  </si>
  <si>
    <t>ICAS</t>
  </si>
  <si>
    <t>Tax Advisory Service</t>
  </si>
  <si>
    <t>Free/Cheap Accommodation</t>
  </si>
  <si>
    <t>Club Subscription</t>
  </si>
  <si>
    <t>Professional Association Fees</t>
  </si>
  <si>
    <t>Holiday Accommodation</t>
  </si>
  <si>
    <t xml:space="preserve">Overseas Travel </t>
  </si>
  <si>
    <t>Cheap Assets</t>
  </si>
  <si>
    <t>Children Study Bursaries</t>
  </si>
  <si>
    <t>Spouse Medical Aid</t>
  </si>
  <si>
    <t>Parental Medical Aid</t>
  </si>
  <si>
    <t>Counsel Service</t>
  </si>
  <si>
    <t>Free Product</t>
  </si>
  <si>
    <t>Top Up Cover</t>
  </si>
  <si>
    <t>Add Prov Fund ER Contr PA</t>
  </si>
  <si>
    <t>Fuel Allowance</t>
  </si>
  <si>
    <t>BCC</t>
  </si>
  <si>
    <t>6910010283087</t>
  </si>
  <si>
    <t>C3</t>
  </si>
  <si>
    <t>F</t>
  </si>
  <si>
    <t>W</t>
  </si>
  <si>
    <t>ZAR</t>
  </si>
  <si>
    <t>8107220104082</t>
  </si>
  <si>
    <t>C2</t>
  </si>
  <si>
    <t>P</t>
  </si>
  <si>
    <t>test@test.com</t>
  </si>
  <si>
    <t xml:space="preserve">Bombela </t>
  </si>
  <si>
    <t>Operations</t>
  </si>
  <si>
    <t xml:space="preserve">Operations </t>
  </si>
  <si>
    <t>Marketing</t>
  </si>
  <si>
    <t xml:space="preserve">Document </t>
  </si>
  <si>
    <t xml:space="preserve">Social Media </t>
  </si>
  <si>
    <t>Amit</t>
  </si>
  <si>
    <t>Sharma</t>
  </si>
  <si>
    <t>Sunil</t>
  </si>
  <si>
    <t>Verma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</si>
</sst>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6">
    <xf numFmtId="0" fontId="0" fillId="0" borderId="0" xfId="0"/>
    <xf numFmtId="2" fontId="1" fillId="5" borderId="0" xfId="0" applyNumberFormat="1" applyFont="1" applyFill="1" applyAlignment="1">
      <alignment horizontal="left"/>
    </xf>
    <xf numFmtId="2" fontId="2" fillId="5" borderId="0" xfId="0" applyNumberFormat="1" applyFont="1" applyFill="1" applyAlignment="1">
      <alignment horizontal="left" wrapText="1"/>
    </xf>
    <xf numFmtId="2" fontId="2" fillId="0" borderId="0" xfId="0" applyNumberFormat="1" applyFont="1" applyFill="1" applyAlignment="1">
      <alignment horizontal="left" wrapText="1"/>
    </xf>
    <xf numFmtId="2" fontId="2" fillId="5" borderId="0" xfId="0" applyNumberFormat="1" applyFont="1" applyFill="1" applyAlignment="1">
      <alignment horizontal="left"/>
    </xf>
    <xf numFmtId="2" fontId="2" fillId="5" borderId="1" xfId="0" applyNumberFormat="1" applyFont="1" applyFill="1" applyBorder="1" applyAlignment="1">
      <alignment horizontal="left"/>
    </xf>
    <xf numFmtId="0" fontId="2" fillId="6" borderId="0" xfId="0" applyFont="1" applyFill="1" applyAlignment="1">
      <alignment horizontal="center" textRotation="90" wrapText="1"/>
    </xf>
    <xf numFmtId="0" fontId="2" fillId="6" borderId="0" xfId="0" applyFont="1" applyFill="1" applyAlignment="1">
      <alignment horizontal="left" textRotation="90" wrapText="1"/>
    </xf>
    <xf numFmtId="0" fontId="2" fillId="6" borderId="0" xfId="0" applyFont="1" applyFill="1" applyBorder="1" applyAlignment="1">
      <alignment horizontal="left" textRotation="90" wrapText="1"/>
    </xf>
    <xf numFmtId="0" fontId="2" fillId="6" borderId="0" xfId="0" applyNumberFormat="1" applyFont="1" applyFill="1" applyAlignment="1">
      <alignment horizontal="left" textRotation="90" wrapText="1"/>
    </xf>
    <xf numFmtId="49" fontId="2" fillId="6" borderId="0" xfId="0" applyNumberFormat="1" applyFont="1" applyFill="1" applyAlignment="1">
      <alignment horizontal="left" textRotation="90" wrapText="1"/>
    </xf>
    <xf numFmtId="2" fontId="2" fillId="6" borderId="0" xfId="0" applyNumberFormat="1" applyFont="1" applyFill="1" applyAlignment="1">
      <alignment horizontal="left" textRotation="90" wrapText="1"/>
    </xf>
    <xf numFmtId="2" fontId="2" fillId="6" borderId="0" xfId="0" applyNumberFormat="1" applyFont="1" applyFill="1" applyBorder="1" applyAlignment="1">
      <alignment horizontal="left" textRotation="90" wrapText="1"/>
    </xf>
    <xf numFmtId="2" fontId="2" fillId="6" borderId="2" xfId="0" applyNumberFormat="1" applyFont="1" applyFill="1" applyBorder="1" applyAlignment="1">
      <alignment horizontal="left" vertical="center" textRotation="90" wrapText="1"/>
    </xf>
    <xf numFmtId="0" fontId="2" fillId="0" borderId="0" xfId="0" applyFont="1" applyFill="1" applyBorder="1" applyAlignment="1">
      <alignment horizontal="left" wrapText="1"/>
    </xf>
    <xf numFmtId="14" fontId="2" fillId="0" borderId="0" xfId="0" applyNumberFormat="1" applyFont="1" applyFill="1" applyBorder="1" applyAlignment="1">
      <alignment horizontal="left" wrapText="1"/>
    </xf>
    <xf numFmtId="15" fontId="2" fillId="0" borderId="0" xfId="0" applyNumberFormat="1" applyFont="1" applyFill="1" applyBorder="1" applyAlignment="1">
      <alignment horizontal="left" wrapText="1"/>
    </xf>
    <xf numFmtId="0" fontId="3" fillId="0" borderId="0" xfId="1" applyFill="1" applyBorder="1" applyAlignment="1">
      <alignment horizontal="left" wrapText="1"/>
    </xf>
    <xf numFmtId="0" fontId="2" fillId="0" borderId="0" xfId="0" applyNumberFormat="1" applyFont="1" applyFill="1" applyBorder="1" applyAlignment="1">
      <alignment horizontal="center" wrapText="1"/>
    </xf>
    <xf numFmtId="2" fontId="2" fillId="0" borderId="0" xfId="0" applyNumberFormat="1" applyFont="1" applyFill="1" applyBorder="1" applyAlignment="1">
      <alignment horizontal="left" wrapText="1"/>
    </xf>
    <xf numFmtId="2" fontId="0" fillId="0" borderId="0" xfId="0" applyNumberFormat="1"/>
    <xf numFmtId="0" fontId="1" fillId="2" borderId="0" xfId="0" applyFont="1" applyFill="1" applyAlignment="1">
      <alignment horizontal="left" wrapText="1"/>
    </xf>
    <xf numFmtId="2" fontId="1" fillId="3" borderId="0" xfId="0" applyNumberFormat="1" applyFont="1" applyFill="1" applyAlignment="1">
      <alignment horizontal="left" wrapText="1"/>
    </xf>
    <xf numFmtId="2" fontId="2" fillId="3" borderId="0" xfId="0" applyNumberFormat="1" applyFont="1" applyFill="1" applyAlignment="1">
      <alignment horizontal="left" wrapText="1"/>
    </xf>
    <xf numFmtId="0" fontId="1" fillId="4" borderId="0" xfId="0" applyFont="1" applyFill="1" applyAlignment="1">
      <alignment horizontal="left" wrapText="1"/>
    </xf>
    <xf numFmtId="0" fontId="2" fillId="4" borderId="0" xfId="0" applyFont="1" applyFill="1" applyAlignment="1">
      <alignment horizontal="left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antelle.loots/Documents/Bombela/HR/Payroll/4.%20Year%20end%20February%202018/8.%20October%202017/BCC%20Employee%20Listing%20October%202017%20-%20Full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ummary"/>
      <sheetName val="Fringe Benefit Tax Oct 2017"/>
      <sheetName val="TFCTC October 2017"/>
      <sheetName val="TFCTC September 2017"/>
      <sheetName val="TFCTC August 2017"/>
      <sheetName val="TFCTC July 2017"/>
      <sheetName val="TFCTC June 2017"/>
      <sheetName val="TFCTC May 2017"/>
      <sheetName val="TFCTC Apr 2017"/>
      <sheetName val="TFCTC Mar 2017"/>
      <sheetName val="Momentum"/>
      <sheetName val="Discovery"/>
    </sheetNames>
    <sheetDataSet>
      <sheetData sheetId="0" refreshError="1"/>
      <sheetData sheetId="1" refreshError="1"/>
      <sheetData sheetId="2" refreshError="1">
        <row r="5">
          <cell r="K5">
            <v>0</v>
          </cell>
          <cell r="L5">
            <v>0</v>
          </cell>
          <cell r="M5">
            <v>0</v>
          </cell>
          <cell r="AE5">
            <v>57.33</v>
          </cell>
        </row>
        <row r="6">
          <cell r="K6">
            <v>232.04999999999998</v>
          </cell>
          <cell r="L6">
            <v>13.96</v>
          </cell>
          <cell r="M6">
            <v>232.19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test@test.com" TargetMode="External"/><Relationship Id="rId1" Type="http://schemas.openxmlformats.org/officeDocument/2006/relationships/hyperlink" Target="mailto:test@tes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Y4"/>
  <sheetViews>
    <sheetView tabSelected="1" workbookViewId="0">
      <selection activeCell="J3" sqref="J3"/>
    </sheetView>
  </sheetViews>
  <sheetFormatPr defaultRowHeight="15"/>
  <cols>
    <col min="4" max="4" width="12" customWidth="1"/>
    <col min="5" max="5" width="12.7109375" bestFit="1" customWidth="1"/>
    <col min="11" max="11" width="15.85546875" customWidth="1"/>
    <col min="17" max="17" width="14.140625" customWidth="1"/>
    <col min="19" max="19" width="14" customWidth="1"/>
    <col min="20" max="20" width="22.5703125" style="20" customWidth="1"/>
    <col min="21" max="21" width="16" style="20" customWidth="1"/>
    <col min="22" max="39" width="9.140625" style="20"/>
    <col min="40" max="41" width="9.5703125" style="20" bestFit="1" customWidth="1"/>
    <col min="42" max="42" width="9.140625" style="20"/>
    <col min="43" max="43" width="9.5703125" style="20" bestFit="1" customWidth="1"/>
    <col min="44" max="45" width="10.85546875" style="20" bestFit="1" customWidth="1"/>
    <col min="46" max="47" width="9.140625" style="20"/>
    <col min="58" max="59" width="12.85546875" style="20" bestFit="1" customWidth="1"/>
    <col min="60" max="60" width="36.7109375" style="20" bestFit="1" customWidth="1"/>
    <col min="61" max="61" width="5.85546875" style="20" bestFit="1" customWidth="1"/>
    <col min="62" max="62" width="11" style="20" bestFit="1" customWidth="1"/>
    <col min="63" max="63" width="5.85546875" style="20" bestFit="1" customWidth="1"/>
    <col min="64" max="64" width="6.85546875" style="20" bestFit="1" customWidth="1"/>
    <col min="65" max="65" width="5.85546875" style="20" bestFit="1" customWidth="1"/>
    <col min="66" max="66" width="12.85546875" style="20" bestFit="1" customWidth="1"/>
    <col min="67" max="67" width="6.85546875" style="20" bestFit="1" customWidth="1"/>
    <col min="68" max="69" width="5.85546875" style="20" bestFit="1" customWidth="1"/>
    <col min="70" max="70" width="6.85546875" style="20" bestFit="1" customWidth="1"/>
    <col min="71" max="72" width="5.85546875" style="20" bestFit="1" customWidth="1"/>
    <col min="73" max="77" width="9.140625" style="20"/>
  </cols>
  <sheetData>
    <row r="1" spans="1:77" ht="15.75">
      <c r="A1" s="21" t="s">
        <v>0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2" t="s">
        <v>1</v>
      </c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3"/>
      <c r="AK1" s="24" t="s">
        <v>2</v>
      </c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1" t="s">
        <v>3</v>
      </c>
      <c r="BI1" s="2"/>
      <c r="BJ1" s="2"/>
      <c r="BK1" s="2"/>
      <c r="BL1" s="2"/>
      <c r="BM1" s="2"/>
      <c r="BN1" s="3"/>
      <c r="BO1" s="2"/>
      <c r="BP1" s="2"/>
      <c r="BQ1" s="2"/>
      <c r="BR1" s="2"/>
      <c r="BS1" s="2"/>
      <c r="BT1" s="2"/>
      <c r="BU1" s="2"/>
      <c r="BV1" s="2"/>
      <c r="BW1" s="4"/>
      <c r="BX1" s="5"/>
      <c r="BY1" s="2"/>
    </row>
    <row r="2" spans="1:77" ht="125.25">
      <c r="A2" s="6" t="s">
        <v>4</v>
      </c>
      <c r="B2" s="7" t="s">
        <v>5</v>
      </c>
      <c r="C2" s="7" t="s">
        <v>6</v>
      </c>
      <c r="D2" s="8" t="s">
        <v>7</v>
      </c>
      <c r="E2" s="7" t="s">
        <v>8</v>
      </c>
      <c r="F2" s="7" t="s">
        <v>9</v>
      </c>
      <c r="G2" s="7" t="s">
        <v>10</v>
      </c>
      <c r="H2" s="7" t="s">
        <v>11</v>
      </c>
      <c r="I2" s="7" t="s">
        <v>12</v>
      </c>
      <c r="J2" s="9" t="s">
        <v>13</v>
      </c>
      <c r="K2" s="10" t="s">
        <v>14</v>
      </c>
      <c r="L2" s="7" t="s">
        <v>15</v>
      </c>
      <c r="M2" s="7" t="s">
        <v>16</v>
      </c>
      <c r="N2" s="7" t="s">
        <v>17</v>
      </c>
      <c r="O2" s="7" t="s">
        <v>18</v>
      </c>
      <c r="P2" s="7" t="s">
        <v>19</v>
      </c>
      <c r="Q2" s="10" t="s">
        <v>20</v>
      </c>
      <c r="R2" s="7" t="s">
        <v>21</v>
      </c>
      <c r="S2" s="7" t="s">
        <v>22</v>
      </c>
      <c r="T2" s="11" t="s">
        <v>23</v>
      </c>
      <c r="U2" s="11" t="s">
        <v>24</v>
      </c>
      <c r="V2" s="11" t="s">
        <v>25</v>
      </c>
      <c r="W2" s="11" t="s">
        <v>26</v>
      </c>
      <c r="X2" s="11" t="s">
        <v>27</v>
      </c>
      <c r="Y2" s="11" t="s">
        <v>28</v>
      </c>
      <c r="Z2" s="11" t="s">
        <v>29</v>
      </c>
      <c r="AA2" s="11" t="s">
        <v>30</v>
      </c>
      <c r="AB2" s="11" t="s">
        <v>31</v>
      </c>
      <c r="AC2" s="11" t="s">
        <v>32</v>
      </c>
      <c r="AD2" s="11" t="s">
        <v>33</v>
      </c>
      <c r="AE2" s="11" t="s">
        <v>34</v>
      </c>
      <c r="AF2" s="11" t="s">
        <v>35</v>
      </c>
      <c r="AG2" s="11" t="s">
        <v>36</v>
      </c>
      <c r="AH2" s="11" t="s">
        <v>37</v>
      </c>
      <c r="AI2" s="11" t="s">
        <v>38</v>
      </c>
      <c r="AJ2" s="11" t="s">
        <v>39</v>
      </c>
      <c r="AK2" s="11" t="s">
        <v>40</v>
      </c>
      <c r="AL2" s="11" t="s">
        <v>41</v>
      </c>
      <c r="AM2" s="11" t="s">
        <v>42</v>
      </c>
      <c r="AN2" s="11" t="s">
        <v>43</v>
      </c>
      <c r="AO2" s="11" t="s">
        <v>44</v>
      </c>
      <c r="AP2" s="11" t="s">
        <v>45</v>
      </c>
      <c r="AQ2" s="11" t="s">
        <v>46</v>
      </c>
      <c r="AR2" s="11" t="s">
        <v>47</v>
      </c>
      <c r="AS2" s="11" t="s">
        <v>48</v>
      </c>
      <c r="AT2" s="11" t="s">
        <v>49</v>
      </c>
      <c r="AU2" s="11" t="s">
        <v>50</v>
      </c>
      <c r="AV2" s="11" t="s">
        <v>51</v>
      </c>
      <c r="AW2" s="11" t="s">
        <v>52</v>
      </c>
      <c r="AX2" s="11" t="s">
        <v>53</v>
      </c>
      <c r="AY2" s="11" t="s">
        <v>54</v>
      </c>
      <c r="AZ2" s="11" t="s">
        <v>55</v>
      </c>
      <c r="BA2" s="11" t="s">
        <v>56</v>
      </c>
      <c r="BB2" s="11" t="s">
        <v>57</v>
      </c>
      <c r="BC2" s="11" t="s">
        <v>58</v>
      </c>
      <c r="BD2" s="11" t="s">
        <v>59</v>
      </c>
      <c r="BE2" s="11" t="s">
        <v>60</v>
      </c>
      <c r="BF2" s="11" t="s">
        <v>61</v>
      </c>
      <c r="BG2" s="11" t="s">
        <v>62</v>
      </c>
      <c r="BH2" s="11" t="s">
        <v>63</v>
      </c>
      <c r="BI2" s="11" t="s">
        <v>64</v>
      </c>
      <c r="BJ2" s="11" t="s">
        <v>65</v>
      </c>
      <c r="BK2" s="11" t="s">
        <v>66</v>
      </c>
      <c r="BL2" s="11" t="s">
        <v>67</v>
      </c>
      <c r="BM2" s="11" t="s">
        <v>68</v>
      </c>
      <c r="BN2" s="11" t="s">
        <v>69</v>
      </c>
      <c r="BO2" s="11" t="s">
        <v>70</v>
      </c>
      <c r="BP2" s="11" t="s">
        <v>71</v>
      </c>
      <c r="BQ2" s="11" t="s">
        <v>72</v>
      </c>
      <c r="BR2" s="11" t="s">
        <v>73</v>
      </c>
      <c r="BS2" s="11" t="s">
        <v>74</v>
      </c>
      <c r="BT2" s="11" t="s">
        <v>75</v>
      </c>
      <c r="BU2" s="12" t="s">
        <v>76</v>
      </c>
      <c r="BV2" s="12" t="s">
        <v>77</v>
      </c>
      <c r="BW2" s="13" t="s">
        <v>78</v>
      </c>
      <c r="BX2" s="13" t="s">
        <v>79</v>
      </c>
      <c r="BY2" s="11" t="s">
        <v>80</v>
      </c>
    </row>
    <row r="3" spans="1:77" ht="45.75">
      <c r="A3" s="14">
        <v>1</v>
      </c>
      <c r="B3" s="14" t="s">
        <v>97</v>
      </c>
      <c r="C3" s="14" t="s">
        <v>98</v>
      </c>
      <c r="D3" s="15">
        <v>42675</v>
      </c>
      <c r="E3" s="15">
        <v>43383</v>
      </c>
      <c r="F3" s="14" t="s">
        <v>91</v>
      </c>
      <c r="G3" s="14" t="s">
        <v>81</v>
      </c>
      <c r="H3" s="14" t="s">
        <v>92</v>
      </c>
      <c r="I3" s="14" t="s">
        <v>93</v>
      </c>
      <c r="J3" s="14" t="s">
        <v>82</v>
      </c>
      <c r="K3" s="15">
        <v>25477.583321759477</v>
      </c>
      <c r="L3" s="14" t="s">
        <v>83</v>
      </c>
      <c r="M3" s="14" t="s">
        <v>95</v>
      </c>
      <c r="N3" s="14" t="s">
        <v>84</v>
      </c>
      <c r="O3" s="14" t="s">
        <v>85</v>
      </c>
      <c r="P3" s="14" t="s">
        <v>84</v>
      </c>
      <c r="Q3" s="16">
        <v>43031</v>
      </c>
      <c r="R3" s="14" t="s">
        <v>86</v>
      </c>
      <c r="S3" s="17" t="s">
        <v>90</v>
      </c>
      <c r="T3" s="19">
        <v>444000</v>
      </c>
      <c r="U3" s="19">
        <v>0</v>
      </c>
      <c r="V3" s="19">
        <v>0</v>
      </c>
      <c r="W3" s="19">
        <v>0</v>
      </c>
      <c r="X3" s="19">
        <v>0</v>
      </c>
      <c r="Y3" s="19">
        <v>0</v>
      </c>
      <c r="Z3" s="19">
        <v>0</v>
      </c>
      <c r="AA3" s="19">
        <v>0</v>
      </c>
      <c r="AB3" s="19">
        <v>0</v>
      </c>
      <c r="AC3" s="19">
        <v>0</v>
      </c>
      <c r="AD3" s="19">
        <v>0</v>
      </c>
      <c r="AE3" s="19">
        <v>0</v>
      </c>
      <c r="AF3" s="19">
        <v>0</v>
      </c>
      <c r="AG3" s="19">
        <v>0</v>
      </c>
      <c r="AH3" s="19">
        <v>0</v>
      </c>
      <c r="AI3" s="19">
        <v>0</v>
      </c>
      <c r="AJ3" s="19">
        <v>0</v>
      </c>
      <c r="AK3" s="19">
        <v>0</v>
      </c>
      <c r="AL3" s="19">
        <v>0</v>
      </c>
      <c r="AM3" s="19">
        <f>'[1]TFCTC October 2017'!$L$5*12</f>
        <v>0</v>
      </c>
      <c r="AN3" s="19">
        <f>'[1]TFCTC October 2017'!K5*12</f>
        <v>0</v>
      </c>
      <c r="AO3" s="19">
        <f>'[1]TFCTC October 2017'!$M$5*12</f>
        <v>0</v>
      </c>
      <c r="AP3" s="19">
        <f>'[1]TFCTC October 2017'!$AE$5*12</f>
        <v>687.96</v>
      </c>
      <c r="AQ3" s="19">
        <v>8000</v>
      </c>
      <c r="AR3" s="19">
        <v>10000</v>
      </c>
      <c r="AS3" s="19">
        <v>15000</v>
      </c>
      <c r="AT3" s="19">
        <f>'[1]TFCTC October 2017'!$M$5*12</f>
        <v>0</v>
      </c>
      <c r="AU3" s="19">
        <f>'[1]TFCTC October 2017'!$M$5*12</f>
        <v>0</v>
      </c>
      <c r="AV3" s="18">
        <v>15</v>
      </c>
      <c r="AW3" s="18">
        <v>10</v>
      </c>
      <c r="AX3" s="18">
        <v>30</v>
      </c>
      <c r="AY3" s="18">
        <v>4</v>
      </c>
      <c r="AZ3" s="18">
        <v>0</v>
      </c>
      <c r="BA3" s="18">
        <v>3</v>
      </c>
      <c r="BB3" s="18">
        <v>0.5</v>
      </c>
      <c r="BC3" s="18">
        <v>1</v>
      </c>
      <c r="BD3" s="18">
        <v>0</v>
      </c>
      <c r="BE3" s="18">
        <v>0</v>
      </c>
      <c r="BF3" s="19">
        <f t="shared" ref="BF3:BF4" si="0">148.72*12</f>
        <v>1784.6399999999999</v>
      </c>
      <c r="BG3" s="19">
        <f t="shared" ref="BG3:BG4" si="1">(T3+U3)*1%</f>
        <v>4440</v>
      </c>
      <c r="BH3" s="19">
        <v>0</v>
      </c>
      <c r="BI3" s="19">
        <v>0</v>
      </c>
      <c r="BJ3" s="19">
        <f>64.89*1.14*12</f>
        <v>887.69519999999989</v>
      </c>
      <c r="BK3" s="19">
        <v>0</v>
      </c>
      <c r="BL3" s="19">
        <v>0</v>
      </c>
      <c r="BM3" s="19">
        <v>0</v>
      </c>
      <c r="BN3" s="19">
        <v>0</v>
      </c>
      <c r="BO3" s="19">
        <v>0</v>
      </c>
      <c r="BP3" s="19">
        <v>0</v>
      </c>
      <c r="BQ3" s="19">
        <v>0</v>
      </c>
      <c r="BR3" s="19">
        <v>0</v>
      </c>
      <c r="BS3" s="19">
        <v>0</v>
      </c>
      <c r="BT3" s="19">
        <v>0</v>
      </c>
      <c r="BU3" s="19">
        <v>0</v>
      </c>
      <c r="BV3" s="19">
        <v>0</v>
      </c>
      <c r="BW3" s="19">
        <v>0</v>
      </c>
      <c r="BX3" s="19">
        <v>0</v>
      </c>
      <c r="BY3" s="19">
        <v>0</v>
      </c>
    </row>
    <row r="4" spans="1:77" ht="45.75">
      <c r="A4" s="14">
        <v>2</v>
      </c>
      <c r="B4" s="14" t="s">
        <v>99</v>
      </c>
      <c r="C4" s="14" t="s">
        <v>100</v>
      </c>
      <c r="D4" s="15">
        <v>40211</v>
      </c>
      <c r="E4" s="15">
        <v>43383</v>
      </c>
      <c r="F4" s="14" t="s">
        <v>91</v>
      </c>
      <c r="G4" s="14" t="s">
        <v>81</v>
      </c>
      <c r="H4" s="14" t="s">
        <v>94</v>
      </c>
      <c r="I4" s="14" t="s">
        <v>94</v>
      </c>
      <c r="J4" s="14" t="s">
        <v>87</v>
      </c>
      <c r="K4" s="15">
        <v>29789.583321759477</v>
      </c>
      <c r="L4" s="14" t="s">
        <v>88</v>
      </c>
      <c r="M4" s="14" t="s">
        <v>96</v>
      </c>
      <c r="N4" s="14" t="s">
        <v>89</v>
      </c>
      <c r="O4" s="14" t="s">
        <v>85</v>
      </c>
      <c r="P4" s="14" t="s">
        <v>84</v>
      </c>
      <c r="Q4" s="16">
        <v>43031</v>
      </c>
      <c r="R4" s="14" t="s">
        <v>86</v>
      </c>
      <c r="S4" s="17" t="s">
        <v>90</v>
      </c>
      <c r="T4" s="19">
        <v>440750</v>
      </c>
      <c r="U4" s="19">
        <v>68800</v>
      </c>
      <c r="V4" s="19">
        <v>0</v>
      </c>
      <c r="W4" s="19">
        <v>0</v>
      </c>
      <c r="X4" s="19">
        <v>0</v>
      </c>
      <c r="Y4" s="19">
        <v>0</v>
      </c>
      <c r="Z4" s="19">
        <v>0</v>
      </c>
      <c r="AA4" s="19">
        <v>0</v>
      </c>
      <c r="AB4" s="19">
        <v>0</v>
      </c>
      <c r="AC4" s="19">
        <v>0</v>
      </c>
      <c r="AD4" s="19">
        <v>0</v>
      </c>
      <c r="AE4" s="19">
        <v>0</v>
      </c>
      <c r="AF4" s="19">
        <v>0</v>
      </c>
      <c r="AG4" s="19">
        <v>0</v>
      </c>
      <c r="AH4" s="19">
        <v>0</v>
      </c>
      <c r="AI4" s="19">
        <v>0</v>
      </c>
      <c r="AJ4" s="19">
        <v>0</v>
      </c>
      <c r="AK4" s="19">
        <v>0</v>
      </c>
      <c r="AL4" s="19">
        <v>0</v>
      </c>
      <c r="AM4" s="19">
        <f>'[1]TFCTC October 2017'!$L$6*12</f>
        <v>167.52</v>
      </c>
      <c r="AN4" s="19">
        <f>'[1]TFCTC October 2017'!K6*12</f>
        <v>2784.6</v>
      </c>
      <c r="AO4" s="19">
        <f>'[1]TFCTC October 2017'!$M$6*12</f>
        <v>2786.2799999999997</v>
      </c>
      <c r="AP4" s="19">
        <v>0</v>
      </c>
      <c r="AQ4" s="19">
        <v>0</v>
      </c>
      <c r="AR4" s="19">
        <v>10000</v>
      </c>
      <c r="AS4" s="19">
        <v>15000</v>
      </c>
      <c r="AT4" s="19">
        <f>'[1]TFCTC October 2017'!$M$5*12</f>
        <v>0</v>
      </c>
      <c r="AU4" s="19">
        <f>'[1]TFCTC October 2017'!$M$5*12</f>
        <v>0</v>
      </c>
      <c r="AV4" s="18">
        <v>20</v>
      </c>
      <c r="AW4" s="18">
        <v>10</v>
      </c>
      <c r="AX4" s="18">
        <v>30</v>
      </c>
      <c r="AY4" s="18">
        <v>4</v>
      </c>
      <c r="AZ4" s="18">
        <v>0</v>
      </c>
      <c r="BA4" s="18">
        <v>3</v>
      </c>
      <c r="BB4" s="18">
        <v>0.5</v>
      </c>
      <c r="BC4" s="18">
        <v>1</v>
      </c>
      <c r="BD4" s="18">
        <v>0</v>
      </c>
      <c r="BE4" s="18">
        <v>0</v>
      </c>
      <c r="BF4" s="19">
        <f t="shared" si="0"/>
        <v>1784.6399999999999</v>
      </c>
      <c r="BG4" s="19">
        <f t="shared" si="1"/>
        <v>5095.5</v>
      </c>
      <c r="BH4" s="19">
        <v>0</v>
      </c>
      <c r="BI4" s="19">
        <v>0</v>
      </c>
      <c r="BJ4" s="19">
        <f t="shared" ref="BJ4" si="2">64.89*1.14*12</f>
        <v>887.69519999999989</v>
      </c>
      <c r="BK4" s="19">
        <v>0</v>
      </c>
      <c r="BL4" s="19">
        <v>0</v>
      </c>
      <c r="BM4" s="19">
        <v>0</v>
      </c>
      <c r="BN4" s="19">
        <v>1896.96</v>
      </c>
      <c r="BO4" s="19">
        <v>0</v>
      </c>
      <c r="BP4" s="19">
        <v>0</v>
      </c>
      <c r="BQ4" s="19">
        <v>0</v>
      </c>
      <c r="BR4" s="19">
        <v>0</v>
      </c>
      <c r="BS4" s="19">
        <v>0</v>
      </c>
      <c r="BT4" s="19">
        <v>0</v>
      </c>
      <c r="BU4" s="19">
        <v>0</v>
      </c>
      <c r="BV4" s="19">
        <v>0</v>
      </c>
      <c r="BW4" s="19">
        <v>0</v>
      </c>
      <c r="BX4" s="19">
        <v>0</v>
      </c>
      <c r="BY4" s="19">
        <v>0</v>
      </c>
    </row>
  </sheetData>
  <mergeCells count="3">
    <mergeCell ref="A1:S1"/>
    <mergeCell ref="T1:AJ1"/>
    <mergeCell ref="AK1:BG1"/>
  </mergeCells>
  <hyperlinks>
    <hyperlink ref="S3" r:id="rId1"/>
    <hyperlink ref="S4" r:id="rId2"/>
  </hyperlinks>
  <pageMargins left="0.7" right="0.7" top="0.75" bottom="0.75" header="0.3" footer="0.3"/>
  <pageSetup orientation="portrait" horizontalDpi="0" verticalDpi="0"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Enosis</dc:creator>
  <cp:lastModifiedBy>DELL</cp:lastModifiedBy>
  <dcterms:created xsi:type="dcterms:W3CDTF">2017-11-14T04:17:22Z</dcterms:created>
  <dcterms:modified xsi:type="dcterms:W3CDTF">2017-12-18T03:33:50Z</dcterms:modified>
</cp:coreProperties>
</file>