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iya Singh\Desktop\Maya SugarSync\UCB Data Analytics\CrowdFunding Analysis\Module_1_Challenge\"/>
    </mc:Choice>
  </mc:AlternateContent>
  <xr:revisionPtr revIDLastSave="0" documentId="13_ncr:1_{9E007266-6B9A-4BC3-8DE9-93C16747B93C}" xr6:coauthVersionLast="45" xr6:coauthVersionMax="45" xr10:uidLastSave="{00000000-0000-0000-0000-000000000000}"/>
  <bookViews>
    <workbookView xWindow="-96" yWindow="-96" windowWidth="23232" windowHeight="12552" activeTab="5" xr2:uid="{00000000-000D-0000-FFFF-FFFF00000000}"/>
  </bookViews>
  <sheets>
    <sheet name="Outcomes Based on Goals" sheetId="13" r:id="rId1"/>
    <sheet name="Outcomes Based on Launch Data" sheetId="11" r:id="rId2"/>
    <sheet name="Kickstarter" sheetId="1" r:id="rId3"/>
    <sheet name="Category Statistics" sheetId="2" r:id="rId4"/>
    <sheet name="Category-Country Statistics" sheetId="3" r:id="rId5"/>
    <sheet name="Outcomes Based on Launch Date" sheetId="4" r:id="rId6"/>
    <sheet name="Descriptive Statistics" sheetId="8" r:id="rId7"/>
    <sheet name="Edinburgh Research" sheetId="5" r:id="rId8"/>
  </sheets>
  <definedNames>
    <definedName name="_xlnm._FilterDatabase" localSheetId="2" hidden="1">Kickstarter!$A$1:$T$4115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8" i="13"/>
  <c r="E8" i="13" s="1"/>
  <c r="D7" i="13"/>
  <c r="E7" i="13" s="1"/>
  <c r="C12" i="13"/>
  <c r="C11" i="13"/>
  <c r="C10" i="13"/>
  <c r="C9" i="13"/>
  <c r="E9" i="13" s="1"/>
  <c r="E3" i="13"/>
  <c r="E4" i="13"/>
  <c r="E5" i="13"/>
  <c r="E6" i="13"/>
  <c r="B12" i="13"/>
  <c r="B11" i="13"/>
  <c r="B10" i="13"/>
  <c r="D9" i="13"/>
  <c r="D6" i="13"/>
  <c r="D5" i="13"/>
  <c r="D4" i="13"/>
  <c r="D3" i="13"/>
  <c r="D2" i="13"/>
  <c r="C13" i="13"/>
  <c r="C8" i="13"/>
  <c r="C7" i="13"/>
  <c r="C6" i="13"/>
  <c r="C5" i="13"/>
  <c r="C4" i="13"/>
  <c r="C3" i="13"/>
  <c r="C2" i="13"/>
  <c r="B13" i="13"/>
  <c r="B9" i="13"/>
  <c r="B8" i="13"/>
  <c r="B7" i="13"/>
  <c r="B6" i="13"/>
  <c r="B5" i="13"/>
  <c r="B3" i="13"/>
  <c r="B4" i="13"/>
  <c r="B2" i="13"/>
  <c r="E10" i="13" l="1"/>
  <c r="H10" i="13" s="1"/>
  <c r="E11" i="13"/>
  <c r="F6" i="13"/>
  <c r="H4" i="13"/>
  <c r="H9" i="13"/>
  <c r="G7" i="13"/>
  <c r="H5" i="13"/>
  <c r="E12" i="13"/>
  <c r="G12" i="13" s="1"/>
  <c r="E13" i="13"/>
  <c r="F13" i="13" s="1"/>
  <c r="F3" i="13"/>
  <c r="E2" i="13"/>
  <c r="G10" i="13" l="1"/>
  <c r="F10" i="13"/>
  <c r="H12" i="13"/>
  <c r="F12" i="13"/>
  <c r="H11" i="13"/>
  <c r="F11" i="13"/>
  <c r="G11" i="13"/>
  <c r="G6" i="13"/>
  <c r="H6" i="13"/>
  <c r="F4" i="13"/>
  <c r="G4" i="13"/>
  <c r="G9" i="13"/>
  <c r="F9" i="13"/>
  <c r="F7" i="13"/>
  <c r="G5" i="13"/>
  <c r="H7" i="13"/>
  <c r="F5" i="13"/>
  <c r="F8" i="13"/>
  <c r="H8" i="13"/>
  <c r="G8" i="13"/>
  <c r="H3" i="13"/>
  <c r="G3" i="13"/>
  <c r="H13" i="13"/>
  <c r="G13" i="13"/>
  <c r="G2" i="13"/>
  <c r="H2" i="13"/>
  <c r="F2" i="13"/>
  <c r="C13" i="8"/>
  <c r="C12" i="8"/>
  <c r="C14" i="8" s="1"/>
  <c r="C11" i="8"/>
  <c r="C6" i="8"/>
  <c r="C5" i="8"/>
  <c r="C4" i="8"/>
  <c r="B4" i="8"/>
  <c r="C3" i="8"/>
  <c r="B12" i="8"/>
  <c r="B11" i="8"/>
  <c r="B10" i="8"/>
  <c r="B13" i="8"/>
  <c r="B6" i="8"/>
  <c r="B7" i="8" s="1"/>
  <c r="B5" i="8"/>
  <c r="C10" i="8"/>
  <c r="C9" i="8"/>
  <c r="B9" i="8"/>
  <c r="C2" i="8"/>
  <c r="B3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B14" i="8" l="1"/>
  <c r="C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<sst xmlns="http://schemas.openxmlformats.org/spreadsheetml/2006/main" count="33040" uniqueCount="8422">
  <si>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</si>
  <si>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</si>
  <si>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</si>
  <si>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</si>
  <si>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</si>
  <si>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</si>
  <si>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</si>
  <si>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</si>
  <si>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</si>
  <si>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</si>
  <si>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</si>
  <si>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</si>
  <si>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</si>
  <si>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</si>
  <si>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</si>
  <si>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</si>
  <si>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</si>
  <si>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</si>
  <si>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</si>
  <si>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</si>
  <si>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</si>
  <si>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</si>
  <si>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</si>
  <si>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</si>
  <si>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</si>
  <si>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</si>
  <si>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</si>
  <si>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</si>
  <si>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</si>
  <si>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</si>
  <si>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</si>
  <si>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</si>
  <si>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</si>
  <si>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</si>
  <si>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</si>
  <si>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</si>
  <si>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</si>
  <si>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</si>
  <si>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</si>
  <si>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</si>
  <si>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</si>
  <si>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</si>
  <si>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</si>
  <si>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</si>
  <si>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</si>
  <si>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</si>
  <si>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</si>
  <si>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</si>
  <si>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</si>
  <si>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</si>
  <si>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</si>
  <si>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</si>
  <si>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</si>
  <si>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</si>
  <si>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</si>
  <si>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</si>
  <si>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</si>
  <si>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</si>
  <si>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</si>
  <si>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</si>
  <si>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</si>
  <si>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</si>
  <si>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</si>
  <si>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</si>
  <si>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</si>
  <si>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</si>
  <si>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</si>
  <si>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</si>
  <si>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</si>
  <si>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</si>
  <si>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</si>
  <si>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</si>
  <si>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</si>
  <si>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</si>
  <si>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</si>
  <si>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</si>
  <si>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</si>
  <si>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</si>
  <si>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</si>
  <si>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</si>
  <si>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</si>
  <si>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</si>
  <si>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</si>
  <si>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</si>
  <si>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</si>
  <si>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</si>
  <si>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</si>
  <si>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</si>
  <si>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</si>
  <si>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</si>
  <si>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</si>
  <si>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</si>
  <si>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</si>
  <si>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</si>
  <si>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</si>
  <si>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</si>
  <si>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</si>
  <si>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</si>
  <si>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</si>
  <si>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</si>
  <si>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</si>
  <si>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</si>
  <si>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</si>
  <si>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</si>
  <si>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</si>
  <si>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</si>
  <si>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</si>
  <si>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</si>
  <si>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</si>
  <si>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</si>
  <si>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</si>
  <si>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</si>
  <si>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</si>
  <si>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</si>
  <si>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</si>
  <si>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</si>
  <si>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</si>
  <si>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</si>
  <si>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</si>
  <si>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</si>
  <si>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</si>
  <si>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</si>
  <si>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</si>
  <si>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</si>
  <si>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</si>
  <si>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</si>
  <si>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</si>
  <si>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</si>
  <si>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</si>
  <si>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</si>
  <si>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</si>
  <si>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</si>
  <si>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</si>
  <si>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</si>
  <si>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</si>
  <si>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</si>
  <si>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</si>
  <si>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</si>
  <si>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</si>
  <si>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</si>
  <si>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</si>
  <si>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</si>
  <si>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</si>
  <si>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</si>
  <si>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</si>
  <si>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</si>
  <si>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</si>
  <si>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</si>
  <si>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</si>
  <si>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</si>
  <si>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</si>
  <si>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</si>
  <si>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</si>
  <si>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</si>
  <si>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</si>
  <si>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</si>
  <si>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</si>
  <si>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</si>
  <si>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</si>
  <si>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</si>
  <si>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</si>
  <si>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</si>
  <si>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</si>
  <si>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</si>
  <si>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</si>
  <si>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</si>
  <si>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</si>
  <si>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</si>
  <si>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</si>
  <si>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</si>
  <si>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</si>
  <si>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</si>
  <si>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</si>
  <si>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</si>
  <si>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</si>
  <si>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</si>
  <si>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</si>
  <si>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</si>
  <si>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</si>
  <si>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</si>
  <si>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</si>
  <si>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</si>
  <si>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</si>
  <si>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</si>
  <si>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</si>
  <si>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</si>
  <si>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</si>
  <si>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</si>
  <si>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</si>
  <si>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</si>
  <si>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</si>
  <si>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</si>
  <si>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</si>
  <si>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</si>
  <si>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</si>
  <si>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</si>
  <si>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</si>
  <si>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</si>
  <si>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</si>
  <si>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</si>
  <si>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</si>
  <si>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</si>
  <si>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</si>
  <si>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</si>
  <si>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</si>
  <si>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</si>
  <si>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</si>
  <si>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</si>
  <si>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</si>
  <si>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</si>
  <si>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</si>
  <si>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</si>
  <si>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</si>
  <si>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</si>
  <si>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</si>
  <si>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</si>
  <si>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</si>
  <si>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</si>
  <si>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</si>
  <si>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</si>
  <si>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</si>
  <si>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</si>
  <si>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</si>
  <si>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</si>
  <si>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</si>
  <si>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</si>
  <si>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</si>
  <si>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</si>
  <si>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</si>
  <si>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</si>
  <si>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</si>
  <si>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</si>
  <si>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</si>
  <si>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</si>
  <si>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</si>
  <si>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</si>
  <si>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</si>
  <si>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</si>
  <si>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</si>
  <si>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</si>
  <si>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</si>
  <si>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</si>
  <si>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</si>
  <si>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</si>
  <si>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</si>
  <si>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</si>
  <si>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</si>
  <si>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</si>
  <si>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</si>
  <si>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</si>
  <si>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</si>
  <si>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</si>
  <si>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</si>
  <si>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</si>
  <si>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</si>
  <si>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</si>
  <si>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</si>
  <si>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</si>
  <si>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</si>
  <si>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</si>
  <si>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</si>
  <si>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</si>
  <si>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</si>
  <si>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</si>
  <si>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</si>
  <si>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</si>
  <si>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</si>
  <si>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</si>
  <si>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</si>
  <si>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</si>
  <si>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</si>
  <si>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</si>
  <si>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</si>
  <si>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</si>
  <si>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</si>
  <si>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</si>
  <si>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</si>
  <si>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</si>
  <si>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</si>
  <si>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</si>
  <si>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</si>
  <si>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</si>
  <si>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</si>
  <si>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</si>
  <si>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</si>
  <si>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</si>
  <si>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</si>
  <si>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</si>
  <si>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</si>
  <si>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</si>
  <si>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</si>
  <si>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</si>
  <si>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</si>
  <si>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</si>
  <si>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</si>
  <si>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</si>
  <si>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</si>
  <si>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</si>
  <si>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</si>
  <si>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</si>
  <si>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</si>
  <si>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</si>
  <si>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</si>
  <si>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</si>
  <si>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</si>
  <si>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</si>
  <si>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</si>
  <si>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</si>
  <si>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</si>
  <si>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</si>
  <si>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</si>
  <si>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</si>
  <si>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</si>
  <si>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</si>
  <si>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</si>
  <si>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</si>
  <si>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</si>
  <si>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</si>
  <si>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</si>
  <si>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</si>
  <si>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</si>
  <si>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</si>
  <si>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</si>
  <si>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</si>
  <si>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</si>
  <si>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</si>
  <si>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</si>
  <si>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</si>
  <si>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</si>
  <si>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</si>
  <si>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</si>
  <si>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</si>
  <si>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</si>
  <si>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</si>
  <si>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</si>
  <si>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</si>
  <si>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</si>
  <si>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</si>
  <si>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</si>
  <si>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</si>
  <si>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</si>
  <si>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</si>
  <si>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</si>
  <si>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</si>
  <si>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</si>
  <si>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</si>
  <si>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</si>
  <si>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</si>
  <si>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</si>
  <si>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</si>
  <si>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</si>
  <si>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</si>
  <si>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</si>
  <si>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</si>
  <si>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</si>
  <si>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</si>
  <si>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</si>
  <si>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</si>
  <si>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</si>
  <si>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</si>
  <si>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</si>
  <si>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</si>
  <si>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</si>
  <si>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</si>
  <si>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</si>
  <si>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</si>
  <si>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</si>
  <si>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</si>
  <si>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</si>
  <si>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</si>
  <si>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</si>
  <si>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</si>
  <si>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</si>
  <si>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</si>
  <si>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</si>
  <si>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</si>
  <si>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</si>
  <si>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</si>
  <si>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</si>
  <si>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</si>
  <si>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</si>
  <si>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</si>
  <si>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</si>
  <si>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</si>
  <si>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</si>
  <si>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</si>
  <si>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</si>
  <si>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</si>
  <si>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</si>
  <si>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</si>
  <si>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</si>
  <si>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</si>
  <si>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</si>
  <si>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</si>
  <si>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</si>
  <si>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</si>
  <si>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</si>
  <si>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</si>
  <si>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</si>
  <si>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</si>
  <si>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</si>
  <si>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</si>
  <si>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</si>
  <si>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</si>
  <si>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</si>
  <si>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</si>
  <si>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</si>
  <si>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</si>
  <si>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</si>
  <si>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</si>
  <si>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</si>
  <si>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</si>
  <si>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</si>
  <si>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</si>
  <si>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</si>
  <si>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</si>
  <si>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</si>
  <si>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</si>
  <si>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</si>
  <si>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</si>
  <si>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</si>
  <si>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</si>
  <si>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</si>
  <si>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</si>
  <si>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</si>
  <si>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</si>
  <si>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</si>
  <si>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</si>
  <si>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</si>
  <si>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</si>
  <si>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</si>
  <si>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</si>
  <si>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</si>
  <si>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</si>
  <si>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</si>
  <si>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</si>
  <si>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</si>
  <si>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</si>
  <si>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</si>
  <si>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</si>
  <si>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</si>
  <si>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</si>
  <si>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</si>
  <si>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</si>
  <si>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</si>
  <si>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</si>
  <si>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</si>
  <si>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</si>
  <si>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</si>
  <si>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</si>
  <si>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</si>
  <si>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</si>
  <si>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</si>
  <si>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</si>
  <si>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</si>
  <si>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</si>
  <si>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</si>
  <si>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</si>
  <si>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</si>
  <si>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</si>
  <si>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</si>
  <si>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</si>
  <si>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</si>
  <si>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</si>
  <si>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</si>
  <si>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</si>
  <si>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</si>
  <si>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</si>
  <si>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</si>
  <si>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</si>
  <si>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</si>
  <si>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</si>
  <si>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</si>
  <si>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</si>
  <si>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</si>
  <si>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</si>
  <si>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</si>
  <si>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</si>
  <si>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</si>
  <si>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</si>
  <si>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</si>
  <si>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</si>
  <si>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</si>
  <si>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</si>
  <si>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</si>
  <si>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</si>
  <si>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</si>
  <si>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</si>
  <si>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</si>
  <si>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</si>
  <si>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</si>
  <si>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</si>
  <si>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</si>
  <si>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</si>
  <si>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</si>
  <si>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</si>
  <si>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</si>
  <si>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</si>
  <si>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</si>
  <si>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</si>
  <si>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</si>
  <si>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</si>
  <si>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</si>
  <si>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</si>
  <si>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</si>
  <si>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</si>
  <si>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</si>
  <si>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</si>
  <si>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</si>
  <si>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</si>
  <si>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</si>
  <si>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</si>
  <si>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</si>
  <si>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</si>
  <si>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</si>
  <si>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</si>
  <si>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</si>
  <si>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</si>
  <si>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</si>
  <si>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</si>
  <si>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</si>
  <si>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</si>
  <si>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</si>
  <si>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</si>
  <si>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</si>
  <si>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</si>
  <si>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</si>
  <si>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</si>
  <si>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</si>
  <si>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</si>
  <si>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</si>
  <si>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</si>
  <si>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</si>
  <si>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</si>
  <si>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</si>
  <si>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</si>
  <si>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</si>
  <si>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</si>
  <si>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</si>
  <si>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</si>
  <si>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</si>
  <si>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</si>
  <si>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</si>
  <si>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</si>
  <si>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</si>
  <si>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</si>
  <si>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</si>
  <si>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</si>
  <si>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</si>
  <si>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</si>
  <si>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</si>
  <si>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</si>
  <si>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</si>
  <si>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</si>
  <si>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</si>
  <si>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</si>
  <si>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</si>
  <si>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</si>
  <si>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</si>
  <si>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</si>
  <si>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</si>
  <si>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</si>
  <si>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</si>
  <si>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</si>
  <si>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</si>
  <si>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</si>
  <si>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</si>
  <si>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</si>
  <si>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</si>
  <si>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</si>
  <si>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</si>
  <si>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</si>
  <si>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</si>
  <si>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</si>
  <si>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</si>
  <si>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</si>
  <si>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</si>
  <si>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</si>
  <si>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</si>
  <si>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</si>
  <si>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</si>
  <si>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</si>
  <si>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</si>
  <si>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</si>
  <si>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</si>
  <si>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</si>
  <si>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</si>
  <si>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</si>
  <si>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</si>
  <si>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</si>
  <si>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</si>
  <si>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</si>
  <si>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</si>
  <si>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</si>
  <si>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</si>
  <si>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</si>
  <si>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</si>
  <si>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</si>
  <si>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</si>
  <si>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</si>
  <si>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</si>
  <si>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</si>
  <si>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</si>
  <si>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</si>
  <si>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</si>
  <si>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</si>
  <si>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</si>
  <si>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</si>
  <si>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</si>
  <si>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</si>
  <si>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</si>
  <si>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</si>
  <si>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</si>
  <si>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</si>
  <si>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</si>
  <si>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</si>
  <si>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</si>
  <si>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</si>
  <si>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</si>
  <si>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</si>
  <si>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</si>
  <si>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</si>
  <si>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</si>
  <si>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</si>
  <si>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</si>
  <si>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</si>
  <si>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</si>
  <si>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</si>
  <si>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</si>
  <si>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</si>
  <si>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</si>
  <si>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</si>
  <si>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</si>
  <si>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</si>
  <si>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</si>
  <si>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</si>
  <si>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</si>
  <si>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</si>
  <si>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</si>
  <si>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</si>
  <si>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</si>
  <si>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</si>
  <si>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</si>
  <si>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</si>
  <si>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</si>
  <si>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</si>
  <si>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</si>
  <si>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</si>
  <si>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</si>
  <si>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</si>
  <si>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</si>
  <si>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</si>
  <si>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</si>
  <si>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</si>
  <si>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</si>
  <si>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</si>
  <si>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</si>
  <si>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</si>
  <si>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</si>
  <si>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</si>
  <si>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</si>
  <si>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</si>
  <si>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</si>
  <si>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</si>
  <si>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</si>
  <si>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</si>
  <si>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</si>
  <si>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</si>
  <si>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</si>
  <si>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</si>
  <si>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</si>
  <si>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</si>
  <si>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</si>
  <si>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</si>
  <si>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</si>
  <si>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</si>
  <si>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</si>
  <si>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</si>
  <si>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</si>
  <si>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</si>
  <si>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</si>
  <si>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</si>
  <si>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</si>
  <si>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</si>
  <si>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</si>
  <si>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</si>
  <si>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</si>
  <si>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</si>
  <si>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</si>
  <si>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</si>
  <si>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</si>
  <si>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</si>
  <si>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</si>
  <si>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</si>
  <si>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</si>
  <si>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</si>
  <si>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</si>
  <si>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</si>
  <si>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</si>
  <si>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</si>
  <si>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</si>
  <si>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</si>
  <si>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</si>
  <si>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</si>
  <si>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</si>
  <si>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</si>
  <si>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</si>
  <si>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</si>
  <si>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</si>
  <si>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</si>
  <si>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</si>
  <si>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</si>
  <si>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</si>
  <si>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</si>
  <si>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</si>
  <si>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</si>
  <si>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</si>
  <si>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</si>
  <si>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</si>
  <si>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</si>
  <si>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</si>
  <si>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</si>
  <si>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</si>
  <si>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</si>
  <si>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</si>
  <si>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</si>
  <si>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</si>
  <si>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</si>
  <si>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</si>
  <si>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</si>
  <si>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</si>
  <si>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</si>
  <si>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</si>
  <si>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</si>
  <si>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</si>
  <si>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</si>
  <si>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</si>
  <si>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</si>
  <si>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</si>
  <si>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</si>
  <si>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</si>
  <si>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</si>
  <si>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</si>
  <si>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</si>
  <si>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</si>
  <si>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</si>
  <si>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</si>
  <si>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</si>
  <si>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</si>
  <si>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</si>
  <si>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</si>
  <si>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</si>
  <si>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</si>
  <si>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</si>
  <si>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</si>
  <si>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</si>
  <si>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</si>
  <si>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</si>
  <si>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</si>
  <si>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</si>
  <si>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</si>
  <si>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</si>
  <si>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</si>
  <si>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</si>
  <si>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</si>
  <si>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</si>
  <si>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</si>
  <si>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</si>
  <si>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</si>
  <si>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</si>
  <si>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</si>
  <si>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</si>
  <si>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</si>
  <si>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</si>
  <si>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</si>
  <si>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</si>
  <si>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</si>
  <si>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</si>
  <si>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</si>
  <si>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</si>
  <si>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</si>
  <si>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</si>
  <si>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</si>
  <si>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</si>
  <si>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</si>
  <si>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</si>
  <si>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</si>
  <si>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</si>
  <si>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</si>
  <si>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</si>
  <si>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</si>
  <si>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</si>
  <si>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</si>
  <si>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</si>
  <si>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</si>
  <si>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</si>
  <si>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</si>
  <si>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</si>
  <si>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</si>
  <si>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</si>
  <si>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</si>
  <si>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</si>
  <si>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</si>
  <si>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</si>
  <si>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</si>
  <si>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</si>
  <si>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</si>
  <si>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</si>
  <si>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</si>
  <si>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</si>
  <si>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</si>
  <si>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</si>
  <si>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</si>
  <si>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</si>
  <si>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</si>
  <si>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</si>
  <si>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</si>
  <si>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</si>
  <si>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</si>
  <si>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</si>
  <si>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</si>
  <si>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</si>
  <si>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</si>
  <si>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</si>
  <si>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</si>
  <si>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</si>
  <si>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</si>
  <si>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</si>
  <si>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</si>
  <si>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</si>
  <si>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</si>
  <si>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</si>
  <si>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</si>
  <si>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</si>
  <si>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</si>
  <si>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</si>
  <si>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</si>
  <si>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</si>
  <si>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</si>
  <si>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</si>
  <si>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</si>
  <si>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</si>
  <si>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</si>
  <si>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</si>
  <si>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</si>
  <si>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</si>
  <si>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</si>
  <si>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</si>
  <si>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</si>
  <si>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</si>
  <si>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</si>
  <si>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</si>
  <si>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</si>
  <si>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</si>
  <si>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</si>
  <si>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</si>
  <si>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</si>
  <si>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</si>
  <si>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</si>
  <si>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</si>
  <si>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</si>
  <si>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</si>
  <si>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</si>
  <si>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</si>
  <si>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</si>
  <si>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</si>
  <si>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</si>
  <si>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</si>
  <si>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</si>
  <si>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</si>
  <si>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</si>
  <si>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</si>
  <si>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</si>
  <si>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</si>
  <si>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</si>
  <si>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</si>
  <si>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</si>
  <si>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</si>
  <si>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</si>
  <si>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</si>
  <si>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</si>
  <si>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</si>
  <si>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</si>
  <si>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</si>
  <si>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</si>
  <si>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</si>
  <si>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</si>
  <si>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</si>
  <si>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</si>
  <si>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</si>
  <si>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</si>
  <si>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</si>
  <si>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</si>
  <si>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</si>
  <si>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</si>
  <si>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</si>
  <si>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</si>
  <si>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</si>
  <si>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</si>
  <si>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</si>
  <si>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</si>
  <si>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</si>
  <si>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</si>
  <si>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</si>
  <si>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</si>
  <si>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</si>
  <si>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</si>
  <si>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</si>
  <si>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</si>
  <si>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</si>
  <si>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</si>
  <si>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</si>
  <si>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</si>
  <si>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</si>
  <si>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</si>
  <si>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</si>
  <si>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</si>
  <si>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</si>
  <si>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</si>
  <si>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</si>
  <si>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</si>
  <si>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</si>
  <si>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</si>
  <si>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</si>
  <si>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</si>
  <si>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</si>
  <si>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</si>
  <si>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</si>
  <si>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</si>
  <si>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</si>
  <si>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</si>
  <si>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</si>
  <si>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</si>
  <si>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</si>
  <si>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</si>
  <si>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</si>
  <si>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</si>
  <si>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</si>
  <si>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</si>
  <si>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</si>
  <si>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</si>
  <si>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</si>
  <si>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</si>
  <si>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</si>
  <si>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</si>
  <si>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</si>
  <si>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</si>
  <si>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</si>
  <si>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</si>
  <si>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</si>
  <si>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</si>
  <si>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</si>
  <si>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</si>
  <si>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</si>
  <si>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</si>
  <si>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</si>
  <si>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</si>
  <si>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</si>
  <si>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</si>
  <si>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</si>
  <si>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</si>
  <si>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</si>
  <si>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</si>
  <si>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</si>
  <si>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</si>
  <si>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</si>
  <si>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</si>
  <si>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</si>
  <si>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</si>
  <si>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</si>
  <si>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</si>
  <si>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</si>
  <si>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</si>
  <si>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</si>
  <si>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</si>
  <si>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</si>
  <si>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</si>
  <si>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</si>
  <si>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</si>
  <si>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</si>
  <si>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</si>
  <si>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</si>
  <si>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</si>
  <si>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</si>
  <si>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</si>
  <si>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</si>
  <si>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</si>
  <si>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</si>
  <si>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</si>
  <si>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</si>
  <si>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</si>
  <si>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</si>
  <si>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</si>
  <si>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</si>
  <si>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</si>
  <si>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</si>
  <si>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</si>
  <si>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</si>
  <si>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</si>
  <si>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</si>
  <si>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</si>
  <si>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</si>
  <si>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</si>
  <si>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</si>
  <si>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</si>
  <si>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</si>
  <si>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</si>
  <si>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</si>
  <si>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</si>
  <si>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</si>
  <si>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</si>
  <si>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</si>
  <si>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</si>
  <si>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</si>
  <si>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</si>
  <si>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</si>
  <si>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</si>
  <si>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</si>
  <si>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</si>
  <si>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</si>
  <si>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</si>
  <si>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</si>
  <si>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</si>
  <si>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</si>
  <si>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</si>
  <si>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</si>
  <si>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</si>
  <si>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</si>
  <si>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</si>
  <si>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</si>
  <si>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</si>
  <si>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</si>
  <si>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</si>
  <si>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</si>
  <si>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</si>
  <si>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</si>
  <si>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</si>
  <si>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</si>
  <si>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</si>
  <si>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</si>
  <si>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</si>
  <si>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</si>
  <si>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</si>
  <si>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</si>
  <si>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</si>
  <si>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</si>
  <si>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</si>
  <si>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</si>
  <si>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</si>
  <si>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</si>
  <si>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</si>
  <si>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</si>
  <si>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</si>
  <si>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</si>
  <si>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</si>
  <si>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</si>
  <si>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</si>
  <si>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</si>
  <si>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</si>
  <si>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</si>
  <si>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</si>
  <si>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</si>
  <si>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</si>
  <si>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</si>
  <si>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</si>
  <si>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</si>
  <si>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</si>
  <si>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</si>
  <si>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</si>
  <si>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</si>
  <si>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</si>
  <si>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</si>
  <si>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</si>
  <si>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</si>
  <si>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</si>
  <si>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</si>
  <si>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</si>
  <si>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</si>
  <si>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</si>
  <si>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</si>
  <si>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</si>
  <si>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</si>
  <si>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</si>
  <si>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</si>
  <si>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</si>
  <si>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</si>
  <si>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</si>
  <si>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</si>
  <si>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</si>
  <si>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</si>
  <si>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</si>
  <si>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</si>
  <si>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</si>
  <si>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</si>
  <si>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</si>
  <si>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</si>
  <si>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</si>
  <si>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</si>
  <si>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</si>
  <si>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</si>
  <si>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</si>
  <si>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</si>
  <si>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</si>
  <si>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</si>
  <si>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</si>
  <si>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</si>
  <si>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</si>
  <si>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</si>
  <si>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</si>
  <si>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</si>
  <si>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</si>
  <si>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</si>
  <si>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</si>
  <si>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</si>
  <si>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</si>
  <si>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</si>
  <si>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</si>
  <si>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</si>
  <si>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</si>
  <si>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</si>
  <si>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</si>
  <si>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</si>
  <si>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</si>
  <si>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</si>
  <si>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</si>
  <si>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</si>
  <si>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</si>
  <si>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</si>
  <si>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</si>
  <si>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</si>
  <si>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</si>
  <si>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</si>
  <si>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</si>
  <si>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</si>
  <si>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</si>
  <si>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</si>
  <si>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</si>
  <si>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</si>
  <si>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</si>
  <si>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</si>
  <si>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</si>
  <si>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</si>
  <si>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</si>
  <si>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</si>
  <si>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</si>
  <si>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</si>
  <si>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</si>
  <si>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</si>
  <si>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</si>
  <si>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</si>
  <si>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</si>
  <si>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</si>
  <si>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</si>
  <si>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</si>
  <si>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</si>
  <si>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</si>
  <si>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</si>
  <si>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</si>
  <si>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</si>
  <si>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</si>
  <si>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</si>
  <si>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</si>
  <si>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</si>
  <si>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</si>
  <si>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</si>
  <si>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</si>
  <si>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</si>
  <si>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</si>
  <si>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</si>
  <si>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</si>
  <si>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</si>
  <si>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</si>
  <si>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</si>
  <si>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</si>
  <si>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</si>
  <si>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</si>
  <si>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</si>
  <si>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</si>
  <si>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</si>
  <si>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</si>
  <si>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</si>
  <si>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</si>
  <si>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</si>
  <si>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</si>
  <si>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</si>
  <si>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</si>
  <si>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</si>
  <si>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</si>
  <si>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</si>
  <si>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</si>
  <si>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</si>
  <si>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</si>
  <si>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</si>
  <si>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</si>
  <si>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</si>
  <si>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</si>
  <si>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</si>
  <si>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</si>
  <si>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</si>
  <si>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</si>
  <si>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</si>
  <si>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</si>
  <si>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</si>
  <si>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</si>
  <si>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</si>
  <si>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</si>
  <si>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</si>
  <si>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</si>
  <si>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</si>
  <si>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</si>
  <si>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</si>
  <si>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</si>
  <si>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</si>
  <si>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</si>
  <si>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</si>
  <si>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</si>
  <si>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</si>
  <si>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</si>
  <si>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</si>
  <si>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</si>
  <si>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</si>
  <si>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</si>
  <si>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</si>
  <si>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</si>
  <si>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</si>
  <si>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</si>
  <si>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</si>
  <si>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</si>
  <si>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</si>
  <si>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</si>
  <si>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</si>
  <si>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</si>
  <si>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</si>
  <si>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</si>
  <si>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</si>
  <si>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</si>
  <si>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</si>
  <si>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</si>
  <si>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</si>
  <si>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</si>
  <si>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</si>
  <si>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</si>
  <si>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</si>
  <si>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</si>
  <si>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</si>
  <si>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</si>
  <si>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</si>
  <si>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</si>
  <si>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</si>
  <si>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</si>
  <si>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</si>
  <si>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</si>
  <si>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</si>
  <si>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</si>
  <si>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</si>
  <si>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</si>
  <si>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</si>
  <si>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</si>
  <si>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</si>
  <si>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</si>
  <si>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</si>
  <si>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</si>
  <si>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</si>
  <si>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</si>
  <si>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</si>
  <si>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</si>
  <si>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</si>
  <si>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</si>
  <si>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</si>
  <si>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</si>
  <si>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</si>
  <si>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</si>
  <si>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</si>
  <si>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</si>
  <si>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</si>
  <si>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</si>
  <si>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</si>
  <si>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</si>
  <si>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</si>
  <si>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</si>
  <si>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</si>
  <si>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</si>
  <si>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</si>
  <si>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</si>
  <si>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</si>
  <si>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</si>
  <si>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</si>
  <si>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</si>
  <si>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</si>
  <si>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</si>
  <si>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</si>
  <si>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</si>
  <si>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</si>
  <si>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</si>
  <si>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</si>
  <si>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</si>
  <si>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</si>
  <si>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</si>
  <si>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</si>
  <si>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</si>
  <si>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</si>
  <si>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</si>
  <si>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</si>
  <si>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</si>
  <si>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</si>
  <si>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</si>
  <si>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</si>
  <si>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</si>
  <si>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</si>
  <si>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</si>
  <si>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</si>
  <si>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</si>
  <si>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</si>
  <si>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</si>
  <si>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</si>
  <si>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</si>
  <si>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</si>
  <si>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</si>
  <si>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</si>
  <si>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</si>
  <si>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</si>
  <si>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</si>
  <si>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</si>
  <si>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</si>
  <si>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</si>
  <si>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</si>
  <si>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</si>
  <si>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</si>
  <si>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</si>
  <si>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</si>
  <si>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</si>
  <si>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</si>
  <si>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</si>
  <si>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</si>
  <si>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</si>
  <si>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</si>
  <si>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</si>
  <si>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</si>
  <si>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</si>
  <si>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</si>
  <si>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</si>
  <si>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</si>
  <si>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</si>
  <si>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</si>
  <si>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</si>
  <si>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</si>
  <si>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</si>
  <si>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</si>
  <si>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</si>
  <si>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</si>
  <si>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</si>
  <si>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</si>
  <si>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</si>
  <si>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</si>
  <si>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</si>
  <si>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</si>
  <si>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</si>
  <si>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</si>
  <si>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</si>
  <si>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</si>
  <si>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</si>
  <si>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</si>
  <si>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</si>
  <si>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</si>
  <si>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</si>
  <si>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</si>
  <si>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</si>
  <si>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</si>
  <si>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</si>
  <si>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</si>
  <si>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</si>
  <si>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</si>
  <si>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</si>
  <si>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</si>
  <si>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</si>
  <si>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</si>
  <si>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</si>
  <si>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</si>
  <si>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</si>
  <si>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</si>
  <si>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</si>
  <si>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</si>
  <si>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</si>
  <si>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</si>
  <si>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</si>
  <si>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</si>
  <si>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</si>
  <si>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</si>
  <si>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</si>
  <si>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</si>
  <si>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</si>
  <si>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</si>
  <si>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</si>
  <si>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</si>
  <si>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</si>
  <si>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</si>
  <si>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</si>
  <si>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</si>
  <si>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</si>
  <si>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</si>
  <si>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</si>
  <si>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</si>
  <si>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</si>
  <si>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</si>
  <si>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</si>
  <si>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</si>
  <si>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</si>
  <si>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</si>
  <si>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</si>
  <si>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</si>
  <si>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</si>
  <si>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</si>
  <si>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</si>
  <si>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</si>
  <si>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</si>
  <si>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</si>
  <si>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</si>
  <si>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</si>
  <si>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</si>
  <si>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</si>
  <si>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</si>
  <si>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</si>
  <si>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</si>
  <si>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</si>
  <si>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</si>
  <si>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</si>
  <si>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</si>
  <si>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</si>
  <si>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</si>
  <si>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</si>
  <si>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</si>
  <si>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</si>
  <si>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</si>
  <si>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</si>
  <si>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</si>
  <si>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</si>
  <si>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</si>
  <si>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</si>
  <si>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</si>
  <si>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</si>
  <si>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</si>
  <si>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</si>
  <si>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</si>
  <si>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</si>
  <si>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</si>
  <si>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</si>
  <si>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</si>
  <si>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</si>
  <si>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</si>
  <si>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</si>
  <si>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</si>
  <si>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</si>
  <si>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</si>
  <si>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</si>
  <si>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</si>
  <si>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</si>
  <si>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</si>
  <si>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</si>
  <si>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</si>
  <si>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</si>
  <si>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</si>
  <si>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</si>
  <si>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</si>
  <si>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</si>
  <si>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</si>
  <si>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</si>
  <si>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</si>
  <si>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</si>
  <si>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</si>
  <si>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</si>
  <si>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</si>
  <si>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</si>
  <si>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</si>
  <si>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</si>
  <si>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</si>
  <si>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</si>
  <si>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</si>
  <si>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</si>
  <si>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</si>
  <si>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</si>
  <si>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</si>
  <si>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</si>
  <si>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</si>
  <si>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</si>
  <si>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</si>
  <si>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</si>
  <si>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</si>
  <si>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</si>
  <si>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</si>
  <si>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</si>
  <si>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</si>
  <si>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</si>
  <si>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</si>
  <si>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</si>
  <si>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</si>
  <si>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</si>
  <si>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</si>
  <si>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</si>
  <si>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</si>
  <si>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</si>
  <si>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</si>
  <si>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</si>
  <si>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</si>
  <si>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</si>
  <si>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</si>
  <si>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</si>
  <si>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</si>
  <si>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</si>
  <si>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</si>
  <si>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</si>
  <si>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</si>
  <si>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</si>
  <si>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</si>
  <si>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</si>
  <si>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</si>
  <si>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</si>
  <si>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</si>
  <si>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</si>
  <si>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</si>
  <si>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</si>
  <si>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</si>
  <si>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</si>
  <si>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</si>
  <si>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</si>
  <si>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</si>
  <si>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</si>
  <si>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</si>
  <si>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</si>
  <si>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</si>
  <si>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</si>
  <si>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</si>
  <si>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</si>
  <si>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</si>
  <si>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</si>
  <si>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</si>
  <si>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</si>
  <si>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</si>
  <si>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</si>
  <si>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</si>
  <si>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</si>
  <si>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</si>
  <si>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</si>
  <si>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</si>
  <si>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</si>
  <si>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</si>
  <si>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</si>
  <si>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</si>
  <si>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</si>
  <si>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</si>
  <si>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</si>
  <si>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</si>
  <si>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</si>
  <si>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</si>
  <si>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</si>
  <si>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</si>
  <si>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</si>
  <si>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</si>
  <si>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</si>
  <si>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</si>
  <si>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</si>
  <si>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</si>
  <si>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</si>
  <si>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</si>
  <si>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</si>
  <si>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</si>
  <si>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</si>
  <si>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</si>
  <si>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</si>
  <si>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</si>
  <si>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</si>
  <si>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</si>
  <si>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</si>
  <si>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</si>
  <si>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</si>
  <si>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</si>
  <si>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</si>
  <si>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</si>
  <si>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</si>
  <si>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</si>
  <si>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</si>
  <si>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</si>
  <si>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</si>
  <si>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</si>
  <si>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</si>
  <si>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</si>
  <si>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</si>
  <si>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</si>
  <si>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</si>
  <si>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</si>
  <si>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</si>
  <si>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</si>
  <si>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</si>
  <si>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</si>
  <si>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</si>
  <si>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</si>
  <si>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</si>
  <si>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</si>
  <si>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</si>
  <si>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</si>
  <si>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</si>
  <si>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</si>
  <si>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</si>
  <si>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</si>
  <si>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</si>
  <si>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</si>
  <si>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</si>
  <si>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</si>
  <si>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</si>
  <si>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</si>
  <si>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</si>
  <si>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</si>
  <si>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</si>
  <si>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</si>
  <si>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</si>
  <si>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</si>
  <si>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</si>
  <si>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</si>
  <si>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</si>
  <si>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</si>
  <si>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</si>
  <si>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</si>
  <si>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</si>
  <si>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</si>
  <si>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</si>
  <si>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</si>
  <si>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</si>
  <si>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</si>
  <si>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</si>
  <si>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</si>
  <si>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</si>
  <si>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</si>
  <si>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</si>
  <si>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</si>
  <si>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</si>
  <si>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</si>
  <si>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</si>
  <si>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</si>
  <si>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</si>
  <si>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</si>
  <si>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</si>
  <si>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</si>
  <si>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</si>
  <si>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</si>
  <si>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</si>
  <si>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</si>
  <si>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</si>
  <si>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</si>
  <si>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</si>
  <si>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</si>
  <si>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</si>
  <si>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</si>
  <si>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</si>
  <si>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</si>
  <si>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</si>
  <si>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</si>
  <si>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</si>
  <si>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</si>
  <si>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</si>
  <si>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</si>
  <si>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</si>
  <si>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</si>
  <si>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</si>
  <si>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</si>
  <si>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</si>
  <si>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</si>
  <si>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</si>
  <si>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</si>
  <si>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</si>
  <si>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</si>
  <si>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</si>
  <si>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</si>
  <si>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</si>
  <si>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</si>
  <si>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</si>
  <si>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</si>
  <si>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</si>
  <si>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</si>
  <si>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</si>
  <si>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</si>
  <si>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</si>
  <si>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</si>
  <si>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</si>
  <si>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</si>
  <si>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</si>
  <si>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</si>
  <si>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</si>
  <si>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</si>
  <si>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</si>
  <si>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</si>
  <si>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</si>
  <si>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</si>
  <si>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</si>
  <si>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</si>
  <si>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</si>
  <si>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</si>
  <si>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</si>
  <si>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</si>
  <si>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</si>
  <si>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</si>
  <si>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</si>
  <si>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</si>
  <si>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</si>
  <si>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</si>
  <si>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</si>
  <si>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</si>
  <si>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</si>
  <si>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</si>
  <si>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</si>
  <si>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</si>
  <si>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</si>
  <si>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</si>
  <si>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</si>
  <si>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</si>
  <si>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</si>
  <si>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</si>
  <si>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</si>
  <si>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</si>
  <si>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</si>
  <si>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</si>
  <si>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</si>
  <si>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</si>
  <si>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</si>
  <si>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</si>
  <si>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</si>
  <si>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</si>
  <si>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</si>
  <si>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</si>
  <si>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</si>
  <si>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</si>
  <si>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</si>
  <si>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</si>
  <si>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</si>
  <si>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</si>
  <si>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</si>
  <si>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</si>
  <si>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</si>
  <si>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</si>
  <si>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</si>
  <si>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</si>
  <si>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</si>
  <si>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</si>
  <si>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</si>
  <si>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</si>
  <si>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</si>
  <si>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</si>
  <si>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</si>
  <si>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</si>
  <si>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</si>
  <si>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</si>
  <si>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</si>
  <si>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</si>
  <si>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</si>
  <si>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</si>
  <si>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</si>
  <si>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</si>
  <si>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</si>
  <si>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</si>
  <si>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</si>
  <si>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</si>
  <si>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</si>
  <si>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</si>
  <si>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</si>
  <si>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</si>
  <si>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</si>
  <si>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</si>
  <si>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</si>
  <si>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</si>
  <si>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</si>
  <si>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</si>
  <si>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</si>
  <si>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</si>
  <si>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</si>
  <si>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</si>
  <si>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</si>
  <si>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</si>
  <si>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</si>
  <si>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</si>
  <si>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</si>
  <si>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</si>
  <si>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</si>
  <si>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</si>
  <si>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</si>
  <si>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</si>
  <si>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</si>
  <si>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</si>
  <si>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</si>
  <si>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</si>
  <si>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</si>
  <si>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</si>
  <si>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</si>
  <si>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</si>
  <si>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</si>
  <si>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</si>
  <si>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</si>
  <si>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</si>
  <si>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</si>
  <si>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</si>
  <si>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</si>
  <si>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</si>
  <si>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</si>
  <si>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</si>
  <si>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</si>
  <si>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</si>
  <si>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</si>
  <si>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</si>
  <si>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</si>
  <si>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</si>
  <si>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</si>
  <si>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</si>
  <si>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</si>
  <si>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</si>
  <si>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</si>
  <si>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</si>
  <si>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</si>
  <si>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</si>
  <si>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</si>
  <si>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</si>
  <si>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</si>
  <si>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</si>
  <si>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</si>
  <si>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</si>
  <si>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</si>
  <si>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</si>
  <si>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</si>
  <si>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</si>
  <si>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</si>
  <si>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</si>
  <si>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</si>
  <si>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</si>
  <si>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</si>
  <si>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</si>
  <si>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</si>
  <si>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</si>
  <si>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</si>
  <si>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</si>
  <si>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</si>
  <si>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</si>
  <si>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</si>
  <si>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</si>
  <si>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</si>
  <si>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</si>
  <si>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</si>
  <si>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</si>
  <si>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</si>
  <si>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</si>
  <si>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</si>
  <si>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</si>
  <si>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</si>
  <si>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</si>
  <si>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</si>
  <si>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</si>
  <si>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</si>
  <si>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</si>
  <si>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</si>
  <si>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</si>
  <si>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</si>
  <si>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</si>
  <si>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</si>
  <si>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</si>
  <si>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</si>
  <si>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</si>
  <si>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</si>
  <si>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</si>
  <si>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</si>
  <si>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</si>
  <si>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</si>
  <si>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</si>
  <si>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</si>
  <si>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</si>
  <si>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</si>
  <si>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</si>
  <si>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</si>
  <si>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</si>
  <si>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</si>
  <si>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</si>
  <si>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</si>
  <si>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</si>
  <si>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</si>
  <si>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</si>
  <si>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</si>
  <si>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</si>
  <si>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</si>
  <si>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</si>
  <si>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</si>
  <si>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</si>
  <si>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</si>
  <si>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</si>
  <si>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</si>
  <si>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</si>
  <si>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</si>
  <si>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</si>
  <si>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</si>
  <si>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</si>
  <si>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</si>
  <si>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</si>
  <si>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</si>
  <si>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</si>
  <si>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</si>
  <si>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</si>
  <si>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</si>
  <si>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</si>
  <si>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</si>
  <si>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</si>
  <si>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</si>
  <si>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</si>
  <si>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</si>
  <si>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</si>
  <si>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</si>
  <si>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</si>
  <si>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</si>
  <si>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</si>
  <si>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</si>
  <si>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</si>
  <si>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</si>
  <si>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</si>
  <si>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</si>
  <si>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</si>
  <si>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</si>
  <si>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</si>
  <si>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</si>
  <si>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</si>
  <si>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</si>
  <si>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</si>
  <si>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</si>
  <si>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</si>
  <si>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</si>
  <si>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</si>
  <si>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</si>
  <si>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</si>
  <si>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</si>
  <si>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</si>
  <si>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</si>
  <si>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</si>
  <si>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</si>
  <si>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</si>
  <si>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</si>
  <si>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</si>
  <si>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</si>
  <si>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</si>
  <si>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</si>
  <si>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</si>
  <si>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</si>
  <si>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</si>
  <si>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</si>
  <si>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</si>
  <si>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</si>
  <si>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</si>
  <si>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</si>
  <si>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</si>
  <si>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</si>
  <si>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</si>
  <si>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</si>
  <si>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</si>
  <si>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</si>
  <si>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</si>
  <si>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</si>
  <si>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</si>
  <si>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</si>
  <si>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</si>
  <si>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</si>
  <si>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</si>
  <si>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</si>
  <si>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</si>
  <si>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</si>
  <si>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</si>
  <si>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</si>
  <si>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</si>
  <si>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</si>
  <si>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</si>
  <si>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</si>
  <si>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</si>
  <si>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</si>
  <si>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</si>
  <si>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</si>
  <si>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</si>
  <si>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</si>
  <si>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</si>
  <si>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</si>
  <si>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</si>
  <si>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</si>
  <si>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</si>
  <si>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</si>
  <si>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</si>
  <si>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</si>
  <si>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</si>
  <si>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</si>
  <si>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</si>
  <si>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</si>
  <si>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</si>
  <si>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</si>
  <si>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</si>
  <si>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</si>
  <si>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</si>
  <si>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</si>
  <si>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</si>
  <si>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</si>
  <si>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</si>
  <si>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</si>
  <si>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</si>
  <si>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</si>
  <si>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</si>
  <si>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</si>
  <si>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</si>
  <si>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</si>
  <si>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</si>
  <si>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</si>
  <si>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</si>
  <si>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</si>
  <si>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</si>
  <si>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</si>
  <si>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</si>
  <si>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</si>
  <si>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</si>
  <si>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</si>
  <si>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</si>
  <si>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</si>
  <si>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</si>
  <si>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</si>
  <si>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</si>
  <si>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</si>
  <si>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</si>
  <si>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</si>
  <si>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</si>
  <si>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</si>
  <si>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</si>
  <si>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</si>
  <si>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</si>
  <si>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</si>
  <si>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</si>
  <si>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</si>
  <si>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</si>
  <si>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</si>
  <si>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</si>
  <si>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</si>
  <si>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</si>
  <si>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</si>
  <si>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</si>
  <si>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</si>
  <si>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</si>
  <si>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</si>
  <si>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</si>
  <si>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</si>
  <si>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</si>
  <si>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</si>
  <si>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</si>
  <si>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</si>
  <si>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</si>
  <si>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</si>
  <si>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</si>
  <si>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</si>
  <si>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</si>
  <si>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</si>
  <si>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</si>
  <si>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</si>
  <si>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</si>
  <si>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</si>
  <si>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</si>
  <si>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</si>
  <si>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</si>
  <si>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</si>
  <si>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</si>
  <si>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</si>
  <si>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</si>
  <si>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</si>
  <si>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</si>
  <si>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</si>
  <si>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</si>
  <si>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</si>
  <si>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</si>
  <si>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</si>
  <si>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</si>
  <si>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</si>
  <si>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</si>
  <si>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</si>
  <si>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</si>
  <si>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</si>
  <si>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</si>
  <si>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</si>
  <si>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</si>
  <si>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</si>
  <si>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</si>
  <si>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</si>
  <si>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</si>
  <si>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</si>
  <si>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</si>
  <si>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</si>
  <si>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</si>
  <si>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</si>
  <si>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</si>
  <si>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</si>
  <si>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</si>
  <si>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</si>
  <si>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</si>
  <si>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</si>
  <si>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</si>
  <si>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</si>
  <si>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</si>
  <si>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</si>
  <si>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</si>
  <si>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</si>
  <si>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</si>
  <si>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</si>
  <si>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</si>
  <si>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</si>
  <si>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</si>
  <si>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</si>
  <si>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</si>
  <si>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</si>
  <si>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</si>
  <si>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</si>
  <si>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</si>
  <si>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</si>
  <si>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</si>
  <si>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</si>
  <si>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</si>
  <si>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</si>
  <si>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</si>
  <si>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</si>
  <si>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</si>
  <si>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</si>
  <si>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</si>
  <si>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</si>
  <si>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</si>
  <si>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</si>
  <si>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</si>
  <si>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</si>
  <si>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</si>
  <si>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</si>
  <si>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</si>
  <si>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</si>
  <si>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</si>
  <si>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</si>
  <si>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</si>
  <si>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</si>
  <si>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</si>
  <si>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</si>
  <si>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</si>
  <si>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</si>
  <si>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</si>
  <si>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</si>
  <si>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</si>
  <si>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</si>
  <si>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</si>
  <si>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</si>
  <si>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</si>
  <si>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</si>
  <si>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</si>
  <si>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</si>
  <si>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</si>
  <si>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</si>
  <si>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</si>
  <si>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</si>
  <si>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</si>
  <si>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</si>
  <si>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</si>
  <si>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</si>
  <si>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</si>
  <si>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</si>
  <si>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</si>
  <si>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</si>
  <si>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</si>
  <si>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</si>
  <si>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</si>
  <si>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</si>
  <si>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</si>
  <si>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</si>
  <si>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</si>
  <si>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</si>
  <si>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</si>
  <si>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</si>
  <si>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</si>
  <si>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</si>
  <si>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</si>
  <si>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</si>
  <si>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</si>
  <si>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</si>
  <si>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</si>
  <si>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</si>
  <si>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</si>
  <si>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</si>
  <si>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</si>
  <si>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</si>
  <si>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</si>
  <si>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</si>
  <si>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</si>
  <si>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</si>
  <si>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</si>
  <si>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</si>
  <si>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</si>
  <si>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</si>
  <si>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</si>
  <si>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</si>
  <si>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</si>
  <si>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</si>
  <si>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</si>
  <si>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</si>
  <si>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</si>
  <si>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</si>
  <si>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</si>
  <si>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</si>
  <si>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</si>
  <si>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</si>
  <si>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</si>
  <si>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</si>
  <si>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</si>
  <si>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</si>
  <si>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</si>
  <si>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</si>
  <si>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</si>
  <si>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</si>
  <si>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</si>
  <si>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</si>
  <si>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</si>
  <si>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</si>
  <si>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</si>
  <si>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</si>
  <si>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</si>
  <si>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</si>
  <si>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</si>
  <si>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</si>
  <si>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</si>
  <si>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</si>
  <si>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</si>
  <si>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</si>
  <si>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</si>
  <si>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</si>
  <si>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</si>
  <si>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</si>
  <si>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</si>
  <si>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</si>
  <si>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</si>
  <si>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</si>
  <si>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</si>
  <si>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</si>
  <si>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</si>
  <si>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</si>
  <si>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</si>
  <si>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</si>
  <si>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</si>
  <si>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</si>
  <si>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</si>
  <si>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</si>
  <si>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</si>
  <si>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</si>
  <si>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</si>
  <si>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</si>
  <si>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</si>
  <si>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</si>
  <si>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</si>
  <si>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</si>
  <si>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</si>
  <si>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</si>
  <si>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</si>
  <si>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</si>
  <si>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</si>
  <si>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</si>
  <si>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</si>
  <si>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</si>
  <si>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</si>
  <si>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</si>
  <si>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</si>
  <si>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</si>
  <si>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</si>
  <si>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</si>
  <si>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</si>
  <si>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</si>
  <si>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</si>
  <si>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</si>
  <si>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</si>
  <si>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</si>
  <si>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</si>
  <si>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</si>
  <si>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</si>
  <si>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</si>
  <si>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</si>
  <si>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</si>
  <si>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</si>
  <si>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</si>
  <si>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</si>
  <si>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</si>
  <si>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</si>
  <si>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</si>
  <si>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</si>
  <si>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</si>
  <si>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</si>
  <si>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</si>
  <si>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</si>
  <si>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</si>
  <si>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</si>
  <si>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</si>
  <si>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</si>
  <si>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</si>
  <si>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</si>
  <si>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</si>
  <si>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</si>
  <si>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</si>
  <si>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</si>
  <si>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</si>
  <si>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</si>
  <si>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</si>
  <si>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</si>
  <si>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</si>
  <si>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</si>
  <si>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</si>
  <si>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</si>
  <si>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</si>
  <si>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</si>
  <si>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</si>
  <si>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</si>
  <si>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</si>
  <si>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</si>
  <si>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</si>
  <si>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</si>
  <si>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</si>
  <si>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</si>
  <si>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</si>
  <si>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</si>
  <si>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</si>
  <si>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</si>
  <si>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</si>
  <si>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</si>
  <si>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</si>
  <si>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</si>
  <si>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</si>
  <si>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</si>
  <si>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</si>
  <si>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</si>
  <si>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</si>
  <si>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</si>
  <si>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</si>
  <si>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</si>
  <si>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</si>
  <si>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</si>
  <si>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</si>
  <si>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</si>
  <si>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</si>
  <si>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</si>
  <si>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</si>
  <si>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</si>
  <si>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</si>
  <si>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</si>
  <si>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</si>
  <si>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</si>
  <si>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</si>
  <si>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</si>
  <si>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</si>
  <si>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</si>
  <si>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</si>
  <si>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</si>
  <si>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</si>
  <si>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</si>
  <si>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</si>
  <si>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</si>
  <si>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</si>
  <si>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</si>
  <si>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</si>
  <si>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</si>
  <si>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</si>
  <si>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</si>
  <si>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</si>
  <si>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</si>
  <si>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</si>
  <si>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</si>
  <si>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</si>
  <si>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</si>
  <si>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</si>
  <si>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</si>
  <si>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</si>
  <si>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</si>
  <si>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</si>
  <si>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</si>
  <si>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</si>
  <si>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</si>
  <si>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</si>
  <si>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</si>
  <si>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</si>
  <si>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</si>
  <si>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</si>
  <si>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</si>
  <si>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</si>
  <si>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</si>
  <si>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</si>
  <si>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</si>
  <si>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</si>
  <si>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</si>
  <si>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</si>
  <si>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</si>
  <si>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</si>
  <si>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</si>
  <si>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</si>
  <si>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</si>
  <si>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</si>
  <si>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</si>
  <si>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</si>
  <si>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</si>
  <si>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</si>
  <si>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</si>
  <si>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</si>
  <si>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</si>
  <si>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</si>
  <si>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</si>
  <si>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</si>
  <si>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</si>
  <si>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</si>
  <si>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</si>
  <si>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</si>
  <si>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</si>
  <si>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</si>
  <si>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</si>
  <si>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</si>
  <si>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</si>
  <si>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</si>
  <si>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</si>
  <si>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</si>
  <si>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</si>
  <si>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</si>
  <si>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</si>
  <si>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</si>
  <si>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</si>
  <si>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</si>
  <si>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</si>
  <si>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</si>
  <si>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</si>
  <si>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</si>
  <si>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</si>
  <si>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</si>
  <si>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</si>
  <si>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</si>
  <si>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</si>
  <si>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</si>
  <si>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</si>
  <si>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</si>
  <si>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</si>
  <si>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</si>
  <si>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</si>
  <si>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</si>
  <si>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</si>
  <si>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</si>
  <si>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</si>
  <si>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</si>
  <si>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</si>
  <si>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</si>
  <si>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</si>
  <si>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</si>
  <si>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</si>
  <si>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</si>
  <si>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</si>
  <si>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</si>
  <si>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</si>
  <si>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</si>
  <si>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</si>
  <si>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</si>
  <si>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</si>
  <si>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</si>
  <si>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</si>
  <si>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</si>
  <si>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</si>
  <si>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</si>
  <si>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</si>
  <si>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</si>
  <si>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</si>
  <si>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</si>
  <si>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</si>
  <si>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</si>
  <si>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</si>
  <si>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</si>
  <si>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</si>
  <si>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</si>
  <si>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</si>
  <si>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</si>
  <si>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</si>
  <si>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</si>
  <si>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</si>
  <si>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</si>
  <si>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</si>
  <si>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</si>
  <si>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</si>
  <si>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</si>
  <si>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</si>
  <si>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</si>
  <si>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</si>
  <si>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</si>
  <si>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</si>
  <si>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</si>
  <si>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</si>
  <si>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</si>
  <si>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</si>
  <si>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</si>
  <si>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</si>
  <si>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</si>
  <si>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</si>
  <si>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</si>
  <si>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</si>
  <si>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</si>
  <si>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</si>
  <si>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</si>
  <si>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</si>
  <si>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</si>
  <si>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</si>
  <si>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</si>
  <si>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</si>
  <si>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</si>
  <si>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</si>
  <si>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</si>
  <si>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</si>
  <si>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</si>
  <si>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</si>
  <si>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</si>
  <si>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</si>
  <si>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</si>
  <si>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</si>
  <si>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</si>
  <si>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</si>
  <si>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</si>
  <si>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</si>
  <si>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</si>
  <si>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</si>
  <si>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</si>
  <si>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</si>
  <si>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</si>
  <si>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</si>
  <si>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</si>
  <si>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</si>
  <si>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</si>
  <si>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</si>
  <si>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</si>
  <si>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</si>
  <si>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</si>
  <si>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</si>
  <si>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</si>
  <si>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</si>
  <si>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</si>
  <si>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</si>
  <si>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</si>
  <si>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</si>
  <si>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</si>
  <si>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</si>
  <si>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</si>
  <si>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</si>
  <si>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</si>
  <si>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</si>
  <si>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</si>
  <si>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</si>
  <si>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</si>
  <si>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</si>
  <si>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</si>
  <si>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</si>
  <si>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</si>
  <si>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</si>
  <si>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</si>
  <si>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</si>
  <si>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</si>
  <si>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</si>
  <si>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</si>
  <si>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</si>
  <si>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</si>
  <si>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</si>
  <si>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</si>
  <si>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</si>
  <si>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</si>
  <si>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</si>
  <si>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</si>
  <si>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</si>
  <si>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</si>
  <si>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</si>
  <si>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</si>
  <si>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</si>
  <si>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</si>
  <si>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</si>
  <si>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</si>
  <si>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</si>
  <si>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</si>
  <si>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</si>
  <si>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</si>
  <si>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</si>
  <si>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</si>
  <si>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</si>
  <si>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</si>
  <si>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</si>
  <si>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</si>
  <si>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</si>
  <si>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</si>
  <si>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</si>
  <si>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</si>
  <si>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</si>
  <si>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</si>
  <si>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</si>
  <si>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</si>
  <si>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</si>
  <si>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</si>
  <si>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</si>
  <si>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</si>
  <si>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</si>
  <si>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</si>
  <si>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</si>
  <si>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</si>
  <si>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</si>
  <si>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</si>
  <si>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</si>
  <si>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</si>
  <si>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</si>
  <si>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</si>
  <si>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</si>
  <si>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</si>
  <si>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</si>
  <si>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</si>
  <si>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</si>
  <si>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</si>
  <si>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</si>
  <si>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</si>
  <si>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</si>
  <si>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</si>
  <si>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</si>
  <si>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</si>
  <si>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</si>
  <si>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</si>
  <si>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</si>
  <si>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</si>
  <si>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</si>
  <si>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</si>
  <si>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</si>
  <si>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</si>
  <si>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</si>
  <si>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</si>
  <si>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</si>
  <si>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</si>
  <si>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</si>
  <si>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</si>
  <si>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</si>
  <si>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</si>
  <si>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</si>
  <si>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</si>
  <si>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</si>
  <si>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</si>
  <si>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</si>
  <si>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</si>
  <si>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</si>
  <si>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</si>
  <si>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</si>
  <si>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</si>
  <si>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</si>
  <si>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</si>
  <si>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</si>
  <si>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</si>
  <si>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</si>
  <si>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</si>
  <si>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</si>
  <si>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</si>
  <si>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</si>
  <si>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</si>
  <si>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</si>
  <si>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</si>
  <si>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</si>
  <si>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</si>
  <si>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</si>
  <si>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</si>
  <si>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</si>
  <si>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</si>
  <si>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</si>
  <si>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</si>
  <si>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</si>
  <si>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</si>
  <si>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</si>
  <si>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</si>
  <si>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</si>
  <si>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</si>
  <si>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</si>
  <si>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</si>
  <si>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</si>
  <si>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</si>
  <si>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</si>
  <si>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</si>
  <si>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</si>
  <si>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</si>
  <si>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</si>
  <si>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</si>
  <si>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</si>
  <si>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</si>
  <si>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</si>
  <si>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</si>
  <si>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</si>
  <si>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</si>
  <si>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</si>
  <si>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</si>
  <si>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</si>
  <si>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</si>
  <si>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</si>
  <si>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</si>
  <si>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</si>
  <si>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</si>
  <si>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</si>
  <si>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</si>
  <si>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</si>
  <si>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</si>
  <si>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</si>
  <si>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</si>
  <si>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</si>
  <si>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</si>
  <si>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</si>
  <si>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</si>
  <si>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</si>
  <si>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</si>
  <si>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</si>
  <si>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</si>
  <si>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</si>
  <si>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</si>
  <si>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</si>
  <si>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</si>
  <si>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</si>
  <si>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</si>
  <si>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</si>
  <si>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</si>
  <si>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</si>
  <si>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</si>
  <si>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</si>
  <si>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</si>
  <si>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</si>
  <si>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</si>
  <si>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</si>
  <si>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</si>
  <si>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</si>
  <si>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</si>
  <si>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</si>
  <si>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</si>
  <si>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</si>
  <si>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</si>
  <si>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</si>
  <si>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</si>
  <si>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</si>
  <si>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</si>
  <si>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</si>
  <si>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</si>
  <si>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</si>
  <si>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</si>
  <si>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</si>
  <si>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</si>
  <si>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</si>
  <si>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</si>
  <si>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</si>
  <si>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</si>
  <si>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</si>
  <si>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</si>
  <si>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</si>
  <si>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</si>
  <si>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</si>
  <si>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</si>
  <si>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</si>
  <si>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</si>
  <si>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</si>
  <si>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</si>
  <si>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</si>
  <si>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</si>
  <si>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</si>
  <si>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</si>
  <si>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</si>
  <si>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</si>
  <si>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</si>
  <si>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</si>
  <si>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</si>
  <si>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</si>
  <si>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</si>
  <si>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</si>
  <si>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</si>
  <si>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</si>
  <si>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</si>
  <si>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</si>
  <si>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</si>
  <si>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</si>
  <si>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</si>
  <si>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</si>
  <si>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</si>
  <si>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</si>
  <si>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</si>
  <si>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</si>
  <si>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</si>
  <si>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</si>
  <si>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</si>
  <si>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</si>
  <si>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</si>
  <si>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</si>
  <si>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</si>
  <si>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</si>
  <si>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</si>
  <si>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</si>
  <si>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</si>
  <si>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</si>
  <si>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</si>
  <si>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</si>
  <si>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</si>
  <si>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</si>
  <si>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</si>
  <si>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</si>
  <si>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</si>
  <si>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</si>
  <si>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</si>
  <si>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</si>
  <si>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</si>
  <si>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</si>
  <si>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</si>
  <si>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</si>
  <si>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</si>
  <si>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</si>
  <si>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</si>
  <si>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</si>
  <si>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</si>
  <si>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</si>
  <si>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</si>
  <si>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</si>
  <si>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</si>
  <si>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</si>
  <si>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</si>
  <si>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</si>
  <si>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</si>
  <si>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</si>
  <si>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</si>
  <si>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</si>
  <si>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</si>
  <si>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</si>
  <si>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</si>
  <si>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</si>
  <si>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</si>
  <si>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</si>
  <si>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</si>
  <si>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</si>
  <si>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</si>
  <si>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</si>
  <si>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</si>
  <si>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</si>
  <si>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</si>
  <si>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</si>
  <si>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</si>
  <si>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</si>
  <si>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</si>
  <si>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</si>
  <si>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</si>
  <si>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</si>
  <si>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</si>
  <si>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</si>
  <si>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</si>
  <si>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</si>
  <si>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</si>
  <si>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</si>
  <si>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</si>
  <si>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</si>
  <si>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</si>
  <si>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</si>
  <si>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</si>
  <si>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</si>
  <si>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</si>
  <si>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</si>
  <si>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</si>
  <si>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</si>
  <si>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</si>
  <si>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</si>
  <si>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</si>
  <si>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</si>
  <si>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</si>
  <si>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</si>
  <si>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</si>
  <si>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</si>
  <si>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</si>
  <si>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</si>
  <si>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</si>
  <si>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</si>
  <si>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</si>
  <si>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</si>
  <si>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</si>
  <si>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</si>
  <si>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</si>
  <si>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</si>
  <si>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</si>
  <si>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</si>
  <si>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</si>
  <si>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</si>
  <si>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</si>
  <si>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</si>
  <si>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</si>
  <si>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</si>
  <si>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</si>
  <si>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</si>
  <si>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</si>
  <si>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</si>
  <si>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</si>
  <si>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</si>
  <si>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</si>
  <si>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</si>
  <si>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</si>
  <si>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</si>
  <si>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</si>
  <si>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</si>
  <si>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</si>
  <si>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</si>
  <si>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</si>
  <si>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</si>
  <si>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</si>
  <si>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</si>
  <si>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</si>
  <si>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</si>
  <si>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</si>
  <si>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</si>
  <si>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</si>
  <si>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</si>
  <si>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</si>
  <si>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</si>
  <si>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</si>
  <si>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</si>
  <si>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</si>
  <si>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</si>
  <si>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</si>
  <si>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</si>
  <si>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</si>
  <si>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</si>
  <si>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</si>
  <si>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</si>
  <si>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</si>
  <si>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</si>
  <si>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</si>
  <si>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</si>
  <si>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</si>
  <si>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</si>
  <si>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</si>
  <si>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</si>
  <si>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</si>
  <si>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</si>
  <si>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</si>
  <si>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</si>
  <si>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</si>
  <si>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</si>
  <si>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</si>
  <si>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</si>
  <si>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</si>
  <si>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</si>
  <si>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</si>
  <si>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</si>
  <si>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</si>
  <si>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</si>
  <si>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</si>
  <si>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</si>
  <si>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</si>
  <si>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</si>
  <si>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</si>
  <si>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</si>
  <si>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</si>
  <si>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</si>
  <si>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</si>
  <si>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</si>
  <si>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</si>
  <si>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</si>
  <si>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</si>
  <si>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</si>
  <si>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</si>
  <si>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</si>
  <si>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</si>
  <si>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</si>
  <si>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</si>
  <si>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</si>
  <si>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</si>
  <si>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</si>
  <si>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</si>
  <si>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</si>
  <si>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</si>
  <si>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</si>
  <si>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</si>
  <si>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</si>
  <si>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</si>
  <si>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</si>
  <si>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</si>
  <si>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</si>
  <si>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</si>
  <si>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</si>
  <si>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</si>
  <si>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</si>
  <si>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</si>
  <si>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</si>
  <si>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</si>
  <si>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</si>
  <si>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</si>
  <si>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</si>
  <si>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</si>
  <si>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</si>
  <si>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</si>
  <si>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</si>
  <si>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</si>
  <si>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</si>
  <si>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</si>
  <si>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</si>
  <si>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</si>
  <si>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</si>
  <si>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</si>
  <si>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</si>
  <si>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</si>
  <si>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</si>
  <si>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</si>
  <si>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</si>
  <si>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</si>
  <si>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</si>
  <si>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</si>
  <si>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</si>
  <si>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</si>
  <si>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</si>
  <si>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</si>
  <si>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</si>
  <si>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</si>
  <si>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</si>
  <si>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</si>
  <si>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</si>
  <si>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</si>
  <si>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</si>
  <si>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</si>
  <si>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</si>
  <si>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</si>
  <si>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</si>
  <si>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</si>
  <si>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</si>
  <si>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</si>
  <si>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</si>
  <si>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</si>
  <si>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</si>
  <si>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</si>
  <si>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</si>
  <si>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</si>
  <si>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</si>
  <si>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</si>
  <si>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</si>
  <si>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</si>
  <si>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</si>
  <si>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</si>
  <si>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</si>
  <si>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</si>
  <si>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</si>
  <si>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</si>
  <si>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</si>
  <si>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</si>
  <si>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</si>
  <si>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</si>
  <si>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</si>
  <si>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</si>
  <si>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</si>
  <si>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</si>
  <si>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</si>
  <si>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</si>
  <si>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</si>
  <si>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</si>
  <si>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</si>
  <si>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</si>
  <si>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</si>
  <si>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</si>
  <si>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</si>
  <si>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</si>
  <si>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</si>
  <si>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</si>
  <si>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</si>
  <si>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</si>
  <si>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</si>
  <si>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</si>
  <si>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</si>
  <si>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</si>
  <si>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</si>
  <si>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</si>
  <si>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</si>
  <si>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</si>
  <si>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</si>
  <si>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</si>
  <si>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</si>
  <si>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</si>
  <si>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</si>
  <si>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</si>
  <si>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</si>
  <si>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</si>
  <si>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</si>
  <si>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</si>
  <si>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</si>
  <si>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</si>
  <si>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</si>
  <si>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</si>
  <si>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</si>
  <si>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</si>
  <si>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</si>
  <si>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</si>
  <si>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</si>
  <si>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</si>
  <si>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</si>
  <si>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</si>
  <si>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</si>
  <si>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</si>
  <si>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</si>
  <si>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</si>
  <si>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</si>
  <si>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</si>
  <si>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</si>
  <si>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</si>
  <si>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</si>
  <si>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</si>
  <si>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</si>
  <si>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</si>
  <si>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</si>
  <si>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</si>
  <si>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</si>
  <si>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</si>
  <si>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</si>
  <si>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</si>
  <si>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</si>
  <si>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</si>
  <si>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</si>
  <si>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</si>
  <si>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</si>
  <si>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</si>
  <si>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</si>
  <si>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</si>
  <si>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</si>
  <si>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</si>
  <si>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</si>
  <si>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</si>
  <si>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</si>
  <si>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</si>
  <si>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</si>
  <si>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</si>
  <si>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</si>
  <si>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</si>
  <si>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</si>
  <si>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</si>
  <si>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</si>
  <si>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</si>
  <si>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</si>
  <si>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</si>
  <si>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</si>
  <si>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</si>
  <si>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</si>
  <si>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</si>
  <si>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</si>
  <si>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</si>
  <si>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</si>
  <si>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</si>
  <si>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</si>
  <si>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</si>
  <si>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</si>
  <si>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</si>
  <si>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</si>
  <si>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</si>
  <si>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</si>
  <si>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</si>
  <si>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</si>
  <si>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</si>
  <si>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</si>
  <si>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</si>
  <si>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</si>
  <si>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</si>
  <si>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</si>
  <si>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</si>
  <si>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</si>
  <si>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</si>
  <si>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</si>
  <si>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</si>
  <si>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</si>
  <si>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</si>
  <si>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</si>
  <si>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</si>
  <si>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</si>
  <si>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</si>
  <si>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</si>
  <si>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</si>
  <si>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</si>
  <si>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</si>
  <si>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</si>
  <si>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</si>
  <si>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</si>
  <si>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</si>
  <si>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</si>
  <si>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</si>
  <si>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</si>
  <si>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</si>
  <si>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</si>
  <si>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</si>
  <si>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</si>
  <si>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</si>
  <si>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</si>
  <si>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</si>
  <si>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</si>
  <si>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</si>
  <si>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</si>
  <si>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</si>
  <si>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</si>
  <si>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</si>
  <si>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</si>
  <si>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</si>
  <si>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</si>
  <si>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</si>
  <si>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</si>
  <si>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</si>
  <si>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</si>
  <si>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</si>
  <si>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</si>
  <si>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</si>
  <si>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</si>
  <si>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</si>
  <si>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</si>
  <si>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</si>
  <si>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</si>
  <si>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</si>
  <si>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</si>
  <si>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</si>
  <si>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</si>
  <si>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</si>
  <si>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</si>
  <si>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</si>
  <si>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</si>
  <si>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</si>
  <si>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</si>
  <si>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</si>
  <si>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</si>
  <si>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</si>
  <si>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</si>
  <si>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</si>
  <si>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</si>
  <si>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</si>
  <si>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</si>
  <si>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</si>
  <si>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</si>
  <si>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</si>
  <si>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</si>
  <si>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</si>
  <si>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</si>
  <si>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</si>
  <si>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</si>
  <si>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</si>
  <si>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</si>
  <si>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</si>
  <si>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</si>
  <si>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</si>
  <si>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</si>
  <si>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</si>
  <si>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</si>
  <si>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</si>
  <si>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</si>
  <si>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</si>
  <si>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</si>
  <si>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</si>
  <si>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</si>
  <si>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</si>
  <si>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</si>
  <si>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</si>
  <si>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</si>
  <si>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</si>
  <si>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</si>
  <si>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</si>
  <si>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</si>
  <si>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</si>
  <si>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</si>
  <si>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</si>
  <si>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</si>
  <si>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</si>
  <si>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</si>
  <si>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</si>
  <si>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</si>
  <si>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</si>
  <si>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</si>
  <si>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</si>
  <si>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</si>
  <si>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</si>
  <si>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</si>
  <si>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</si>
  <si>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</si>
  <si>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</si>
  <si>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</si>
  <si>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</si>
  <si>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</si>
  <si>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</si>
  <si>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</si>
  <si>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</si>
  <si>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</si>
  <si>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</si>
  <si>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</si>
  <si>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</si>
  <si>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</si>
  <si>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</si>
  <si>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</si>
  <si>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</si>
  <si>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</si>
  <si>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</si>
  <si>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</si>
  <si>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</si>
  <si>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</si>
  <si>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</si>
  <si>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</si>
  <si>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</si>
  <si>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</si>
  <si>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</si>
  <si>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</si>
  <si>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</si>
  <si>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</si>
  <si>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</si>
  <si>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</si>
  <si>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</si>
  <si>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</si>
  <si>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</si>
  <si>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</si>
  <si>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</si>
  <si>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</si>
  <si>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</si>
  <si>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</si>
  <si>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</si>
  <si>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</si>
  <si>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</si>
  <si>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</si>
  <si>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</si>
  <si>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</si>
  <si>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</si>
  <si>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</si>
  <si>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</si>
  <si>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</si>
  <si>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</si>
  <si>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</si>
  <si>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</si>
  <si>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</si>
  <si>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</si>
  <si>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</si>
  <si>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</si>
  <si>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</si>
  <si>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</si>
  <si>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</si>
  <si>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</si>
  <si>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</si>
  <si>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</si>
  <si>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</si>
  <si>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</si>
  <si>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</si>
  <si>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</si>
  <si>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</si>
  <si>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</si>
  <si>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</si>
  <si>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</si>
  <si>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</si>
  <si>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</si>
  <si>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</si>
  <si>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</si>
  <si>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</si>
  <si>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</si>
  <si>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</si>
  <si>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</si>
  <si>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</si>
  <si>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</si>
  <si>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</si>
  <si>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</si>
  <si>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</si>
  <si>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</si>
  <si>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</si>
  <si>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</si>
  <si>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</si>
  <si>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</si>
  <si>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</si>
  <si>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</si>
  <si>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</si>
  <si>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</si>
  <si>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</si>
  <si>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</si>
  <si>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</si>
  <si>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</si>
  <si>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</si>
  <si>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</si>
  <si>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</si>
  <si>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</si>
  <si>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</si>
  <si>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</si>
  <si>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</si>
  <si>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</si>
  <si>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</si>
  <si>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</si>
  <si>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</si>
  <si>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</si>
  <si>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</si>
  <si>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</si>
  <si>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</si>
  <si>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</si>
  <si>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</si>
  <si>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</si>
  <si>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</si>
  <si>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</si>
  <si>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</si>
  <si>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</si>
  <si>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</si>
  <si>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</si>
  <si>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</si>
  <si>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</si>
  <si>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</si>
  <si>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</si>
  <si>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</si>
  <si>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</si>
  <si>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</si>
  <si>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</si>
  <si>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</si>
  <si>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</si>
  <si>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</si>
  <si>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</si>
  <si>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</si>
  <si>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</si>
  <si>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</si>
  <si>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</si>
  <si>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</si>
  <si>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</si>
  <si>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</si>
  <si>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</si>
  <si>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</si>
  <si>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</si>
  <si>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</si>
  <si>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</si>
  <si>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</si>
  <si>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</si>
  <si>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</si>
  <si>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</si>
  <si>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</si>
  <si>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</si>
  <si>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</si>
  <si>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</si>
  <si>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</si>
  <si>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</si>
  <si>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</si>
  <si>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</si>
  <si>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</si>
  <si>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</si>
  <si>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</si>
  <si>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</si>
  <si>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</si>
  <si>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</si>
  <si>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</si>
  <si>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</si>
  <si>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</si>
  <si>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</si>
  <si>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</si>
  <si>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</si>
  <si>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</si>
  <si>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</si>
  <si>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</si>
  <si>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</si>
  <si>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</si>
  <si>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</si>
  <si>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</si>
  <si>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</si>
  <si>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</si>
  <si>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</si>
  <si>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</si>
  <si>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</si>
  <si>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</si>
  <si>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</si>
  <si>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</si>
  <si>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</si>
  <si>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</si>
  <si>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</si>
  <si>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</si>
  <si>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</si>
  <si>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</si>
  <si>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</si>
  <si>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</si>
  <si>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</si>
  <si>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</si>
  <si>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</si>
  <si>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</si>
  <si>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</si>
  <si>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</si>
  <si>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</si>
  <si>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</si>
  <si>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</si>
  <si>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</si>
  <si>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</si>
  <si>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</si>
  <si>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</si>
  <si>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</si>
  <si>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</si>
  <si>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</si>
  <si>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</si>
  <si>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</si>
  <si>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</si>
  <si>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</si>
  <si>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</si>
  <si>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</si>
  <si>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</si>
  <si>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</si>
  <si>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</si>
  <si>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</si>
  <si>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</si>
  <si>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</si>
  <si>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</si>
  <si>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</si>
  <si>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</si>
  <si>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</si>
  <si>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</si>
  <si>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</si>
  <si>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</si>
  <si>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</si>
  <si>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</si>
  <si>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</si>
  <si>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</si>
  <si>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</si>
  <si>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</si>
  <si>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</si>
  <si>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</si>
  <si>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</si>
  <si>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</si>
  <si>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</si>
  <si>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</si>
  <si>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</si>
  <si>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</si>
  <si>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</si>
  <si>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</si>
  <si>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</si>
  <si>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</si>
  <si>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</si>
  <si>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</si>
  <si>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</si>
  <si>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</si>
  <si>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</si>
  <si>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</si>
  <si>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</si>
  <si>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</si>
  <si>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</si>
  <si>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</si>
  <si>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</si>
  <si>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</si>
  <si>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</si>
  <si>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</si>
  <si>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</si>
  <si>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</si>
  <si>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</si>
  <si>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</si>
  <si>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</si>
  <si>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</si>
  <si>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</si>
  <si>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</si>
  <si>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</si>
  <si>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</si>
  <si>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</si>
  <si>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</si>
  <si>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</si>
  <si>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</si>
  <si>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</si>
  <si>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</si>
  <si>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</si>
  <si>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</si>
  <si>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</si>
  <si>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</si>
  <si>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</si>
  <si>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</si>
  <si>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</si>
  <si>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</si>
  <si>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</si>
  <si>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</si>
  <si>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</si>
  <si>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</si>
  <si>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</si>
  <si>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</si>
  <si>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</si>
  <si>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</si>
  <si>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</si>
  <si>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</si>
  <si>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</si>
  <si>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</si>
  <si>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</si>
  <si>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</si>
  <si>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</si>
  <si>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</si>
  <si>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</si>
  <si>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</si>
  <si>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</si>
  <si>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</si>
  <si>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</si>
  <si>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</si>
  <si>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</si>
  <si>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</si>
  <si>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</si>
  <si>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</si>
  <si>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</si>
  <si>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</si>
  <si>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</si>
  <si>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</si>
  <si>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</si>
  <si>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</si>
  <si>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</si>
  <si>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</si>
  <si>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</si>
  <si>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</si>
  <si>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</si>
  <si>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</si>
  <si>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</si>
  <si>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</si>
  <si>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</si>
  <si>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</si>
  <si>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</si>
  <si>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</si>
  <si>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</si>
  <si>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</si>
  <si>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</si>
  <si>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</si>
  <si>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</si>
  <si>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</si>
  <si>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</si>
  <si>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</si>
  <si>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</si>
  <si>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</si>
  <si>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</si>
  <si>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</si>
  <si>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</si>
  <si>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</si>
  <si>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</si>
  <si>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</si>
  <si>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</si>
  <si>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</si>
  <si>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</si>
  <si>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</si>
  <si>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</si>
  <si>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</si>
  <si>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</si>
  <si>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</si>
  <si>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</si>
  <si>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</si>
  <si>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</si>
  <si>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</si>
  <si>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</si>
  <si>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</si>
  <si>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</si>
  <si>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</si>
  <si>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</si>
  <si>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</si>
  <si>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</si>
  <si>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</si>
  <si>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</si>
  <si>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</si>
  <si>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</si>
  <si>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</si>
  <si>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</si>
  <si>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</si>
  <si>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</si>
  <si>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</si>
  <si>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</si>
  <si>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</si>
  <si>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</si>
  <si>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</si>
  <si>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</si>
  <si>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</si>
  <si>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</si>
  <si>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</si>
  <si>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</si>
  <si>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</si>
  <si>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</si>
  <si>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</si>
  <si>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</si>
  <si>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</si>
  <si>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</si>
  <si>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</si>
  <si>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</si>
  <si>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</si>
  <si>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</si>
  <si>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</si>
  <si>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</si>
  <si>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</si>
  <si>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</si>
  <si>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</si>
  <si>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</si>
  <si>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</si>
  <si>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</si>
  <si>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</si>
  <si>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</si>
  <si>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</si>
  <si>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</si>
  <si>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</si>
  <si>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</si>
  <si>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</si>
  <si>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</si>
  <si>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</si>
  <si>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</si>
  <si>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</si>
  <si>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</si>
  <si>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</si>
  <si>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</si>
  <si>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</si>
  <si>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</si>
  <si>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</si>
  <si>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</si>
  <si>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</si>
  <si>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</si>
  <si>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</si>
  <si>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</si>
  <si>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</si>
  <si>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</si>
  <si>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</si>
  <si>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</si>
  <si>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</si>
  <si>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</si>
  <si>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</si>
  <si>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</si>
  <si>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</si>
  <si>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</si>
  <si>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</si>
  <si>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</si>
  <si>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</si>
  <si>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</si>
  <si>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</si>
  <si>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</si>
  <si>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</si>
  <si>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</si>
  <si>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</si>
  <si>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</si>
  <si>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</si>
  <si>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</si>
  <si>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</si>
  <si>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</si>
  <si>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</si>
  <si>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</si>
  <si>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</si>
  <si>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</si>
  <si>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</si>
  <si>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</si>
  <si>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</si>
  <si>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</si>
  <si>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</si>
  <si>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</si>
  <si>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</si>
  <si>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</si>
  <si>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</si>
  <si>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</si>
  <si>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</si>
  <si>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</si>
  <si>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</si>
  <si>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</si>
  <si>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</si>
  <si>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</si>
  <si>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</si>
  <si>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</si>
  <si>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</si>
  <si>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</si>
  <si>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</si>
  <si>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</si>
  <si>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</si>
  <si>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</si>
  <si>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</si>
  <si>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</si>
  <si>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</si>
  <si>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</si>
  <si>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</si>
  <si>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</si>
  <si>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</si>
  <si>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</si>
  <si>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</si>
  <si>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</si>
  <si>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</si>
  <si>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</si>
  <si>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</si>
  <si>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</si>
  <si>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</si>
  <si>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</si>
  <si>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</si>
  <si>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</si>
  <si>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</si>
  <si>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</si>
  <si>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</si>
  <si>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</si>
  <si>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</si>
  <si>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</si>
  <si>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</si>
  <si>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</si>
  <si>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</si>
  <si>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</si>
  <si>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</si>
  <si>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</si>
  <si>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</si>
  <si>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</si>
  <si>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</si>
  <si>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</si>
  <si>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</si>
  <si>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</si>
  <si>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</si>
  <si>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</si>
  <si>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</si>
  <si>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</si>
  <si>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</si>
  <si>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</si>
  <si>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</si>
  <si>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</si>
  <si>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</si>
  <si>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</si>
  <si>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</si>
  <si>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</si>
  <si>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</si>
  <si>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</si>
  <si>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</si>
  <si>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</si>
  <si>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</si>
  <si>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</si>
  <si>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</si>
  <si>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</si>
  <si>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</si>
  <si>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</si>
  <si>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</si>
  <si>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</si>
  <si>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</si>
  <si>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</si>
  <si>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</si>
  <si>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</si>
  <si>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</si>
  <si>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</si>
  <si>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</si>
  <si>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</si>
  <si>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</si>
  <si>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</si>
  <si>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</si>
  <si>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</si>
  <si>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</si>
  <si>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</si>
  <si>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</si>
  <si>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</si>
  <si>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</si>
  <si>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</si>
  <si>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</si>
  <si>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</si>
  <si>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</si>
  <si>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</si>
  <si>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</si>
  <si>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</si>
  <si>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</si>
  <si>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</si>
  <si>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</si>
  <si>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</si>
  <si>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</si>
  <si>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</si>
  <si>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</si>
  <si>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</si>
  <si>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</si>
  <si>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</si>
  <si>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</si>
  <si>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</si>
  <si>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</si>
  <si>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</si>
  <si>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</si>
  <si>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</si>
  <si>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</si>
  <si>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</si>
  <si>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</si>
  <si>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</si>
  <si>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</si>
  <si>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</si>
  <si>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</si>
  <si>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</si>
  <si>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</si>
  <si>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</si>
  <si>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</si>
  <si>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</si>
  <si>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</si>
  <si>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</si>
  <si>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</si>
  <si>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</si>
  <si>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</si>
  <si>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</si>
  <si>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</si>
  <si>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</si>
  <si>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</si>
  <si>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</si>
  <si>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</si>
  <si>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</si>
  <si>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</si>
  <si>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</si>
  <si>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</si>
  <si>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</si>
  <si>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</si>
  <si>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</si>
  <si>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</si>
  <si>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</si>
  <si>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</si>
  <si>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</si>
  <si>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</si>
  <si>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</si>
  <si>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</si>
  <si>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</si>
  <si>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</si>
  <si>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</si>
  <si>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</si>
  <si>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</si>
  <si>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</si>
  <si>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</si>
  <si>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</si>
  <si>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</si>
  <si>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</si>
  <si>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</si>
  <si>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</si>
  <si>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</si>
  <si>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</si>
  <si>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</si>
  <si>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</si>
  <si>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</si>
  <si>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</si>
  <si>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</si>
  <si>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</si>
  <si>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</si>
  <si>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</si>
  <si>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</si>
  <si>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</si>
  <si>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</si>
  <si>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</si>
  <si>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</si>
  <si>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</si>
  <si>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</si>
  <si>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</si>
  <si>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</si>
  <si>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</si>
  <si>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</si>
  <si>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</si>
  <si>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</si>
  <si>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</si>
  <si>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</si>
  <si>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</si>
  <si>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</si>
  <si>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</si>
  <si>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</si>
  <si>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</si>
  <si>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</si>
  <si>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</si>
  <si>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</si>
  <si>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</si>
  <si>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</si>
  <si>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</si>
  <si>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</si>
  <si>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</si>
  <si>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</si>
  <si>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</si>
  <si>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</si>
  <si>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</si>
  <si>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</si>
  <si>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</si>
  <si>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</si>
  <si>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</si>
  <si>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</si>
  <si>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</si>
  <si>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</si>
  <si>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</si>
  <si>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</si>
  <si>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</si>
  <si>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</si>
  <si>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</si>
  <si>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</si>
  <si>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</si>
  <si>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</si>
  <si>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</si>
  <si>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</si>
  <si>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</si>
  <si>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</si>
  <si>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</si>
  <si>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</si>
  <si>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</si>
  <si>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</si>
  <si>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</si>
  <si>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</si>
  <si>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</si>
  <si>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</si>
  <si>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</si>
  <si>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</si>
  <si>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</si>
  <si>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</si>
  <si>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</si>
  <si>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</si>
  <si>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</si>
  <si>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</si>
  <si>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</si>
  <si>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</si>
  <si>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</si>
  <si>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</si>
  <si>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</si>
  <si>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</si>
  <si>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</si>
  <si>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</si>
  <si>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</si>
  <si>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</si>
  <si>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</si>
  <si>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</si>
  <si>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</si>
  <si>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</si>
  <si>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</si>
  <si>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</si>
  <si>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</si>
  <si>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</si>
  <si>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</si>
  <si>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</si>
  <si>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</si>
  <si>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</si>
  <si>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</si>
  <si>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</si>
  <si>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</si>
  <si>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</si>
  <si>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</si>
  <si>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</si>
  <si>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</si>
  <si>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</si>
  <si>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</si>
  <si>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</si>
  <si>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</si>
  <si>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</si>
  <si>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</si>
  <si>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</si>
  <si>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</si>
  <si>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</si>
  <si>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</si>
  <si>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</si>
  <si>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</si>
  <si>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</si>
  <si>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</si>
  <si>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</si>
  <si>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</si>
  <si>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</si>
  <si>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</si>
  <si>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</si>
  <si>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</si>
  <si>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</si>
  <si>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</si>
  <si>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</si>
  <si>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</si>
  <si>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</si>
  <si>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</si>
  <si>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</si>
  <si>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</si>
  <si>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</si>
  <si>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</si>
  <si>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</si>
  <si>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</si>
  <si>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</si>
  <si>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</si>
  <si>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</si>
  <si>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</si>
  <si>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</si>
  <si>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</si>
  <si>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</si>
  <si>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</si>
  <si>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</si>
  <si>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</si>
  <si>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</si>
  <si>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</si>
  <si>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</si>
  <si>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</si>
  <si>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</si>
  <si>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</si>
  <si>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</si>
  <si>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</si>
  <si>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</si>
  <si>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</si>
  <si>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</si>
  <si>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</si>
  <si>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</si>
  <si>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</si>
  <si>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</si>
  <si>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</si>
  <si>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</si>
  <si>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</si>
  <si>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</si>
  <si>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</si>
  <si>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</si>
  <si>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</si>
  <si>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</si>
  <si>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</si>
  <si>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</si>
  <si>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</si>
  <si>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</si>
  <si>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</si>
  <si>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</si>
  <si>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</si>
  <si>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</si>
  <si>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</si>
  <si>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</si>
  <si>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</si>
  <si>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</si>
  <si>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</si>
  <si>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</si>
  <si>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</si>
  <si>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</si>
  <si>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</si>
  <si>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</si>
  <si>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</si>
  <si>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</si>
  <si>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</si>
  <si>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</si>
  <si>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</si>
  <si>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</si>
  <si>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</si>
  <si>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</si>
  <si>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</si>
  <si>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</si>
  <si>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</si>
  <si>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</si>
  <si>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</si>
  <si>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</si>
  <si>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</si>
  <si>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</si>
  <si>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</si>
  <si>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</si>
  <si>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</si>
  <si>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</si>
  <si>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</si>
  <si>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</si>
  <si>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</si>
  <si>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</si>
  <si>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</si>
  <si>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</si>
  <si>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</si>
  <si>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</si>
  <si>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</si>
  <si>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</si>
  <si>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</si>
  <si>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</si>
  <si>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</si>
  <si>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</si>
  <si>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</si>
  <si>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</si>
  <si>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</si>
  <si>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</si>
  <si>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</si>
  <si>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</si>
  <si>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</si>
  <si>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</si>
  <si>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</si>
  <si>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</si>
  <si>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</si>
  <si>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</si>
  <si>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</si>
  <si>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</si>
  <si>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</si>
  <si>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</si>
  <si>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</si>
  <si>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</si>
  <si>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</si>
  <si>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</si>
  <si>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</si>
  <si>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</si>
  <si>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</si>
  <si>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</si>
  <si>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</si>
  <si>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</si>
  <si>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</si>
  <si>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</si>
  <si>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</si>
  <si>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</si>
  <si>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</si>
  <si>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</si>
  <si>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</si>
  <si>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</si>
  <si>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</si>
  <si>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</si>
  <si>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</si>
  <si>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</si>
  <si>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</si>
  <si>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</si>
  <si>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</si>
  <si>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</si>
  <si>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</si>
  <si>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</si>
  <si>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</si>
  <si>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</si>
  <si>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</si>
  <si>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</si>
  <si>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</si>
  <si>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</si>
  <si>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</si>
  <si>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</si>
  <si>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</si>
  <si>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</si>
  <si>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</si>
  <si>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</si>
  <si>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</si>
  <si>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</si>
  <si>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</si>
  <si>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</si>
  <si>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</si>
  <si>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</si>
  <si>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</si>
  <si>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</si>
  <si>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</si>
  <si>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</si>
  <si>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</si>
  <si>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</si>
  <si>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</si>
  <si>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</si>
  <si>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</si>
  <si>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</si>
  <si>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</si>
  <si>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</si>
  <si>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</si>
  <si>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</si>
  <si>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</si>
  <si>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</si>
  <si>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</si>
  <si>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</si>
  <si>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</si>
  <si>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</si>
  <si>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</si>
  <si>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</si>
  <si>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</si>
  <si>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</si>
  <si>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</si>
  <si>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</si>
  <si>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</si>
  <si>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</si>
  <si>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</si>
  <si>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</si>
  <si>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</si>
  <si>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</si>
  <si>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</si>
  <si>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</si>
  <si>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</si>
  <si>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</si>
  <si>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</si>
  <si>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</si>
  <si>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</si>
  <si>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</si>
  <si>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</si>
  <si>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</si>
  <si>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</si>
  <si>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</si>
  <si>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</si>
  <si>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</si>
  <si>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</si>
  <si>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</si>
  <si>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</si>
  <si>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</si>
  <si>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</si>
  <si>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</si>
  <si>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</si>
  <si>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</si>
  <si>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</si>
  <si>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</si>
  <si>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</si>
  <si>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</si>
  <si>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</si>
  <si>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</si>
  <si>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</si>
  <si>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</si>
  <si>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</si>
  <si>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</si>
  <si>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</si>
  <si>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</si>
  <si>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</si>
  <si>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</si>
  <si>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</si>
  <si>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</si>
  <si>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</si>
  <si>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</si>
  <si>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</si>
  <si>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</si>
  <si>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</si>
  <si>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</si>
  <si>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</si>
  <si>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</si>
  <si>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</si>
  <si>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</si>
  <si>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</si>
  <si>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</si>
  <si>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</si>
  <si>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</si>
  <si>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</si>
  <si>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</si>
  <si>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</si>
  <si>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</si>
  <si>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</si>
  <si>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</si>
  <si>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</si>
  <si>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</si>
  <si>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</si>
  <si>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</si>
  <si>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</si>
  <si>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</si>
  <si>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</si>
  <si>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</si>
  <si>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</si>
  <si>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</si>
  <si>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</si>
  <si>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</si>
  <si>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</si>
  <si>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</si>
  <si>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</si>
  <si>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</si>
  <si>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</si>
  <si>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</si>
  <si>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</si>
  <si>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</si>
  <si>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</si>
  <si>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</si>
  <si>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</si>
  <si>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</si>
  <si>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</si>
  <si>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</si>
  <si>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</si>
  <si>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</si>
  <si>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</si>
  <si>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</si>
  <si>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</si>
  <si>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</si>
  <si>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</si>
  <si>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</si>
  <si>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</si>
  <si>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</si>
  <si>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</si>
  <si>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</si>
  <si>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</si>
  <si>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</si>
  <si>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</si>
  <si>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</si>
  <si>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</si>
  <si>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</si>
  <si>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</si>
  <si>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</si>
  <si>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</si>
  <si>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</si>
  <si>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</si>
  <si>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</si>
  <si>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</si>
  <si>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</si>
  <si>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</si>
  <si>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</si>
  <si>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</si>
  <si>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</si>
  <si>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</si>
  <si>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</si>
  <si>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</si>
  <si>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</si>
  <si>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</si>
  <si>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</si>
  <si>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</si>
  <si>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</si>
  <si>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</si>
  <si>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</si>
  <si>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</si>
  <si>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</si>
  <si>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</si>
  <si>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</si>
  <si>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</si>
  <si>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</si>
  <si>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</si>
  <si>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</si>
  <si>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</si>
  <si>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</si>
  <si>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</si>
  <si>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</si>
  <si>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</si>
  <si>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</si>
  <si>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</si>
  <si>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</si>
  <si>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</si>
  <si>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</si>
  <si>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</si>
  <si>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</si>
  <si>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</si>
  <si>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</si>
  <si>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</si>
  <si>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</si>
  <si>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</si>
  <si>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</si>
  <si>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</si>
  <si>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</si>
  <si>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</si>
  <si>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</si>
  <si>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</si>
  <si>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</si>
  <si>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</si>
  <si>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</si>
  <si>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</si>
  <si>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</si>
  <si>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</si>
  <si>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</si>
  <si>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</si>
  <si>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</si>
  <si>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</si>
  <si>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</si>
  <si>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</si>
  <si>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</si>
  <si>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</si>
  <si>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</si>
  <si>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</si>
  <si>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</si>
  <si>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</si>
  <si>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</si>
  <si>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</si>
  <si>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</si>
  <si>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</si>
  <si>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</si>
  <si>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</si>
  <si>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</si>
  <si>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</si>
  <si>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</si>
  <si>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</si>
  <si>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</si>
  <si>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</si>
  <si>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</si>
  <si>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</si>
  <si>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</si>
  <si>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</si>
  <si>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</si>
  <si>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</si>
  <si>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</si>
  <si>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</si>
  <si>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</si>
  <si>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</si>
  <si>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</si>
  <si>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</si>
  <si>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</si>
  <si>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</si>
  <si>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</si>
  <si>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</si>
  <si>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</si>
  <si>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</si>
  <si>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</si>
  <si>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</si>
  <si>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</si>
  <si>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</si>
  <si>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</si>
  <si>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</si>
  <si>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</si>
  <si>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</si>
  <si>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</si>
  <si>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</si>
  <si>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</si>
  <si>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</si>
  <si>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</si>
  <si>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</si>
  <si>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</si>
  <si>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</si>
  <si>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</si>
  <si>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</si>
  <si>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</si>
  <si>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</si>
  <si>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</si>
  <si>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</si>
  <si>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</si>
  <si>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</si>
  <si>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</si>
  <si>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</si>
  <si>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</si>
  <si>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</si>
  <si>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</si>
  <si>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</si>
  <si>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</si>
  <si>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</si>
  <si>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</si>
  <si>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</si>
  <si>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</si>
  <si>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</si>
  <si>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</si>
  <si>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</si>
  <si>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</si>
  <si>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</si>
  <si>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</si>
  <si>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</si>
  <si>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</si>
  <si>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</si>
  <si>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</si>
  <si>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</si>
  <si>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</si>
  <si>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</si>
  <si>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</si>
  <si>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</si>
  <si>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</si>
  <si>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</si>
  <si>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</si>
  <si>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</si>
  <si>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</si>
  <si>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</si>
  <si>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</si>
  <si>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</si>
  <si>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</si>
  <si>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</si>
  <si>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</si>
  <si>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</si>
  <si>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</si>
  <si>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</si>
  <si>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</si>
  <si>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</si>
  <si>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</si>
  <si>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</si>
  <si>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</si>
  <si>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</si>
  <si>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</si>
  <si>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</si>
  <si>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</si>
  <si>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</si>
  <si>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</si>
  <si>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</si>
  <si>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</si>
  <si>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</si>
  <si>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</si>
  <si>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</si>
  <si>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</si>
  <si>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</si>
  <si>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</si>
  <si>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</si>
  <si>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</si>
  <si>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</si>
  <si>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</si>
  <si>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</si>
  <si>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</si>
  <si>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</si>
  <si>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</si>
  <si>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</si>
  <si>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</si>
  <si>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</si>
  <si>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</si>
  <si>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</si>
  <si>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</si>
  <si>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</si>
  <si>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</si>
  <si>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</si>
  <si>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</si>
  <si>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</si>
  <si>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</si>
  <si>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</si>
  <si>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</si>
  <si>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</si>
  <si>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</si>
  <si>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</si>
  <si>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</si>
  <si>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</si>
  <si>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</si>
  <si>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</si>
  <si>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</si>
  <si>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</si>
  <si>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</si>
  <si>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</si>
  <si>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</si>
  <si>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</si>
  <si>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</si>
  <si>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</si>
  <si>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</si>
  <si>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</si>
  <si>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</si>
  <si>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</si>
  <si>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</si>
  <si>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</si>
  <si>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</si>
  <si>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</si>
  <si>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</si>
  <si>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</si>
  <si>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</si>
  <si>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</si>
  <si>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</si>
  <si>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</si>
  <si>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</si>
  <si>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</si>
  <si>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</si>
  <si>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</si>
  <si>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</si>
  <si>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</si>
  <si>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</si>
  <si>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</si>
  <si>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</si>
  <si>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</si>
  <si>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</si>
  <si>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</si>
  <si>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</si>
  <si>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</si>
  <si>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</si>
  <si>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</si>
  <si>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</si>
  <si>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</si>
  <si>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</si>
  <si>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</si>
  <si>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</si>
  <si>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</si>
  <si>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</si>
  <si>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</si>
  <si>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</si>
  <si>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</si>
  <si>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</si>
  <si>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</si>
  <si>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</si>
  <si>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</si>
  <si>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</si>
  <si>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</si>
  <si>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</si>
  <si>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</si>
  <si>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</si>
  <si>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</si>
  <si>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</si>
  <si>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</si>
  <si>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</si>
  <si>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</si>
  <si>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</si>
  <si>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</si>
  <si>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</si>
  <si>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</si>
  <si>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</si>
  <si>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</si>
  <si>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</si>
  <si>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</si>
  <si>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</si>
  <si>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</si>
  <si>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</si>
  <si>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</si>
  <si>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</si>
  <si>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</si>
  <si>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</si>
  <si>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</si>
  <si>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</si>
  <si>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</si>
  <si>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</si>
  <si>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</si>
  <si>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</si>
  <si>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</si>
  <si>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</si>
  <si>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</si>
  <si>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</si>
  <si>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</si>
  <si>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</si>
  <si>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</si>
  <si>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</si>
  <si>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</si>
  <si>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</si>
  <si>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</si>
  <si>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</si>
  <si>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</si>
  <si>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</si>
  <si>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</si>
  <si>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</si>
  <si>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</si>
  <si>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</si>
  <si>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</si>
  <si>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</si>
  <si>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</si>
  <si>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</si>
  <si>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</si>
  <si>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</si>
  <si>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</si>
  <si>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</si>
  <si>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</si>
  <si>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</si>
  <si>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</si>
  <si>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</si>
  <si>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</si>
  <si>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</si>
  <si>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</si>
  <si>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</si>
  <si>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</si>
  <si>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</si>
  <si>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</si>
  <si>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</si>
  <si>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</si>
  <si>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</si>
  <si>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</si>
  <si>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</si>
  <si>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</si>
  <si>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</si>
  <si>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</si>
  <si>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</si>
  <si>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</si>
  <si>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</si>
  <si>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</si>
  <si>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</si>
  <si>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</si>
  <si>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</si>
  <si>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</si>
  <si>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</si>
  <si>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</si>
  <si>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</si>
  <si>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</si>
  <si>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</si>
  <si>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</si>
  <si>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</si>
  <si>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</si>
  <si>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</si>
  <si>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</si>
  <si>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</si>
  <si>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</si>
  <si>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</si>
  <si>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</si>
  <si>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</si>
  <si>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</si>
  <si>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</si>
  <si>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</si>
  <si>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</si>
  <si>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</si>
  <si>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</si>
  <si>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</si>
  <si>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</si>
  <si>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</si>
  <si>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</si>
  <si>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</si>
  <si>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</si>
  <si>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</si>
  <si>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</si>
  <si>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</si>
  <si>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</si>
  <si>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</si>
  <si>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</si>
  <si>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</si>
  <si>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</si>
  <si>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</si>
  <si>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</si>
  <si>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</si>
  <si>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</si>
  <si>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</si>
  <si>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</si>
  <si>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</si>
  <si>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</si>
  <si>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</si>
  <si>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</si>
  <si>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</si>
  <si>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</si>
  <si>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</si>
  <si>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</si>
  <si>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</si>
  <si>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</si>
  <si>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</si>
  <si>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</si>
  <si>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</si>
  <si>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</si>
  <si>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</si>
  <si>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</si>
  <si>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</si>
  <si>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</si>
  <si>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</si>
  <si>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</si>
  <si>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</si>
  <si>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</si>
  <si>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</si>
  <si>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</si>
  <si>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</si>
  <si>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</si>
  <si>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</si>
  <si>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</si>
  <si>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</si>
  <si>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</si>
  <si>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</si>
  <si>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</si>
  <si>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</si>
  <si>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</si>
  <si>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</si>
  <si>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</si>
  <si>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</si>
  <si>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</si>
  <si>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</si>
  <si>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</si>
  <si>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</si>
  <si>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</si>
  <si>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</si>
  <si>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</si>
  <si>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</si>
  <si>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</si>
  <si>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</si>
  <si>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</si>
  <si>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</si>
  <si>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</si>
  <si>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</si>
  <si>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</si>
  <si>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</si>
  <si>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</si>
  <si>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</si>
  <si>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</si>
  <si>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</si>
  <si>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</si>
  <si>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</si>
  <si>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</si>
  <si>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</si>
  <si>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</si>
  <si>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</si>
  <si>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</si>
  <si>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</si>
  <si>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</si>
  <si>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</si>
  <si>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</si>
  <si>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</si>
  <si>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</si>
  <si>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</si>
  <si>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</si>
  <si>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</si>
  <si>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</si>
  <si>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</si>
  <si>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</si>
  <si>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</si>
  <si>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</si>
  <si>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</si>
  <si>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</si>
  <si>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</si>
  <si>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</si>
  <si>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</si>
  <si>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</si>
  <si>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</si>
  <si>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</si>
  <si>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</si>
  <si>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</si>
  <si>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</si>
  <si>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</si>
  <si>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</si>
  <si>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</si>
  <si>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</si>
  <si>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</si>
  <si>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</si>
  <si>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</si>
  <si>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</si>
  <si>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</si>
  <si>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</si>
  <si>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</si>
  <si>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</si>
  <si>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</si>
  <si>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</si>
  <si>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</si>
  <si>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</si>
  <si>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</si>
  <si>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</si>
  <si>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</si>
  <si>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</si>
  <si>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</si>
  <si>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</si>
  <si>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</si>
  <si>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</si>
  <si>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</si>
  <si>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</si>
  <si>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</si>
  <si>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</si>
  <si>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</si>
  <si>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</si>
  <si>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</si>
  <si>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</si>
  <si>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</si>
  <si>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</si>
  <si>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</si>
  <si>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</si>
  <si>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</si>
  <si>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</si>
  <si>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</si>
  <si>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</si>
  <si>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</si>
  <si>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</si>
  <si>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</si>
  <si>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</si>
  <si>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</si>
  <si>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</si>
  <si>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</si>
  <si>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</si>
  <si>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</si>
  <si>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</si>
  <si>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</si>
  <si>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</si>
  <si>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</si>
  <si>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</si>
  <si>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</si>
  <si>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</si>
  <si>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</si>
  <si>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</si>
  <si>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</si>
  <si>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</si>
  <si>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</si>
  <si>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</si>
  <si>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</si>
  <si>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</si>
  <si>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</si>
  <si>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</si>
  <si>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</si>
  <si>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</si>
  <si>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</si>
  <si>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</si>
  <si>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</si>
  <si>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</si>
  <si>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</si>
  <si>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</si>
  <si>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</si>
  <si>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</si>
  <si>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</si>
  <si>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</si>
  <si>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</si>
  <si>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</si>
  <si>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</si>
  <si>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</si>
  <si>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</si>
  <si>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</si>
  <si>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</si>
  <si>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</si>
  <si>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</si>
  <si>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</si>
  <si>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</si>
  <si>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</si>
  <si>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</si>
  <si>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</si>
  <si>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</si>
  <si>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</si>
  <si>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</si>
  <si>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</si>
  <si>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</si>
  <si>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</si>
  <si>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</si>
  <si>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</si>
  <si>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</si>
  <si>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</si>
  <si>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</si>
  <si>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</si>
  <si>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</si>
  <si>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</si>
  <si>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</si>
  <si>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</si>
  <si>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</si>
  <si>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</si>
  <si>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</si>
  <si>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</si>
  <si>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</si>
  <si>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</si>
  <si>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</si>
  <si>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</si>
  <si>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</si>
  <si>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</si>
  <si>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</si>
  <si>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</si>
  <si>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</si>
  <si>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</si>
  <si>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</si>
  <si>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</si>
  <si>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</si>
  <si>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</si>
  <si>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</si>
  <si>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</si>
  <si>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</si>
  <si>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</si>
  <si>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</si>
  <si>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</si>
  <si>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</si>
  <si>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</si>
  <si>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</si>
  <si>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</si>
  <si>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</si>
  <si>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</si>
  <si>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</si>
  <si>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</si>
  <si>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</si>
  <si>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</si>
  <si>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</si>
  <si>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</si>
  <si>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</si>
  <si>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</si>
  <si>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</si>
  <si>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</si>
  <si>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</si>
  <si>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</si>
  <si>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</si>
  <si>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</si>
  <si>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</si>
  <si>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</si>
  <si>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</si>
  <si>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</si>
  <si>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</si>
  <si>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</si>
  <si>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</si>
  <si>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</si>
  <si>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</si>
  <si>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</si>
  <si>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</si>
  <si>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</si>
  <si>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</si>
  <si>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</si>
  <si>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</si>
  <si>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</si>
  <si>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</si>
  <si>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</si>
  <si>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</si>
  <si>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</si>
  <si>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</si>
  <si>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</si>
  <si>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</si>
  <si>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</si>
  <si>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</si>
  <si>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</si>
  <si>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</si>
  <si>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</si>
  <si>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</si>
  <si>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</si>
  <si>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</si>
  <si>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</si>
  <si>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</si>
  <si>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</si>
  <si>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</si>
  <si>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</si>
  <si>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</si>
  <si>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</si>
  <si>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</si>
  <si>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</si>
  <si>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</si>
  <si>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</si>
  <si>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</si>
  <si>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</si>
  <si>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</si>
  <si>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</si>
  <si>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</si>
  <si>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</si>
  <si>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</si>
  <si>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</si>
  <si>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</si>
  <si>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</si>
  <si>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</si>
  <si>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</si>
  <si>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</si>
  <si>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</si>
  <si>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</si>
  <si>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</si>
  <si>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</si>
  <si>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</si>
  <si>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</si>
  <si>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</si>
  <si>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</si>
  <si>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</si>
  <si>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</si>
  <si>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</si>
  <si>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</si>
  <si>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</si>
  <si>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</si>
  <si>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</si>
  <si>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</si>
  <si>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</si>
  <si>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</si>
  <si>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</si>
  <si>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</si>
  <si>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</si>
  <si>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</si>
  <si>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</si>
  <si>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</si>
  <si>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</si>
  <si>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</si>
  <si>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</si>
  <si>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</si>
  <si>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</si>
  <si>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</si>
  <si>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</si>
  <si>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</si>
  <si>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</si>
  <si>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</si>
  <si>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</si>
  <si>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</si>
  <si>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</si>
  <si>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</si>
  <si>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</si>
  <si>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</si>
  <si>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</si>
  <si>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</si>
  <si>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</si>
  <si>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</si>
  <si>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</si>
  <si>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</si>
  <si>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</si>
  <si>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</si>
  <si>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</si>
  <si>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</si>
  <si>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</si>
  <si>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</si>
  <si>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</si>
  <si>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</si>
  <si>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</si>
  <si>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</si>
  <si>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</si>
  <si>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</si>
  <si>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</si>
  <si>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</si>
  <si>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</si>
  <si>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</si>
  <si>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</si>
  <si>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</si>
  <si>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</si>
  <si>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</si>
  <si>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</si>
  <si>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</si>
  <si>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</si>
  <si>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</si>
  <si>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</si>
  <si>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</si>
  <si>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</si>
  <si>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</si>
  <si>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</si>
  <si>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</si>
  <si>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</si>
  <si>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</si>
  <si>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</si>
  <si>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</si>
  <si>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</si>
  <si>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</si>
  <si>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</si>
  <si>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</si>
  <si>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</si>
  <si>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</si>
  <si>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</si>
  <si>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</si>
  <si>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</si>
  <si>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</si>
  <si>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</si>
  <si>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</si>
  <si>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</si>
  <si>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</si>
  <si>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</si>
  <si>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</si>
  <si>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</si>
  <si>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</si>
  <si>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</si>
  <si>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</si>
  <si>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</si>
  <si>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</si>
  <si>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</si>
  <si>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</si>
  <si>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</si>
  <si>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</si>
  <si>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</si>
  <si>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</si>
  <si>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</si>
  <si>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</si>
  <si>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</si>
  <si>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</si>
  <si>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</si>
  <si>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</si>
  <si>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</si>
  <si>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</si>
  <si>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</si>
  <si>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</si>
  <si>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</si>
  <si>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</si>
  <si>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</si>
  <si>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</si>
  <si>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</si>
  <si>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</si>
  <si>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</si>
  <si>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</si>
  <si>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</si>
  <si>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</si>
  <si>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</si>
  <si>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</si>
  <si>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</si>
  <si>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</si>
  <si>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</si>
  <si>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</si>
  <si>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</si>
  <si>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</si>
  <si>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</si>
  <si>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</si>
  <si>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</si>
  <si>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</si>
  <si>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</si>
  <si>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</si>
  <si>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</si>
  <si>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</si>
  <si>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</si>
  <si>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</si>
  <si>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</si>
  <si>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</si>
  <si>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</si>
  <si>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</si>
  <si>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</si>
  <si>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</si>
  <si>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</si>
  <si>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</si>
  <si>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</si>
  <si>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</si>
  <si>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</si>
  <si>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</si>
  <si>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</si>
  <si>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</si>
  <si>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</si>
  <si>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</si>
  <si>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</si>
  <si>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</si>
  <si>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</si>
  <si>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</si>
  <si>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</si>
  <si>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</si>
  <si>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</si>
  <si>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</si>
  <si>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</si>
  <si>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</si>
  <si>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</si>
  <si>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</si>
  <si>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</si>
  <si>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</si>
  <si>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</si>
  <si>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</si>
  <si>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</si>
  <si>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</si>
  <si>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</si>
  <si>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</si>
  <si>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</si>
  <si>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</si>
  <si>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</si>
  <si>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</si>
  <si>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</si>
  <si>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</si>
  <si>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</si>
  <si>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</si>
  <si>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</si>
  <si>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</si>
  <si>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</si>
  <si>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</si>
  <si>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</si>
  <si>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</si>
  <si>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</si>
  <si>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</si>
  <si>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</si>
  <si>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</si>
  <si>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</si>
  <si>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</si>
  <si>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</si>
  <si>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</si>
  <si>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</si>
  <si>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</si>
  <si>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</si>
  <si>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</si>
  <si>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</si>
  <si>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</si>
  <si>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</si>
  <si>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</si>
  <si>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</si>
  <si>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</si>
  <si>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</si>
  <si>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</si>
  <si>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</si>
  <si>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</si>
  <si>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</si>
  <si>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</si>
  <si>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</si>
  <si>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</si>
  <si>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</si>
  <si>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</si>
  <si>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</si>
  <si>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</si>
  <si>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</si>
  <si>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</si>
  <si>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</si>
  <si>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</si>
  <si>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</si>
  <si>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</si>
  <si>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</si>
  <si>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</si>
  <si>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</si>
  <si>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</si>
  <si>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</si>
  <si>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</si>
  <si>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</si>
  <si>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</si>
  <si>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</si>
  <si>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</si>
  <si>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</si>
  <si>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</si>
  <si>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</si>
  <si>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</si>
  <si>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</si>
  <si>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</si>
  <si>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</si>
  <si>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</si>
  <si>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</si>
  <si>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</si>
  <si>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</si>
  <si>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</si>
  <si>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</si>
  <si>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</si>
  <si>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</si>
  <si>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</si>
  <si>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</si>
  <si>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</si>
  <si>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</si>
  <si>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</si>
  <si>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</si>
  <si>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</si>
  <si>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</si>
  <si>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</si>
  <si>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</si>
  <si>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</si>
  <si>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</si>
  <si>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</si>
  <si>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</si>
  <si>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</si>
  <si>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</si>
  <si>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</si>
  <si>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</si>
  <si>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</si>
  <si>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</si>
  <si>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</si>
  <si>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</si>
  <si>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</si>
  <si>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</si>
  <si>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</si>
  <si>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</si>
  <si>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</si>
  <si>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</si>
  <si>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</si>
  <si>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</si>
  <si>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</si>
  <si>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</si>
  <si>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</si>
  <si>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</si>
  <si>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</si>
  <si>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</si>
  <si>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</si>
  <si>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</si>
  <si>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</si>
  <si>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</si>
  <si>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</si>
  <si>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</si>
  <si>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</si>
  <si>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</si>
  <si>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</si>
  <si>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</si>
  <si>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</si>
  <si>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</si>
  <si>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</si>
  <si>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</si>
  <si>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</si>
  <si>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</si>
  <si>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</si>
  <si>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</si>
  <si>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</si>
  <si>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</si>
  <si>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</si>
  <si>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</si>
  <si>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</si>
  <si>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</si>
  <si>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</si>
  <si>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</si>
  <si>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</si>
  <si>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</si>
  <si>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</si>
  <si>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</si>
  <si>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</si>
  <si>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</si>
  <si>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</si>
  <si>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</si>
  <si>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</si>
  <si>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</si>
  <si>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</si>
  <si>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</si>
  <si>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</si>
  <si>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</si>
  <si>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</si>
  <si>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</si>
  <si>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</si>
  <si>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</si>
  <si>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</si>
  <si>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</si>
  <si>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</si>
  <si>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</si>
  <si>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</si>
  <si>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</si>
  <si>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</si>
  <si>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</si>
  <si>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</si>
  <si>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</si>
  <si>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</si>
  <si>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</si>
  <si>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</si>
  <si>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</si>
  <si>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</si>
  <si>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</si>
  <si>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</si>
  <si>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</si>
  <si>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</si>
  <si>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</si>
  <si>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</si>
  <si>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</si>
  <si>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</si>
  <si>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</si>
  <si>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</si>
  <si>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</si>
  <si>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</si>
  <si>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</si>
  <si>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</si>
  <si>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</si>
  <si>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</si>
  <si>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</si>
  <si>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</si>
  <si>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</si>
  <si>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</si>
  <si>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</si>
  <si>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</si>
  <si>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</si>
  <si>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</si>
  <si>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</si>
  <si>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</si>
  <si>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</si>
  <si>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</si>
  <si>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</si>
  <si>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</si>
  <si>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</si>
  <si>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</si>
  <si>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</si>
  <si>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</si>
  <si>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</si>
  <si>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</si>
  <si>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</si>
  <si>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</si>
  <si>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</si>
  <si>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</si>
  <si>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</si>
  <si>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</si>
  <si>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</si>
  <si>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</si>
  <si>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</si>
  <si>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</si>
  <si>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</si>
  <si>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</si>
  <si>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</si>
  <si>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</si>
  <si>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</si>
  <si>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</si>
  <si>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</si>
  <si>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</si>
  <si>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</si>
  <si>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</si>
  <si>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</si>
  <si>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</si>
  <si>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</si>
  <si>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</si>
  <si>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</si>
  <si>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</si>
  <si>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</si>
  <si>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</si>
  <si>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</si>
  <si>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</si>
  <si>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</si>
  <si>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</si>
  <si>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</si>
  <si>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</si>
  <si>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</si>
  <si>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</si>
  <si>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</si>
  <si>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</si>
  <si>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</si>
  <si>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</si>
  <si>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</si>
  <si>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</si>
  <si>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</si>
  <si>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</si>
  <si>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</si>
  <si>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</si>
  <si>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</si>
  <si>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</si>
  <si>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</si>
  <si>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</si>
  <si>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</si>
  <si>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</si>
  <si>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</si>
  <si>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</si>
  <si>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</si>
  <si>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</si>
  <si>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</si>
  <si>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</si>
  <si>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</si>
  <si>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</si>
  <si>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</si>
  <si>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</si>
  <si>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</si>
  <si>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</si>
  <si>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</si>
  <si>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</si>
  <si>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</si>
  <si>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</si>
  <si>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</si>
  <si>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</si>
  <si>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</si>
  <si>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</si>
  <si>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</si>
  <si>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</si>
  <si>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</si>
  <si>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</si>
  <si>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</si>
  <si>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</si>
  <si>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</si>
  <si>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</si>
  <si>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</si>
  <si>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</si>
  <si>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</si>
  <si>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</si>
  <si>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</si>
  <si>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</si>
  <si>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</si>
  <si>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</si>
  <si>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</si>
  <si>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</si>
  <si>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</si>
  <si>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</si>
  <si>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</si>
  <si>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</si>
  <si>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</si>
  <si>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</si>
  <si>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</si>
  <si>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</si>
  <si>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</si>
  <si>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</si>
  <si>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</si>
  <si>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</si>
  <si>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</si>
  <si>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</si>
  <si>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</si>
  <si>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</si>
  <si>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</si>
  <si>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</si>
  <si>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</si>
  <si>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</si>
  <si>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</si>
  <si>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</si>
  <si>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</si>
  <si>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</si>
  <si>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</si>
  <si>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</si>
  <si>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</si>
  <si>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</si>
  <si>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</si>
  <si>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</si>
  <si>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</si>
  <si>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</si>
  <si>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</si>
  <si>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</si>
  <si>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</si>
  <si>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</si>
  <si>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</si>
  <si>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</si>
  <si>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</si>
  <si>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</si>
  <si>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</si>
  <si>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</si>
  <si>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</si>
  <si>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</si>
  <si>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</si>
  <si>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</si>
  <si>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</si>
  <si>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</si>
  <si>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</si>
  <si>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</si>
  <si>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</si>
  <si>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</si>
  <si>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</si>
  <si>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</si>
  <si>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</si>
  <si>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</si>
  <si>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</si>
  <si>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</si>
  <si>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</si>
  <si>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</si>
  <si>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</si>
  <si>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</si>
  <si>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</si>
  <si>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</si>
  <si>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</si>
  <si>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</si>
  <si>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</si>
  <si>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</si>
  <si>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</si>
  <si>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</si>
  <si>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</si>
  <si>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</si>
  <si>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</si>
  <si>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</si>
  <si>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</si>
  <si>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</si>
  <si>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</si>
  <si>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</si>
  <si>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</si>
  <si>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</si>
  <si>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</si>
  <si>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</si>
  <si>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</si>
  <si>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</si>
  <si>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</si>
  <si>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</si>
  <si>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</si>
  <si>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</si>
  <si>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</si>
  <si>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</si>
  <si>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</si>
  <si>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</si>
  <si>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</si>
  <si>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</si>
  <si>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</si>
  <si>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</si>
  <si>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</si>
  <si>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</si>
  <si>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</si>
  <si>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</si>
  <si>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</si>
  <si>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</si>
  <si>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</si>
  <si>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</si>
  <si>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</si>
  <si>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</si>
  <si>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</si>
  <si>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</si>
  <si>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</si>
  <si>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</si>
  <si>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</si>
  <si>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</si>
  <si>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</si>
  <si>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</si>
  <si>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</si>
  <si>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</si>
  <si>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</si>
  <si>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</si>
  <si>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</si>
  <si>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</si>
  <si>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</si>
  <si>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</si>
  <si>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</si>
  <si>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</si>
  <si>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</si>
  <si>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</si>
  <si>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</si>
  <si>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</si>
  <si>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</si>
  <si>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</si>
  <si>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</si>
  <si>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</si>
  <si>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</si>
  <si>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</si>
  <si>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</si>
  <si>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</si>
  <si>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</si>
  <si>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</si>
  <si>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</si>
  <si>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</si>
  <si>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</si>
  <si>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</si>
  <si>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</si>
  <si>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</si>
  <si>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</si>
  <si>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</si>
  <si>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</si>
  <si>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</si>
  <si>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</si>
  <si>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</si>
  <si>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</si>
  <si>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</si>
  <si>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</si>
  <si>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</si>
  <si>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</si>
  <si>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</si>
  <si>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</si>
  <si>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</si>
  <si>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</si>
  <si>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</si>
  <si>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</si>
  <si>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</si>
  <si>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</si>
  <si>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</si>
  <si>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</si>
  <si>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</si>
  <si>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</si>
  <si>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</si>
  <si>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</si>
  <si>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</si>
  <si>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</si>
  <si>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</si>
  <si>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</si>
  <si>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</si>
  <si>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</si>
  <si>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</si>
  <si>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</si>
  <si>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</si>
  <si>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</si>
  <si>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</si>
  <si>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</si>
  <si>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</si>
  <si>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</si>
  <si>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</si>
  <si>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</si>
  <si>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</si>
  <si>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</si>
  <si>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</si>
  <si>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</si>
  <si>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</si>
  <si>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</si>
  <si>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</si>
  <si>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</si>
  <si>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</si>
  <si>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</si>
  <si>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</si>
  <si>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</si>
  <si>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</si>
  <si>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</si>
  <si>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</si>
  <si>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</si>
  <si>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</si>
  <si>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</si>
  <si>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</si>
  <si>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</si>
  <si>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</si>
  <si>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</si>
  <si>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</si>
  <si>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</si>
  <si>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</si>
  <si>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</si>
  <si>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</si>
  <si>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</si>
  <si>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</si>
  <si>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</si>
  <si>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</si>
  <si>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</si>
  <si>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</si>
  <si>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</si>
  <si>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</si>
  <si>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</si>
  <si>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</si>
  <si>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</si>
  <si>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</si>
  <si>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</si>
  <si>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</si>
  <si>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</si>
  <si>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</si>
  <si>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</si>
  <si>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</si>
  <si>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</si>
  <si>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</si>
  <si>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</si>
  <si>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</si>
  <si>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</si>
  <si>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</si>
  <si>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</si>
  <si>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</si>
  <si>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</si>
  <si>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</si>
  <si>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</si>
  <si>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</si>
  <si>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</si>
  <si>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</si>
  <si>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</si>
  <si>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</si>
  <si>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</si>
  <si>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</si>
  <si>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</si>
  <si>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</si>
  <si>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</si>
  <si>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</si>
  <si>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</si>
  <si>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</si>
  <si>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</si>
  <si>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</si>
  <si>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</si>
  <si>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</si>
  <si>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</si>
  <si>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</si>
  <si>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</si>
  <si>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</si>
  <si>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</si>
  <si>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</si>
  <si>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</si>
  <si>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</si>
  <si>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</si>
  <si>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</si>
  <si>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</si>
  <si>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</si>
  <si>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</si>
  <si>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</si>
  <si>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</si>
  <si>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</si>
  <si>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</si>
  <si>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</si>
  <si>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</si>
  <si>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</si>
  <si>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</si>
  <si>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</si>
  <si>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</si>
  <si>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</si>
  <si>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</si>
  <si>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</si>
  <si>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</si>
  <si>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</si>
  <si>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</si>
  <si>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</si>
  <si>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</si>
  <si>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</si>
  <si>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</si>
  <si>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</si>
  <si>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</si>
  <si>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</si>
  <si>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</si>
  <si>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</si>
  <si>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</si>
  <si>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</si>
  <si>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</si>
  <si>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</si>
  <si>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</si>
  <si>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</si>
  <si>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</si>
  <si>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</si>
  <si>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</si>
  <si>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</si>
  <si>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</si>
  <si>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</si>
  <si>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</si>
  <si>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</si>
  <si>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</si>
  <si>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</si>
  <si>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</si>
  <si>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</si>
  <si>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</si>
  <si>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</si>
  <si>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</si>
  <si>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</si>
  <si>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</si>
  <si>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</si>
  <si>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</si>
  <si>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</si>
  <si>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</si>
  <si>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</si>
  <si>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</si>
  <si>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</si>
  <si>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</si>
  <si>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</si>
  <si>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</si>
  <si>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</si>
  <si>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</si>
  <si>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</si>
  <si>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</si>
  <si>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</si>
  <si>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</si>
  <si>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</si>
  <si>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</si>
  <si>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</si>
  <si>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</si>
  <si>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</si>
  <si>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</si>
  <si>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</si>
  <si>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</si>
  <si>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</si>
  <si>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</si>
  <si>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</si>
  <si>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</si>
  <si>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</si>
  <si>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</si>
  <si>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</si>
  <si>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</si>
  <si>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</si>
  <si>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</si>
  <si>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</si>
  <si>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</si>
  <si>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</si>
  <si>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</si>
  <si>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</si>
  <si>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</si>
  <si>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</si>
  <si>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</si>
  <si>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</si>
  <si>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</si>
  <si>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</si>
  <si>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</si>
  <si>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</si>
  <si>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</si>
  <si>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</si>
  <si>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</si>
  <si>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</si>
  <si>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</si>
  <si>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</si>
  <si>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</si>
  <si>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</si>
  <si>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</si>
  <si>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</si>
  <si>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</si>
  <si>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</si>
  <si>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</si>
  <si>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</si>
  <si>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</si>
  <si>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</si>
  <si>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</si>
  <si>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</si>
  <si>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</si>
  <si>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</si>
  <si>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</si>
  <si>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</si>
  <si>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</si>
  <si>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</si>
  <si>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</si>
  <si>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</si>
  <si>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</si>
  <si>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</si>
  <si>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</si>
  <si>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</si>
  <si>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</si>
  <si>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</si>
  <si>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</si>
  <si>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</si>
  <si>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</si>
  <si>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</si>
  <si>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</si>
  <si>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</si>
  <si>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</si>
  <si>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</si>
  <si>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</si>
  <si>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</si>
  <si>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</si>
  <si>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</si>
  <si>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</si>
  <si>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</si>
  <si>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</si>
  <si>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</si>
  <si>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</si>
  <si>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</si>
  <si>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</si>
  <si>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</si>
  <si>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</si>
  <si>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</si>
  <si>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</si>
  <si>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</si>
  <si>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</si>
  <si>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</si>
  <si>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</si>
  <si>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</si>
  <si>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</si>
  <si>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</si>
  <si>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</si>
  <si>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</si>
  <si>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</si>
  <si>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</si>
  <si>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</si>
  <si>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</si>
  <si>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</si>
  <si>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</si>
  <si>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</si>
  <si>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</si>
  <si>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</si>
  <si>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</si>
  <si>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</si>
  <si>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</si>
  <si>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</si>
  <si>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</si>
  <si>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</si>
  <si>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</si>
  <si>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</si>
  <si>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</si>
  <si>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</si>
  <si>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</si>
  <si>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</si>
  <si>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</si>
  <si>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</si>
  <si>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</si>
  <si>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</si>
  <si>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</si>
  <si>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</si>
  <si>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</si>
  <si>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</si>
  <si>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</si>
  <si>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</si>
  <si>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</si>
  <si>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</si>
  <si>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</si>
  <si>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</si>
  <si>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</si>
  <si>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</si>
  <si>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</si>
  <si>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</si>
  <si>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</si>
  <si>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</si>
  <si>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</si>
  <si>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</si>
  <si>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</si>
  <si>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</si>
  <si>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</si>
  <si>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</si>
  <si>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</si>
  <si>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</si>
  <si>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</si>
  <si>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</si>
  <si>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</si>
  <si>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</si>
  <si>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</si>
  <si>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</si>
  <si>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</si>
  <si>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</si>
  <si>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</si>
  <si>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</si>
  <si>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</si>
  <si>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</si>
  <si>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</si>
  <si>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</si>
  <si>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</si>
  <si>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</si>
  <si>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</si>
  <si>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</si>
  <si>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</si>
  <si>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</si>
  <si>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</si>
  <si>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</si>
  <si>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</si>
  <si>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</si>
  <si>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</si>
  <si>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</si>
  <si>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</si>
  <si>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</si>
  <si>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</si>
  <si>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</si>
  <si>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</si>
  <si>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</si>
  <si>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</si>
  <si>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</si>
  <si>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</si>
  <si>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</si>
  <si>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</si>
  <si>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</si>
  <si>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</si>
  <si>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</si>
  <si>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</si>
  <si>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</si>
  <si>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</si>
  <si>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</si>
  <si>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</si>
  <si>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</si>
  <si>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</si>
  <si>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</si>
  <si>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</si>
  <si>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</si>
  <si>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</si>
  <si>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</si>
  <si>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</si>
  <si>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</si>
  <si>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</si>
  <si>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</si>
  <si>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</si>
  <si>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</si>
  <si>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</si>
  <si>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</si>
  <si>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</si>
  <si>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</si>
  <si>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</si>
  <si>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</si>
  <si>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</si>
  <si>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</si>
  <si>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</si>
  <si>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</si>
  <si>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</si>
  <si>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</si>
  <si>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</si>
  <si>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</si>
  <si>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</si>
  <si>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</si>
  <si>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</si>
  <si>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</si>
  <si>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</si>
  <si>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</si>
  <si>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</si>
  <si>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</si>
  <si>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</si>
  <si>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</si>
  <si>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</si>
  <si>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</si>
  <si>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</si>
  <si>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</si>
  <si>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</si>
  <si>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</si>
  <si>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</si>
  <si>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</si>
  <si>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</si>
  <si>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</si>
  <si>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</si>
  <si>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</si>
  <si>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</si>
  <si>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</si>
  <si>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</si>
  <si>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</si>
  <si>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</si>
  <si>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</si>
  <si>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</si>
  <si>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</si>
  <si>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</si>
  <si>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</si>
  <si>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</si>
  <si>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</si>
  <si>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</si>
  <si>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</si>
  <si>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</si>
  <si>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</si>
  <si>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</si>
  <si>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</si>
  <si>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</si>
  <si>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</si>
  <si>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</si>
  <si>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</si>
  <si>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</si>
  <si>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</si>
  <si>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</si>
  <si>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</si>
  <si>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</si>
  <si>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</si>
  <si>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</si>
  <si>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</si>
  <si>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</si>
  <si>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</si>
  <si>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</si>
  <si>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</si>
  <si>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</si>
  <si>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</si>
  <si>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</si>
  <si>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</si>
  <si>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</si>
  <si>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</si>
  <si>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</si>
  <si>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</si>
  <si>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</si>
  <si>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</si>
  <si>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</si>
  <si>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</si>
  <si>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</si>
  <si>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</si>
  <si>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</si>
  <si>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</si>
  <si>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</si>
  <si>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</si>
  <si>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</si>
  <si>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</si>
  <si>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</si>
  <si>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</si>
  <si>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</si>
  <si>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</si>
  <si>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</si>
  <si>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</si>
  <si>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</si>
  <si>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</si>
  <si>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</si>
  <si>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</si>
  <si>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</si>
  <si>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</si>
  <si>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</si>
  <si>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</si>
  <si>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</si>
  <si>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</si>
  <si>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</si>
  <si>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</si>
  <si>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</si>
  <si>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</si>
  <si>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</si>
  <si>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</si>
  <si>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</si>
  <si>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</si>
  <si>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</si>
  <si>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</si>
  <si>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</si>
  <si>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</si>
  <si>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</si>
  <si>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</si>
  <si>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</si>
  <si>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</si>
  <si>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</si>
  <si>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</si>
  <si>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</si>
  <si>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</si>
  <si>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</si>
  <si>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</si>
  <si>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</si>
  <si>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</si>
  <si>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</si>
  <si>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</si>
  <si>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</si>
  <si>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</si>
  <si>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</si>
  <si>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</si>
  <si>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</si>
  <si>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</si>
  <si>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</si>
  <si>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</si>
  <si>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</si>
  <si>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</si>
  <si>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</si>
  <si>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</si>
  <si>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</si>
  <si>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</si>
  <si>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</si>
  <si>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</si>
  <si>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</si>
  <si>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</si>
  <si>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</si>
  <si>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</si>
  <si>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</si>
  <si>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</si>
  <si>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</si>
  <si>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</si>
  <si>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</si>
  <si>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</si>
  <si>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</si>
  <si>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</si>
  <si>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</si>
  <si>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</si>
  <si>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</si>
  <si>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</si>
  <si>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</si>
  <si>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</si>
  <si>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</si>
  <si>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</si>
  <si>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</si>
  <si>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</si>
  <si>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</si>
  <si>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</si>
  <si>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</si>
  <si>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</si>
  <si>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</si>
  <si>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</si>
  <si>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</si>
  <si>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</si>
  <si>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</si>
  <si>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</si>
  <si>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</si>
  <si>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</si>
  <si>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</si>
  <si>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</si>
  <si>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</si>
  <si>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</si>
  <si>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</si>
  <si>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</si>
  <si>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</si>
  <si>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</si>
  <si>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</si>
  <si>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</si>
  <si>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</si>
  <si>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</si>
  <si>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</si>
  <si>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</si>
  <si>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</si>
  <si>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</si>
  <si>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</si>
  <si>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</si>
  <si>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</si>
  <si>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</si>
  <si>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</si>
  <si>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</si>
  <si>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</si>
  <si>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</si>
  <si>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</si>
  <si>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</si>
  <si>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</si>
  <si>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</si>
  <si>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</si>
  <si>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</si>
  <si>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</si>
  <si>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</si>
  <si>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</si>
  <si>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</si>
  <si>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</si>
  <si>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</si>
  <si>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</si>
  <si>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</si>
  <si>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</si>
  <si>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</si>
  <si>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</si>
  <si>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</si>
  <si>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</si>
  <si>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</si>
  <si>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</si>
  <si>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</si>
  <si>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</si>
  <si>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</si>
  <si>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</si>
  <si>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</si>
  <si>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</si>
  <si>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</si>
  <si>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</si>
  <si>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</si>
  <si>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</si>
  <si>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</si>
  <si>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</si>
  <si>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</si>
  <si>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</si>
  <si>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</si>
  <si>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</si>
  <si>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</si>
  <si>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</si>
  <si>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</si>
  <si>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</si>
  <si>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</si>
  <si>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</si>
  <si>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</si>
  <si>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</si>
  <si>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</si>
  <si>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</si>
  <si>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</si>
  <si>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</si>
  <si>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</si>
  <si>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</si>
  <si>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</si>
  <si>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</si>
  <si>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</si>
  <si>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</si>
  <si>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</si>
  <si>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</si>
  <si>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</si>
  <si>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</si>
  <si>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</si>
  <si>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</si>
  <si>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</si>
  <si>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</si>
  <si>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</si>
  <si>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</si>
  <si>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</si>
  <si>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</si>
  <si>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</si>
  <si>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</si>
  <si>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</si>
  <si>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</si>
  <si>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</si>
  <si>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</si>
  <si>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</si>
  <si>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</si>
  <si>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</si>
  <si>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</si>
  <si>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</si>
  <si>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</si>
  <si>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</si>
  <si>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</si>
  <si>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</si>
  <si>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</si>
  <si>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</si>
  <si>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</si>
  <si>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</si>
  <si>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</si>
  <si>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</si>
  <si>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</si>
  <si>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</si>
  <si>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</si>
  <si>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</si>
  <si>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</si>
  <si>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</si>
  <si>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</si>
  <si>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</si>
  <si>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</si>
  <si>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</si>
  <si>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</si>
  <si>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</si>
  <si>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</si>
  <si>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</si>
  <si>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</si>
  <si>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</si>
  <si>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</si>
  <si>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</si>
  <si>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</si>
  <si>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</si>
  <si>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</si>
  <si>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</si>
  <si>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</si>
  <si>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</si>
  <si>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</si>
  <si>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</si>
  <si>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</si>
  <si>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</si>
  <si>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</si>
  <si>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</si>
  <si>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</si>
  <si>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</si>
  <si>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</si>
  <si>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</si>
  <si>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</si>
  <si>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</si>
  <si>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</si>
  <si>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</si>
  <si>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</si>
  <si>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</si>
  <si>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</si>
  <si>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</si>
  <si>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</si>
  <si>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</si>
  <si>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</si>
  <si>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</si>
  <si>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</si>
  <si>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</si>
  <si>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</si>
  <si>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</si>
  <si>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</si>
  <si>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</si>
  <si>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</si>
  <si>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</si>
  <si>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</si>
  <si>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</si>
  <si>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</si>
  <si>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</si>
  <si>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</si>
  <si>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</si>
  <si>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</si>
  <si>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</si>
  <si>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</si>
  <si>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</si>
  <si>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</si>
  <si>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</si>
  <si>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</si>
  <si>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</si>
  <si>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</si>
  <si>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</si>
  <si>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</si>
  <si>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</si>
  <si>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</si>
  <si>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</si>
  <si>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</si>
  <si>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</si>
  <si>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</si>
  <si>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</si>
  <si>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</si>
  <si>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</si>
  <si>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</si>
  <si>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</si>
  <si>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</si>
  <si>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</si>
  <si>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</si>
  <si>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</si>
  <si>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</si>
  <si>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</si>
  <si>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</si>
  <si>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</si>
  <si>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</si>
  <si>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</si>
  <si>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</si>
  <si>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</si>
  <si>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</si>
  <si>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</si>
  <si>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</si>
  <si>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</si>
  <si>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</si>
  <si>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</si>
  <si>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</si>
  <si>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</si>
  <si>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</si>
  <si>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</si>
  <si>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</si>
  <si>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</si>
  <si>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</si>
  <si>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</si>
  <si>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</si>
  <si>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</si>
  <si>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</si>
  <si>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</si>
  <si>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</si>
  <si>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</si>
  <si>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</si>
  <si>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</si>
  <si>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</si>
  <si>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</si>
  <si>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</si>
  <si>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</si>
  <si>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</si>
  <si>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</si>
  <si>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</si>
  <si>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</si>
  <si>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</si>
  <si>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</si>
  <si>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</si>
  <si>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</si>
  <si>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</si>
  <si>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</si>
  <si>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</si>
  <si>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</si>
  <si>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</si>
  <si>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</si>
  <si>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</si>
  <si>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</si>
  <si>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</si>
  <si>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</si>
  <si>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</si>
  <si>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</si>
  <si>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</si>
  <si>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</si>
  <si>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</si>
  <si>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</si>
  <si>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</si>
  <si>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</si>
  <si>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</si>
  <si>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</si>
  <si>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</si>
  <si>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</si>
  <si>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</si>
  <si>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</si>
  <si>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</si>
  <si>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</si>
  <si>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</si>
  <si>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</si>
  <si>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</si>
  <si>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</si>
  <si>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</si>
  <si>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</si>
  <si>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</si>
  <si>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</si>
  <si>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</si>
  <si>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</si>
  <si>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</si>
  <si>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</si>
  <si>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</si>
  <si>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</si>
  <si>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</si>
  <si>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</si>
  <si>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</si>
  <si>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</si>
  <si>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</si>
  <si>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</si>
  <si>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</si>
  <si>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</si>
  <si>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</si>
  <si>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</si>
  <si>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</si>
  <si>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</si>
  <si>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</si>
  <si>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</si>
  <si>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</si>
  <si>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</si>
  <si>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</si>
  <si>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</si>
  <si>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</si>
  <si>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</si>
  <si>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</si>
  <si>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</si>
  <si>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</si>
  <si>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</si>
  <si>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</si>
  <si>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</si>
  <si>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</si>
  <si>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</si>
  <si>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</si>
  <si>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</si>
  <si>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</si>
  <si>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</si>
  <si>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</si>
  <si>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</si>
  <si>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</si>
  <si>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</si>
  <si>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</si>
  <si>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</si>
  <si>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</si>
  <si>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</si>
  <si>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</si>
  <si>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</si>
  <si>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</si>
  <si>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</si>
  <si>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</si>
  <si>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</si>
  <si>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</si>
  <si>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</si>
  <si>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</si>
  <si>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</si>
  <si>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</si>
  <si>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</si>
  <si>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</si>
  <si>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</si>
  <si>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</si>
  <si>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</si>
  <si>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</si>
  <si>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</si>
  <si>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</si>
  <si>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</si>
  <si>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</si>
  <si>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</si>
  <si>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</si>
  <si>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</si>
  <si>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</si>
  <si>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</si>
  <si>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</si>
  <si>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</si>
  <si>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</si>
  <si>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</si>
  <si>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</si>
  <si>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</si>
  <si>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</si>
  <si>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</si>
  <si>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</si>
  <si>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</si>
  <si>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</si>
  <si>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</si>
  <si>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</si>
  <si>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</si>
  <si>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</si>
  <si>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</si>
  <si>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</si>
  <si>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</si>
  <si>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</si>
  <si>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</si>
  <si>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</si>
  <si>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</si>
  <si>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</si>
  <si>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</si>
  <si>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</si>
  <si>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</si>
  <si>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</si>
  <si>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</si>
  <si>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</si>
  <si>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</si>
  <si>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</si>
  <si>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</si>
  <si>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</si>
  <si>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</si>
  <si>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</si>
  <si>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</si>
  <si>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</si>
  <si>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</si>
  <si>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</si>
  <si>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</si>
  <si>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</si>
  <si>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</si>
  <si>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</si>
  <si>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</si>
  <si>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</si>
  <si>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</si>
  <si>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</si>
  <si>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</si>
  <si>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</si>
  <si>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</si>
  <si>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</si>
  <si>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</si>
  <si>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</si>
  <si>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</si>
  <si>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</si>
  <si>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</si>
  <si>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</si>
  <si>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</si>
  <si>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</si>
  <si>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</si>
  <si>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</si>
  <si>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</si>
  <si>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</si>
  <si>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</si>
  <si>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</si>
  <si>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</si>
  <si>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</si>
  <si>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</si>
  <si>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</si>
  <si>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</si>
  <si>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</si>
  <si>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</si>
  <si>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</si>
  <si>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</si>
  <si>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</si>
  <si>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</si>
  <si>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</si>
  <si>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</si>
  <si>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</si>
  <si>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</si>
  <si>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</si>
  <si>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</si>
  <si>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</si>
  <si>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</si>
  <si>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</si>
  <si>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</si>
  <si>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</si>
  <si>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</si>
  <si>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</si>
  <si>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</si>
  <si>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</si>
  <si>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</si>
  <si>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</si>
  <si>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</si>
  <si>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</si>
  <si>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</si>
  <si>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</si>
  <si>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</si>
  <si>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</si>
  <si>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</si>
  <si>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</si>
  <si>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</si>
  <si>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</si>
  <si>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</si>
  <si>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</si>
  <si>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</si>
  <si>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</si>
  <si>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</si>
  <si>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</si>
  <si>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</si>
  <si>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</si>
  <si>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</si>
  <si>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</si>
  <si>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</si>
  <si>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</si>
  <si>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</si>
  <si>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</si>
  <si>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</si>
  <si>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</si>
  <si>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</si>
  <si>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</si>
  <si>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</si>
  <si>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</si>
  <si>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</si>
  <si>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</si>
  <si>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</si>
  <si>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</si>
  <si>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</si>
  <si>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</si>
  <si>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</si>
  <si>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</si>
  <si>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</si>
  <si>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</si>
  <si>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</si>
  <si>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</si>
  <si>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</si>
  <si>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</si>
  <si>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</si>
  <si>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</si>
  <si>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</si>
  <si>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</si>
  <si>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</si>
  <si>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</si>
  <si>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</si>
  <si>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</si>
  <si>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</si>
  <si>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</si>
  <si>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</si>
  <si>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</si>
  <si>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</si>
  <si>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</si>
  <si>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</si>
  <si>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</si>
  <si>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</si>
  <si>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</si>
  <si>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</si>
  <si>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</si>
  <si>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</si>
  <si>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</si>
  <si>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</si>
  <si>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</si>
  <si>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</si>
  <si>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</si>
  <si>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</si>
  <si>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</si>
  <si>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</si>
  <si>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</si>
  <si>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</si>
  <si>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</si>
  <si>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</si>
  <si>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</si>
  <si>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</si>
  <si>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</si>
  <si>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</si>
  <si>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</si>
  <si>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</si>
  <si>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</si>
  <si>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</si>
  <si>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</si>
  <si>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</si>
  <si>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</si>
  <si>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</si>
  <si>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</si>
  <si>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</si>
  <si>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</si>
  <si>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</si>
  <si>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</si>
  <si>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</si>
  <si>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</si>
  <si>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</si>
  <si>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</si>
  <si>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</si>
  <si>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</si>
  <si>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</si>
  <si>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</si>
  <si>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</si>
  <si>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</si>
  <si>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</si>
  <si>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</si>
  <si>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</si>
  <si>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</si>
  <si>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</si>
  <si>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</si>
  <si>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</si>
  <si>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</si>
  <si>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</si>
  <si>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</si>
  <si>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</si>
  <si>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</si>
  <si>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</si>
  <si>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</si>
  <si>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</si>
  <si>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</si>
  <si>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</si>
  <si>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</si>
  <si>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</si>
  <si>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</si>
  <si>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</si>
  <si>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</si>
  <si>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</si>
  <si>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</si>
  <si>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</si>
  <si>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</si>
  <si>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</si>
  <si>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</si>
  <si>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</si>
  <si>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</si>
  <si>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</si>
  <si>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</si>
  <si>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</si>
  <si>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</si>
  <si>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</si>
  <si>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</si>
  <si>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</si>
  <si>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</si>
  <si>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</si>
  <si>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</si>
  <si>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</si>
  <si>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</si>
  <si>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</si>
  <si>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</si>
  <si>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</si>
  <si>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</si>
  <si>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</si>
  <si>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</si>
  <si>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</si>
  <si>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</si>
  <si>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</si>
  <si>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</si>
  <si>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</si>
  <si>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</si>
  <si>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</si>
  <si>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</si>
  <si>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</si>
  <si>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</si>
  <si>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</si>
  <si>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</si>
  <si>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</si>
  <si>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</si>
  <si>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</si>
  <si>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</si>
  <si>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</si>
  <si>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</si>
  <si>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</si>
  <si>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</si>
  <si>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</si>
  <si>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</si>
  <si>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</si>
  <si>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</si>
  <si>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</si>
  <si>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</si>
  <si>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</si>
  <si>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</si>
  <si>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</si>
  <si>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</si>
  <si>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</si>
  <si>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</si>
  <si>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</si>
  <si>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</si>
  <si>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</si>
  <si>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</si>
  <si>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</si>
  <si>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</si>
  <si>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</si>
  <si>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</si>
  <si>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</si>
  <si>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</si>
  <si>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</si>
  <si>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</si>
  <si>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</si>
  <si>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</si>
  <si>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</si>
  <si>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</si>
  <si>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</si>
  <si>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</si>
  <si>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</si>
  <si>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</si>
  <si>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</si>
  <si>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</si>
  <si>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</si>
  <si>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</si>
  <si>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</si>
  <si>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</si>
  <si>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</si>
  <si>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</si>
  <si>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</si>
  <si>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</si>
  <si>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</si>
  <si>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</si>
  <si>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</si>
  <si>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</si>
  <si>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</si>
  <si>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</si>
  <si>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</si>
  <si>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</si>
  <si>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</si>
  <si>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</si>
  <si>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</si>
  <si>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</si>
  <si>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</si>
  <si>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</si>
  <si>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</si>
  <si>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</si>
  <si>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</si>
  <si>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</si>
  <si>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</si>
  <si>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</si>
  <si>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</si>
  <si>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</si>
  <si>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</si>
  <si>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</si>
  <si>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</si>
  <si>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</si>
  <si>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</si>
  <si>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</si>
  <si>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</si>
  <si>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</si>
  <si>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</si>
  <si>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</si>
  <si>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</si>
  <si>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</si>
  <si>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</si>
  <si>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</si>
  <si>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</si>
  <si>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</si>
  <si>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</si>
  <si>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</si>
  <si>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</si>
  <si>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</si>
  <si>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</si>
  <si>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</si>
  <si>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</si>
  <si>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</si>
  <si>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</si>
  <si>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</si>
  <si>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</si>
  <si>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</si>
  <si>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</si>
  <si>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</si>
  <si>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</si>
  <si>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</si>
  <si>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</si>
  <si>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</si>
  <si>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</si>
  <si>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</si>
  <si>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</si>
  <si>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</si>
  <si>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</si>
  <si>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</si>
  <si>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</si>
  <si>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</si>
  <si>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</si>
  <si>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</si>
  <si>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</si>
  <si>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</si>
  <si>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</si>
  <si>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</si>
  <si>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</si>
  <si>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</si>
  <si>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</si>
  <si>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</si>
  <si>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</si>
  <si>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</si>
  <si>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</si>
  <si>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</si>
  <si>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</si>
  <si>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</si>
  <si>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</si>
  <si>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</si>
  <si>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</si>
  <si>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</si>
  <si>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</si>
  <si>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</si>
  <si>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</si>
  <si>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</si>
  <si>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</si>
  <si>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</si>
  <si>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</si>
  <si>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</si>
  <si>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</si>
  <si>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</si>
  <si>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</si>
  <si>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</si>
  <si>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</si>
  <si>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</si>
  <si>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</si>
  <si>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</si>
  <si>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</si>
  <si>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</si>
  <si>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</si>
  <si>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</si>
  <si>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</si>
  <si>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</si>
  <si>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</si>
  <si>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</si>
  <si>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</si>
  <si>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</si>
  <si>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</si>
  <si>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</si>
  <si>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</si>
  <si>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</si>
  <si>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</si>
  <si>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</si>
  <si>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</si>
  <si>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</si>
  <si>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</si>
  <si>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</si>
  <si>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</si>
  <si>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</si>
  <si>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</si>
  <si>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</si>
  <si>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</si>
  <si>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</si>
  <si>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</si>
  <si>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</si>
  <si>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</si>
  <si>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</si>
  <si>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</si>
  <si>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</si>
  <si>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</si>
  <si>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</si>
  <si>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</si>
  <si>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</si>
  <si>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</si>
  <si>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</si>
  <si>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</si>
  <si>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</si>
  <si>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</si>
  <si>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</si>
  <si>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</si>
  <si>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</si>
  <si>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</si>
  <si>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</si>
  <si>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</si>
  <si>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</si>
  <si>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</si>
  <si>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</si>
  <si>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</si>
  <si>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</si>
  <si>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</si>
  <si>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</si>
  <si>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</si>
  <si>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</si>
  <si>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</si>
  <si>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</si>
  <si>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</si>
  <si>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</si>
  <si>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</si>
  <si>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</si>
  <si>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</si>
  <si>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</si>
  <si>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</si>
  <si>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</si>
  <si>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</si>
  <si>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</si>
  <si>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</si>
  <si>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</si>
  <si>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</si>
  <si>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</si>
  <si>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</si>
  <si>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</si>
  <si>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</si>
  <si>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</si>
  <si>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</si>
  <si>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</si>
  <si>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</si>
  <si>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</si>
  <si>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</si>
  <si>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</si>
  <si>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</si>
  <si>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</si>
  <si>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</si>
  <si>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</si>
  <si>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</si>
  <si>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</si>
  <si>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</si>
  <si>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</si>
  <si>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</si>
  <si>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</si>
  <si>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</si>
  <si>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</si>
  <si>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</si>
  <si>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</si>
  <si>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</si>
  <si>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</si>
  <si>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</si>
  <si>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</si>
  <si>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</si>
  <si>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</si>
  <si>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</si>
  <si>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</si>
  <si>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</si>
  <si>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</si>
  <si>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</si>
  <si>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</si>
  <si>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</si>
  <si>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</si>
  <si>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</si>
  <si>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</si>
  <si>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</si>
  <si>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</si>
  <si>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</si>
  <si>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</si>
  <si>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</si>
  <si>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</si>
  <si>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</si>
  <si>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</si>
  <si>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</si>
  <si>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</si>
  <si>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</si>
  <si>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</si>
  <si>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</si>
  <si>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</si>
  <si>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</si>
  <si>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</si>
  <si>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</si>
  <si>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</si>
  <si>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</si>
  <si>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</si>
  <si>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</si>
  <si>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</si>
  <si>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</si>
  <si>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</si>
  <si>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</si>
  <si>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</si>
  <si>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</si>
  <si>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</si>
  <si>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</si>
  <si>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</si>
  <si>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</si>
  <si>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</si>
  <si>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</si>
  <si>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</si>
  <si>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</si>
  <si>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</si>
  <si>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</si>
  <si>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</si>
  <si>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</si>
  <si>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</si>
  <si>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</si>
  <si>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</si>
  <si>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</si>
  <si>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</si>
  <si>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</si>
  <si>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</si>
  <si>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</si>
  <si>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</si>
  <si>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</si>
  <si>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</si>
  <si>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</si>
  <si>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</si>
  <si>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</si>
  <si>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</si>
  <si>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</si>
  <si>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</si>
  <si>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</si>
  <si>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</si>
  <si>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</si>
  <si>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</si>
  <si>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</si>
  <si>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</si>
  <si>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</si>
  <si>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</si>
  <si>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</si>
  <si>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</si>
  <si>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</si>
  <si>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</si>
  <si>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</si>
  <si>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</si>
  <si>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</si>
  <si>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</si>
  <si>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</si>
  <si>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</si>
  <si>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</si>
  <si>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</si>
  <si>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</si>
  <si>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</si>
  <si>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</si>
  <si>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</si>
  <si>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</si>
  <si>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</si>
  <si>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</si>
  <si>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</si>
  <si>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</si>
  <si>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</si>
  <si>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</si>
  <si>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</si>
  <si>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</si>
  <si>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</si>
  <si>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</si>
  <si>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</si>
  <si>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</si>
  <si>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</si>
  <si>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</si>
  <si>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</si>
  <si>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</si>
  <si>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</si>
  <si>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</si>
  <si>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</si>
  <si>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</si>
  <si>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</si>
  <si>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</si>
  <si>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</si>
  <si>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</si>
  <si>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</si>
  <si>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</si>
  <si>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</si>
  <si>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</si>
  <si>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</si>
  <si>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</si>
  <si>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</si>
  <si>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</si>
  <si>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</si>
  <si>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</si>
  <si>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</si>
  <si>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</si>
  <si>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</si>
  <si>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</si>
  <si>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</si>
  <si>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</si>
  <si>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</si>
  <si>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</si>
  <si>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</si>
  <si>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</si>
  <si>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</si>
  <si>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</si>
  <si>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</si>
  <si>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</si>
  <si>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</si>
  <si>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</si>
  <si>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</si>
  <si>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</si>
  <si>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</si>
  <si>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</si>
  <si>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</si>
  <si>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</si>
  <si>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</si>
  <si>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</si>
  <si>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</si>
  <si>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</si>
  <si>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</si>
  <si>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</si>
  <si>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</si>
  <si>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</si>
  <si>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</si>
  <si>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</si>
  <si>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</si>
  <si>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</si>
  <si>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</si>
  <si>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</si>
  <si>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</si>
  <si>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</si>
  <si>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</si>
  <si>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</si>
  <si>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</si>
  <si>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</si>
  <si>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</si>
  <si>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</si>
  <si>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</si>
  <si>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</si>
  <si>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</si>
  <si>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</si>
  <si>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</si>
  <si>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</si>
  <si>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</si>
  <si>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</si>
  <si>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</si>
  <si>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</si>
  <si>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</si>
  <si>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</si>
  <si>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</si>
  <si>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</si>
  <si>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</si>
  <si>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</si>
  <si>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</si>
  <si>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</si>
  <si>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</si>
  <si>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</si>
  <si>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</si>
  <si>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</si>
  <si>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</si>
  <si>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</si>
  <si>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</si>
  <si>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</si>
  <si>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</si>
  <si>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</si>
  <si>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</si>
  <si>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</si>
  <si>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</si>
  <si>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</si>
  <si>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</si>
  <si>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</si>
  <si>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</si>
  <si>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</si>
  <si>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</si>
  <si>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</si>
  <si>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</si>
  <si>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</si>
  <si>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</si>
  <si>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</si>
  <si>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</si>
  <si>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</si>
  <si>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</si>
  <si>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</si>
  <si>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</si>
  <si>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</si>
  <si>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</si>
  <si>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</si>
  <si>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</si>
  <si>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</si>
  <si>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</si>
  <si>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</si>
  <si>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</si>
  <si>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</si>
  <si>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</si>
  <si>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</si>
  <si>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</si>
  <si>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</si>
  <si>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</si>
  <si>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</si>
  <si>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</si>
  <si>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</si>
  <si>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</si>
  <si>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</si>
  <si>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</si>
  <si>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</si>
  <si>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</si>
  <si>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</si>
  <si>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</si>
  <si>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</si>
  <si>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</si>
  <si>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</si>
  <si>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</si>
  <si>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</si>
  <si>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</si>
  <si>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</si>
  <si>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</si>
  <si>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</si>
  <si>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</si>
  <si>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</si>
  <si>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</si>
  <si>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</si>
  <si>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</si>
  <si>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</si>
  <si>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</si>
  <si>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</si>
  <si>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</si>
  <si>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</si>
  <si>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</si>
  <si>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</si>
  <si>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</si>
  <si>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</si>
  <si>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</si>
  <si>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</si>
  <si>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</si>
  <si>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</si>
  <si>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</si>
  <si>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</si>
  <si>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</si>
  <si>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</si>
  <si>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</si>
  <si>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</si>
  <si>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</si>
  <si>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</si>
  <si>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</si>
  <si>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</si>
  <si>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</si>
  <si>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</si>
  <si>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</si>
  <si>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</si>
  <si>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</si>
  <si>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</si>
  <si>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</si>
  <si>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</si>
  <si>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</si>
  <si>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</si>
  <si>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</si>
  <si>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</si>
  <si>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</si>
  <si>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</si>
  <si>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</si>
  <si>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</si>
  <si>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</si>
  <si>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</si>
  <si>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</si>
  <si>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</si>
  <si>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</si>
  <si>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</si>
  <si>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</si>
  <si>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</si>
  <si>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</si>
  <si>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</si>
  <si>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</si>
  <si>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</si>
  <si>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</si>
  <si>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</si>
  <si>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</si>
  <si>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</si>
  <si>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</si>
  <si>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</si>
  <si>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</si>
  <si>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</si>
  <si>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</si>
  <si>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</si>
  <si>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</si>
  <si>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</si>
  <si>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</si>
  <si>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</si>
  <si>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</si>
  <si>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</si>
  <si>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</si>
  <si>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</si>
  <si>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</si>
  <si>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</si>
  <si>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</si>
  <si>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</si>
  <si>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</si>
  <si>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</si>
  <si>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</si>
  <si>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</si>
  <si>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</si>
  <si>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</si>
  <si>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</si>
  <si>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</si>
  <si>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</si>
  <si>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</si>
  <si>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</si>
  <si>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</si>
  <si>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</si>
  <si>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</si>
  <si>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</si>
  <si>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</si>
  <si>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</si>
  <si>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</si>
  <si>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</si>
  <si>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</si>
  <si>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</si>
  <si>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</si>
  <si>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</si>
  <si>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</si>
  <si>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</si>
  <si>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</si>
  <si>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</si>
  <si>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</si>
  <si>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</si>
  <si>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</si>
  <si>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</si>
  <si>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</si>
  <si>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</si>
  <si>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</si>
  <si>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</si>
  <si>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</si>
  <si>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</si>
  <si>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</si>
  <si>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</si>
  <si>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</si>
  <si>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</si>
  <si>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</si>
  <si>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</si>
  <si>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</si>
  <si>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</si>
  <si>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</si>
  <si>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</si>
  <si>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</si>
  <si>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</si>
  <si>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</si>
  <si>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</si>
  <si>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</si>
  <si>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</si>
  <si>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</si>
  <si>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</si>
  <si>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</si>
  <si>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</si>
  <si>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</si>
  <si>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</si>
  <si>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</si>
  <si>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</si>
  <si>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</si>
  <si>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</si>
  <si>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</si>
  <si>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</si>
  <si>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</si>
  <si>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</si>
  <si>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</si>
  <si>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</si>
  <si>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</si>
  <si>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</si>
  <si>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</si>
  <si>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</si>
  <si>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</si>
  <si>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</si>
  <si>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</si>
  <si>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</si>
  <si>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</si>
  <si>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</si>
  <si>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</si>
  <si>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</si>
  <si>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</si>
  <si>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</si>
  <si>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</si>
  <si>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</si>
  <si>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</si>
  <si>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</si>
  <si>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</si>
  <si>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</si>
  <si>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</si>
  <si>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</si>
  <si>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</si>
  <si>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</si>
  <si>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</si>
  <si>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</si>
  <si>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</si>
  <si>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</si>
  <si>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</si>
  <si>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</si>
  <si>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</si>
  <si>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</si>
  <si>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</si>
  <si>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</si>
  <si>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</si>
  <si>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</si>
  <si>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</si>
  <si>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</si>
  <si>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</si>
  <si>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</si>
  <si>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</si>
  <si>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</si>
  <si>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</si>
  <si>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</si>
  <si>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</si>
  <si>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</si>
  <si>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</si>
  <si>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</si>
  <si>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</si>
  <si>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</si>
  <si>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</si>
  <si>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</si>
  <si>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</si>
  <si>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</si>
  <si>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</si>
  <si>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</si>
  <si>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</si>
  <si>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</si>
  <si>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</si>
  <si>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</si>
  <si>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</si>
  <si>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</si>
  <si>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</si>
  <si>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</si>
  <si>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</si>
  <si>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</si>
  <si>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</si>
  <si>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</si>
  <si>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</si>
  <si>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</si>
  <si>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</si>
  <si>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</si>
  <si>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</si>
  <si>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</si>
  <si>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</si>
  <si>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</si>
  <si>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</si>
  <si>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</si>
  <si>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</si>
  <si>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</si>
  <si>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</si>
  <si>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</si>
  <si>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</si>
  <si>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</si>
  <si>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</si>
  <si>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</si>
  <si>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</si>
  <si>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</si>
  <si>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</si>
  <si>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</si>
  <si>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</si>
  <si>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</si>
  <si>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</si>
  <si>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</si>
  <si>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</si>
  <si>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</si>
  <si>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</si>
  <si>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</si>
  <si>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</si>
  <si>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</si>
  <si>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</si>
  <si>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</si>
  <si>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</si>
  <si>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</si>
  <si>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</si>
  <si>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</si>
  <si>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</si>
  <si>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</si>
  <si>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</si>
  <si>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</si>
  <si>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</si>
  <si>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</si>
  <si>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</si>
  <si>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</si>
  <si>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</si>
  <si>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</si>
  <si>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</si>
  <si>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</si>
  <si>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</si>
  <si>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</si>
  <si>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</si>
  <si>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</si>
  <si>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</si>
  <si>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</si>
  <si>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</si>
  <si>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</si>
  <si>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</si>
  <si>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</si>
  <si>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</si>
  <si>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</si>
  <si>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</si>
  <si>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</si>
  <si>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</si>
  <si>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</si>
  <si>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</si>
  <si>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</si>
  <si>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</si>
  <si>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</si>
  <si>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</si>
  <si>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</si>
  <si>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</si>
  <si>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</si>
  <si>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</si>
  <si>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</si>
  <si>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</si>
  <si>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</si>
  <si>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</si>
  <si>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</si>
  <si>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</si>
  <si>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</si>
  <si>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</si>
  <si>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</si>
  <si>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</si>
  <si>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</si>
  <si>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</si>
  <si>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</si>
  <si>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</si>
  <si>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</si>
  <si>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</si>
  <si>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</si>
  <si>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</si>
  <si>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</si>
  <si>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</si>
  <si>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</si>
  <si>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</si>
  <si>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</si>
  <si>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</si>
  <si>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</si>
  <si>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</si>
  <si>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</si>
  <si>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</si>
  <si>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</si>
  <si>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</si>
  <si>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</si>
  <si>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</si>
  <si>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</si>
  <si>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</si>
  <si>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</si>
  <si>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</si>
  <si>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</si>
  <si>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</si>
  <si>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</si>
  <si>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</si>
  <si>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</si>
  <si>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</si>
  <si>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</si>
  <si>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</si>
  <si>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</si>
  <si>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</si>
  <si>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</si>
  <si>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</si>
  <si>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</si>
  <si>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</si>
  <si>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</si>
  <si>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</si>
  <si>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</si>
  <si>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</si>
  <si>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</si>
  <si>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</si>
  <si>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</si>
  <si>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</si>
  <si>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</si>
  <si>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</si>
  <si>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</si>
  <si>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</si>
  <si>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</si>
  <si>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</si>
  <si>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</si>
  <si>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</si>
  <si>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</si>
  <si>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</si>
  <si>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</si>
  <si>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</si>
  <si>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</si>
  <si>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</si>
  <si>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</si>
  <si>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</si>
  <si>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</si>
  <si>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</si>
  <si>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</si>
  <si>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</si>
  <si>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</si>
  <si>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</si>
  <si>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</si>
  <si>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</si>
  <si>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</si>
  <si>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</si>
  <si>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</si>
  <si>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</si>
  <si>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</si>
  <si>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</si>
  <si>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</si>
  <si>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</si>
  <si>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</si>
  <si>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</si>
  <si>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</si>
  <si>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</si>
  <si>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</si>
  <si>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</si>
  <si>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</si>
  <si>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</si>
  <si>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</si>
  <si>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</si>
  <si>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</si>
  <si>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</si>
  <si>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</si>
  <si>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</si>
  <si>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</si>
  <si>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</si>
  <si>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</si>
  <si>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</si>
  <si>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</si>
  <si>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</si>
  <si>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</si>
  <si>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</si>
  <si>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</si>
  <si>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</si>
  <si>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</si>
  <si>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</si>
  <si>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</si>
  <si>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</si>
  <si>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</si>
  <si>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</si>
  <si>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</si>
  <si>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</si>
  <si>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</si>
  <si>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</si>
  <si>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</si>
  <si>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</si>
  <si>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</si>
  <si>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</si>
  <si>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</si>
  <si>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</si>
  <si>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</si>
  <si>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</si>
  <si>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</si>
  <si>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</si>
  <si>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</si>
  <si>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</si>
  <si>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</si>
  <si>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</si>
  <si>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</si>
  <si>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</si>
  <si>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</si>
  <si>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</si>
  <si>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</si>
  <si>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</si>
  <si>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</si>
  <si>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</si>
  <si>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</si>
  <si>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</si>
  <si>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</si>
  <si>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</si>
  <si>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</si>
  <si>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</si>
  <si>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</si>
  <si>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</si>
  <si>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</si>
  <si>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</si>
  <si>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</si>
  <si>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</si>
  <si>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</si>
  <si>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</si>
  <si>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</si>
  <si>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</si>
  <si>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</si>
  <si>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</si>
  <si>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</si>
  <si>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</si>
  <si>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</si>
  <si>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</si>
  <si>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</si>
  <si>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</si>
  <si>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</si>
  <si>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</si>
  <si>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</si>
  <si>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</si>
  <si>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</si>
  <si>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</si>
  <si>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</si>
  <si>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</si>
  <si>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</si>
  <si>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</si>
  <si>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</si>
  <si>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</si>
  <si>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</si>
  <si>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</si>
  <si>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</si>
  <si>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</si>
  <si>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</si>
  <si>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</si>
  <si>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</si>
  <si>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</si>
  <si>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</si>
  <si>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</si>
  <si>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</si>
  <si>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</si>
  <si>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</si>
  <si>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</si>
  <si>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</si>
  <si>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</si>
  <si>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</si>
  <si>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</si>
  <si>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</si>
  <si>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</si>
  <si>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</si>
  <si>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</si>
  <si>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</si>
  <si>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</si>
  <si>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</si>
  <si>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</si>
  <si>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</si>
  <si>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</si>
  <si>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</si>
  <si>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</si>
  <si>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</si>
  <si>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</si>
  <si>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</si>
  <si>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</si>
  <si>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</si>
  <si>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</si>
  <si>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</si>
  <si>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</si>
  <si>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</si>
  <si>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</si>
  <si>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</si>
  <si>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</si>
  <si>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</si>
  <si>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</si>
  <si>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</si>
  <si>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</si>
  <si>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</si>
  <si>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</si>
  <si>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</si>
  <si>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</si>
  <si>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</si>
  <si>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</si>
  <si>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</si>
  <si>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</si>
  <si>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</si>
  <si>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</si>
  <si>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</si>
  <si>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</si>
  <si>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</si>
  <si>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</si>
  <si>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</si>
  <si>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</si>
  <si>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</si>
  <si>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</si>
  <si>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</si>
  <si>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</si>
  <si>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</si>
  <si>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</si>
  <si>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</si>
  <si>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</si>
  <si>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</si>
  <si>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</si>
  <si>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</si>
  <si>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</si>
  <si>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</si>
  <si>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</si>
  <si>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</si>
  <si>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</si>
  <si>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</si>
  <si>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</si>
  <si>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</si>
  <si>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</si>
  <si>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</si>
  <si>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</si>
  <si>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</si>
  <si>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</si>
  <si>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</si>
  <si>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</si>
  <si>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</si>
  <si>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</si>
  <si>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</si>
  <si>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</si>
  <si>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</si>
  <si>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</si>
  <si>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</si>
  <si>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</si>
  <si>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</si>
  <si>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</si>
  <si>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</si>
  <si>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</si>
  <si>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</si>
  <si>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</si>
  <si>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</si>
  <si>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</si>
  <si>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</si>
  <si>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</si>
  <si>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</si>
  <si>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</si>
  <si>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</si>
  <si>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</si>
  <si>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</si>
  <si>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</si>
  <si>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</si>
  <si>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</si>
  <si>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</si>
  <si>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</si>
  <si>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</si>
  <si>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</si>
  <si>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</si>
  <si>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</si>
  <si>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</si>
  <si>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</si>
  <si>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</si>
  <si>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</si>
  <si>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</si>
  <si>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</si>
  <si>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</si>
  <si>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</si>
  <si>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</si>
  <si>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</si>
  <si>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</si>
  <si>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</si>
  <si>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</si>
  <si>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</si>
  <si>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</si>
  <si>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</si>
  <si>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</si>
  <si>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</si>
  <si>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</si>
  <si>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</si>
  <si>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</si>
  <si>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</si>
  <si>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</si>
  <si>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</si>
  <si>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</si>
  <si>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</si>
  <si>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</si>
  <si>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</si>
  <si>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</si>
  <si>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</si>
  <si>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</si>
  <si>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</si>
  <si>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</si>
  <si>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</si>
  <si>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</si>
  <si>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</si>
  <si>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</si>
  <si>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</si>
  <si>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</si>
  <si>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</si>
  <si>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</si>
  <si>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</si>
  <si>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</si>
  <si>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</si>
  <si>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</si>
  <si>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</si>
  <si>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</si>
  <si>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</si>
  <si>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</si>
  <si>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</si>
  <si>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</si>
  <si>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</si>
  <si>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</si>
  <si>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</si>
  <si>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</si>
  <si>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</si>
  <si>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</si>
  <si>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</si>
  <si>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</si>
  <si>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</si>
  <si>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</si>
  <si>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</si>
  <si>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</si>
  <si>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</si>
  <si>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</si>
  <si>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</si>
  <si>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</si>
  <si>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</si>
  <si>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</si>
  <si>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</si>
  <si>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</si>
  <si>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</si>
  <si>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</si>
  <si>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</si>
  <si>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</si>
  <si>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</si>
  <si>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</si>
  <si>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</si>
  <si>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</si>
  <si>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</si>
  <si>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</si>
  <si>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</si>
  <si>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</si>
  <si>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</si>
  <si>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</si>
  <si>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</si>
  <si>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</si>
  <si>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</si>
  <si>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</si>
  <si>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</si>
  <si>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</si>
  <si>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</si>
  <si>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</si>
  <si>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</si>
  <si>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</si>
  <si>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</si>
  <si>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</si>
  <si>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</si>
  <si>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</si>
  <si>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</si>
  <si>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</si>
  <si>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</si>
  <si>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</si>
  <si>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</si>
  <si>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</si>
  <si>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</si>
  <si>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</si>
  <si>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</si>
  <si>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</si>
  <si>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</si>
  <si>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</si>
  <si>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</si>
  <si>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</si>
  <si>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</si>
  <si>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</si>
  <si>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</si>
  <si>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</si>
  <si>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</si>
  <si>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</si>
  <si>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</si>
  <si>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</si>
  <si>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</si>
  <si>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</si>
  <si>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</si>
  <si>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</si>
  <si>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</si>
  <si>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</si>
  <si>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</si>
  <si>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</si>
  <si>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</si>
  <si>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</si>
  <si>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</si>
  <si>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</si>
  <si>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</si>
  <si>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</si>
  <si>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</si>
  <si>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</si>
  <si>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</si>
  <si>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</si>
  <si>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</si>
  <si>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</si>
  <si>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</si>
  <si>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</si>
  <si>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</si>
  <si>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</si>
  <si>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</si>
  <si>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</si>
  <si>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</si>
  <si>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</si>
  <si>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</si>
  <si>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</si>
  <si>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</si>
  <si>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</si>
  <si>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</si>
  <si>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</si>
  <si>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</si>
  <si>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</si>
  <si>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</si>
  <si>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</si>
  <si>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</si>
  <si>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</si>
  <si>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</si>
  <si>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</si>
  <si>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</si>
  <si>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</si>
  <si>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</si>
  <si>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</si>
  <si>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</si>
  <si>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</si>
  <si>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</si>
  <si>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</si>
  <si>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</si>
  <si>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</si>
  <si>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</si>
  <si>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</si>
  <si>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</si>
  <si>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</si>
  <si>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</si>
  <si>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</si>
  <si>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</si>
  <si>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</si>
  <si>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</si>
  <si>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</si>
  <si>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</si>
  <si>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</si>
  <si>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</si>
  <si>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</si>
  <si>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</si>
  <si>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</si>
  <si>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</si>
  <si>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</si>
  <si>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</si>
  <si>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</si>
  <si>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</si>
  <si>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</si>
  <si>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</si>
  <si>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</si>
  <si>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</si>
  <si>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</si>
  <si>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</si>
  <si>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</si>
  <si>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</si>
  <si>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</si>
  <si>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</si>
  <si>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</si>
  <si>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</si>
  <si>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</si>
  <si>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</si>
  <si>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</si>
  <si>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</si>
  <si>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</si>
  <si>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</si>
  <si>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</si>
  <si>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</si>
  <si>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</si>
  <si>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</si>
  <si>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</si>
  <si>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</si>
  <si>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</si>
  <si>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</si>
  <si>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</si>
  <si>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</si>
  <si>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</si>
  <si>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</si>
  <si>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</si>
  <si>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</si>
  <si>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</si>
  <si>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</si>
  <si>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</si>
  <si>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</si>
  <si>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</si>
  <si>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</si>
  <si>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</si>
  <si>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</si>
  <si>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</si>
  <si>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</si>
  <si>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</si>
  <si>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</si>
  <si>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</si>
  <si>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</si>
  <si>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</si>
  <si>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</si>
  <si>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</si>
  <si>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</si>
  <si>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</si>
  <si>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</si>
  <si>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</si>
  <si>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</si>
  <si>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</si>
  <si>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</si>
  <si>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</si>
  <si>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</si>
  <si>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</si>
  <si>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</si>
  <si>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</si>
  <si>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</si>
  <si>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</si>
  <si>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</si>
  <si>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</si>
  <si>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</si>
  <si>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</si>
  <si>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</si>
  <si>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</si>
  <si>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</si>
  <si>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</si>
  <si>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</si>
  <si>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</si>
  <si>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</si>
  <si>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</si>
  <si>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</si>
  <si>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</si>
  <si>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</si>
  <si>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</si>
  <si>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</si>
  <si>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</si>
  <si>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</si>
  <si>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</si>
  <si>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</si>
  <si>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</si>
  <si>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</si>
  <si>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</si>
  <si>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</si>
  <si>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</si>
  <si>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</si>
  <si>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</si>
  <si>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</si>
  <si>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</si>
  <si>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</si>
  <si>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</si>
  <si>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</si>
  <si>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</si>
  <si>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</si>
  <si>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</si>
  <si>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</si>
  <si>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</si>
  <si>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</si>
  <si>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</si>
  <si>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</si>
  <si>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</si>
  <si>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</si>
  <si>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</si>
  <si>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</si>
  <si>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</si>
  <si>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</si>
  <si>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</si>
  <si>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</si>
  <si>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</si>
  <si>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</si>
  <si>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</si>
  <si>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</si>
  <si>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</si>
  <si>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</si>
  <si>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</si>
  <si>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</si>
  <si>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</si>
  <si>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</si>
  <si>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</si>
  <si>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</si>
  <si>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</si>
  <si>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</si>
  <si>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</si>
  <si>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</si>
  <si>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</si>
  <si>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</si>
  <si>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</si>
  <si>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</si>
  <si>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</si>
  <si>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</si>
  <si>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</si>
  <si>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</si>
  <si>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</si>
  <si>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</si>
  <si>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</si>
  <si>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</si>
  <si>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</si>
  <si>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</si>
  <si>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</si>
  <si>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</si>
  <si>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</si>
  <si>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</si>
  <si>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</si>
  <si>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</si>
  <si>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</si>
  <si>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</si>
  <si>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</si>
  <si>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</si>
  <si>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</si>
  <si>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</si>
  <si>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</si>
  <si>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</si>
  <si>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</si>
  <si>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</si>
  <si>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</si>
  <si>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</si>
  <si>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</si>
  <si>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</si>
  <si>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</si>
  <si>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</si>
  <si>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</si>
  <si>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</si>
  <si>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</si>
  <si>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</si>
  <si>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</si>
  <si>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</si>
  <si>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</si>
  <si>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</si>
  <si>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</si>
  <si>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</si>
  <si>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</si>
  <si>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</si>
  <si>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</si>
  <si>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</si>
  <si>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</si>
  <si>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</si>
  <si>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</si>
  <si>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</si>
  <si>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</si>
  <si>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</si>
  <si>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</si>
  <si>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</si>
  <si>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</si>
  <si>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</si>
  <si>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</si>
  <si>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</si>
  <si>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</si>
  <si>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</si>
  <si>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</si>
  <si>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</si>
  <si>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</si>
  <si>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</si>
  <si>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</si>
  <si>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</si>
  <si>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</si>
  <si>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</si>
  <si>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</si>
  <si>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</si>
  <si>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</si>
  <si>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</si>
  <si>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</si>
  <si>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</si>
  <si>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</si>
  <si>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</si>
  <si>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</si>
  <si>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</si>
  <si>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</si>
  <si>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</si>
  <si>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</si>
  <si>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</si>
  <si>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</si>
  <si>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</si>
  <si>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</si>
  <si>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</si>
  <si>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</si>
  <si>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</si>
  <si>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</si>
  <si>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</si>
  <si>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</si>
  <si>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</si>
  <si>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</si>
  <si>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</si>
  <si>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</si>
  <si>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</si>
  <si>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</si>
  <si>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</si>
  <si>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</si>
  <si>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</si>
  <si>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</si>
  <si>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</si>
  <si>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</si>
  <si>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</si>
  <si>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</si>
  <si>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</si>
  <si>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</si>
  <si>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</si>
  <si>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</si>
  <si>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</si>
  <si>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</si>
  <si>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</si>
  <si>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</si>
  <si>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</si>
  <si>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</si>
  <si>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</si>
  <si>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</si>
  <si>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</si>
  <si>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</si>
  <si>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</si>
  <si>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</si>
  <si>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</si>
  <si>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</si>
  <si>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</si>
  <si>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</si>
  <si>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</si>
  <si>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</si>
  <si>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</si>
  <si>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</si>
  <si>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</si>
  <si>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</si>
  <si>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</si>
  <si>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</si>
  <si>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</si>
  <si>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</si>
  <si>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</si>
  <si>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</si>
  <si>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</si>
  <si>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</si>
  <si>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</si>
  <si>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</si>
  <si>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</si>
  <si>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</si>
  <si>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</si>
  <si>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</si>
  <si>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</si>
  <si>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</si>
  <si>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</si>
  <si>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</si>
  <si>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</si>
  <si>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</si>
  <si>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</si>
  <si>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</si>
  <si>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</si>
  <si>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</si>
  <si>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</si>
  <si>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</si>
  <si>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</si>
  <si>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</si>
  <si>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</si>
  <si>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</si>
  <si>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Converison</t>
  </si>
  <si>
    <t>Qtr3</t>
  </si>
  <si>
    <t>Qtr4</t>
  </si>
  <si>
    <t>Qtr1</t>
  </si>
  <si>
    <t>Qtr2</t>
  </si>
  <si>
    <t>Name</t>
  </si>
  <si>
    <t>Blurb</t>
  </si>
  <si>
    <t>Goal</t>
  </si>
  <si>
    <t xml:space="preserve">Pledged 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</si>
  <si>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</si>
  <si>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</si>
  <si>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</si>
  <si>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</si>
  <si>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</si>
  <si>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</si>
  <si>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</si>
  <si>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</si>
  <si>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</si>
  <si>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</si>
  <si>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</si>
  <si>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</si>
  <si>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</si>
  <si>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</si>
  <si>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</si>
  <si>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</si>
  <si>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</si>
  <si>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</si>
  <si>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</si>
  <si>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</si>
  <si>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</si>
  <si>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</si>
  <si>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</si>
  <si>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</si>
  <si>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</si>
  <si>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</si>
  <si>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</si>
  <si>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</si>
  <si>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</si>
  <si>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</si>
  <si>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</si>
  <si>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</si>
  <si>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</si>
  <si>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</si>
  <si>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</si>
  <si>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</si>
  <si>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</si>
  <si>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</si>
  <si>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</si>
  <si>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</si>
  <si>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</si>
  <si>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</si>
  <si>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</si>
  <si>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Greater than 50000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</si>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</sst>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5C]* #,##0.00_-;\-[$$-45C]* #,##0.00_-;_-[$$-45C]* &quot;-&quot;??_-;_-@_-"/>
    <numFmt numFmtId="165" formatCode="[$$-45C]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vertical="center" wrapText="1"/>
    </xf>
    <xf numFmtId="165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0066FF"/>
      <color rgb="FFFF3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51.764705882352949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4-47C8-AA1C-1CA7878BDE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48.235294117647058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7C8-AA1C-1CA7878BDE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4-47C8-AA1C-1CA7878BD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586376"/>
        <c:axId val="426588016"/>
      </c:lineChart>
      <c:catAx>
        <c:axId val="42658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8016"/>
        <c:crosses val="autoZero"/>
        <c:auto val="1"/>
        <c:lblAlgn val="ctr"/>
        <c:lblOffset val="100"/>
        <c:noMultiLvlLbl val="0"/>
      </c:catAx>
      <c:valAx>
        <c:axId val="4265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 Launch Data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4-4D0B-9EE4-84A0A8BE1BE8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4-4D0B-9EE4-84A0A8BE1BE8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4-4D0B-9EE4-84A0A8BE1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087952"/>
        <c:axId val="532088608"/>
      </c:lineChart>
      <c:catAx>
        <c:axId val="5320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88608"/>
        <c:crosses val="autoZero"/>
        <c:auto val="1"/>
        <c:lblAlgn val="ctr"/>
        <c:lblOffset val="100"/>
        <c:noMultiLvlLbl val="0"/>
      </c:catAx>
      <c:valAx>
        <c:axId val="5320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3-414B-83F6-6EC69AB980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3-414B-83F6-6EC69AB980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3-414B-83F6-6EC69AB980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A3-414B-83F6-6EC69AB9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766816"/>
        <c:axId val="353762552"/>
      </c:barChart>
      <c:catAx>
        <c:axId val="3537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62552"/>
        <c:crosses val="autoZero"/>
        <c:auto val="1"/>
        <c:lblAlgn val="ctr"/>
        <c:lblOffset val="100"/>
        <c:noMultiLvlLbl val="0"/>
      </c:catAx>
      <c:valAx>
        <c:axId val="35376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[Kickstarter_Challenge.xlsx]Category-Country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'Category-Country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E-44F3-9EF9-A49A75022B1D}"/>
            </c:ext>
          </c:extLst>
        </c:ser>
        <c:ser>
          <c:idx val="1"/>
          <c:order val="1"/>
          <c:tx>
            <c:strRef>
              <c:f>'Category-Country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E-44F3-9EF9-A49A75022B1D}"/>
            </c:ext>
          </c:extLst>
        </c:ser>
        <c:ser>
          <c:idx val="2"/>
          <c:order val="2"/>
          <c:tx>
            <c:strRef>
              <c:f>'Category-Country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E-44F3-9EF9-A49A75022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368448"/>
        <c:axId val="539371728"/>
      </c:barChart>
      <c:catAx>
        <c:axId val="5393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371728"/>
        <c:crosses val="autoZero"/>
        <c:auto val="1"/>
        <c:lblAlgn val="ctr"/>
        <c:lblOffset val="100"/>
        <c:noMultiLvlLbl val="0"/>
      </c:catAx>
      <c:valAx>
        <c:axId val="5393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36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8403925979840755"/>
          <c:y val="5.87510127914849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Date'!$B$5:$B$9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47-49B5-B8B2-C7BDE0EB104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Date'!$C$5:$C$9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7-49B5-B8B2-C7BDE0EB104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Date'!$D$5:$D$9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47-49B5-B8B2-C7BDE0EB104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Date'!$E$5:$E$9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47-49B5-B8B2-C7BDE0EB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04752"/>
        <c:axId val="537805080"/>
      </c:lineChart>
      <c:catAx>
        <c:axId val="5378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5080"/>
        <c:crosses val="autoZero"/>
        <c:auto val="1"/>
        <c:lblAlgn val="ctr"/>
        <c:lblOffset val="100"/>
        <c:noMultiLvlLbl val="0"/>
      </c:catAx>
      <c:valAx>
        <c:axId val="5378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491490</xdr:colOff>
      <xdr:row>2</xdr:row>
      <xdr:rowOff>89534</xdr:rowOff>
    </xdr:from>
    <xdr:to>
      <xdr:col>12</xdr:col>
      <xdr:colOff>99060</xdr:colOff>
      <xdr:row>28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9BD6B-DB96-4EC7-A4AF-2F438DB0C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346710</xdr:colOff>
      <xdr:row>4</xdr:row>
      <xdr:rowOff>120014</xdr:rowOff>
    </xdr:from>
    <xdr:to>
      <xdr:col>15</xdr:col>
      <xdr:colOff>289560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3514B-8F9E-425E-903E-6CFA1075C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108584</xdr:colOff>
      <xdr:row>2</xdr:row>
      <xdr:rowOff>166686</xdr:rowOff>
    </xdr:from>
    <xdr:to>
      <xdr:col>16</xdr:col>
      <xdr:colOff>137159</xdr:colOff>
      <xdr:row>26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F2CB1-CE3D-471F-B4BE-9EBC09B13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784860</xdr:colOff>
      <xdr:row>2</xdr:row>
      <xdr:rowOff>62866</xdr:rowOff>
    </xdr:from>
    <xdr:to>
      <xdr:col>20</xdr:col>
      <xdr:colOff>7619</xdr:colOff>
      <xdr:row>33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707BB-48D4-4E68-8E63-B015CDC06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14</xdr:row>
      <xdr:rowOff>185737</xdr:rowOff>
    </xdr:from>
    <xdr:to>
      <xdr:col>16</xdr:col>
      <xdr:colOff>133349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000E7-BA91-47D1-B310-2668FBDC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artor" refreshedDate="44087.783080555557" createdVersion="6" refreshedVersion="6" minRefreshableVersion="3" recordCount="4114" xr:uid="{9683C77D-F825-4A16-A089-58A187FB02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artor" refreshedDate="44087.809974652781" createdVersion="6" refreshedVersion="6" minRefreshableVersion="3" recordCount="4114" xr:uid="{1FABEE67-55DE-421E-9C53-5A27225D2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singh" refreshedDate="44096.318057291668" createdVersion="6" refreshedVersion="6" minRefreshableVersion="3" recordCount="4114" xr:uid="{3B040B8F-D967-47E7-BC63-2C54F0C981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B2450-2C5C-42F8-97AC-7DFE21F4A88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8E562-BB6B-46A9-95E1-BF9A99A0AE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3DF63-1830-490B-8963-71D95EBED0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B3FEB-B35B-4F84-A3E6-3AA9E2ADBA0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0"/>
    <field x="21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185D-BBB1-4BDB-89A6-390F2FE8D347}">
  <dimension ref="A1:H13"/>
  <sheetViews>
    <sheetView workbookViewId="0">
      <selection activeCell="J2" sqref="J2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8373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55000000000000004">
      <c r="A2" t="s">
        <v>8410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>
        <f>B2/E2 *100</f>
        <v>75.806451612903231</v>
      </c>
      <c r="G2">
        <f>C2/E2 *100</f>
        <v>24.193548387096776</v>
      </c>
      <c r="H2">
        <f>D2/E2 *100</f>
        <v>0</v>
      </c>
    </row>
    <row r="3" spans="1:8" x14ac:dyDescent="0.55000000000000004">
      <c r="A3" t="s">
        <v>8411</v>
      </c>
      <c r="B3">
        <f>COUNTIFS(Kickstarter!$F:$F, "successful", Kickstarter!$D:$D, "&gt;=1000",Kickstarter!$D:$D, "&lt;=4999", Kickstarter!$R:$R, "plays")</f>
        <v>388</v>
      </c>
      <c r="C3">
        <f>COUNTIFS(Kickstarter!$F:$F, "failed", Kickstarter!$D:$D, "&gt;=1000",Kickstarter!$D:$D, "&lt;=4999", Kickstarter!$R:$R, "plays")</f>
        <v>146</v>
      </c>
      <c r="D3">
        <f>COUNTIFS(Kickstarter!$F:$F, "canceled", Kickstarter!$D:$D, "&gt;=1000",Kickstarter!$D:$D, "&lt;=4999", Kickstarter!$R:$R, "plays")</f>
        <v>0</v>
      </c>
      <c r="E3">
        <f t="shared" ref="E3:E11" si="0">SUM(B3:D3)</f>
        <v>534</v>
      </c>
      <c r="F3">
        <f t="shared" ref="F3:F13" si="1">B3/E3 *100</f>
        <v>72.659176029962552</v>
      </c>
      <c r="G3">
        <f t="shared" ref="G3:G13" si="2">C3/E3 *100</f>
        <v>27.340823970037455</v>
      </c>
      <c r="H3">
        <f t="shared" ref="H3:H13" si="3">D3/E3 *100</f>
        <v>0</v>
      </c>
    </row>
    <row r="4" spans="1:8" x14ac:dyDescent="0.55000000000000004">
      <c r="A4" t="s">
        <v>8412</v>
      </c>
      <c r="B4">
        <f>COUNTIFS(Kickstarter!$F:$F, "successful", Kickstarter!$D:$D, "&gt;5000",Kickstarter!$D:$D, "&lt;9999", Kickstarter!$R:$R, "plays")</f>
        <v>44</v>
      </c>
      <c r="C4">
        <f>COUNTIFS(Kickstarter!$F:$F, "failed", Kickstarter!$D:$D, "&gt;5000",Kickstarter!$D:$D, "&lt;9999", Kickstarter!$R:$R, "plays")</f>
        <v>41</v>
      </c>
      <c r="D4">
        <f>COUNTIFS(Kickstarter!$F:$F, "canceled", Kickstarter!$D:$D, "&gt;5000",Kickstarter!$D:$D, "&lt;9999", Kickstarter!$R:$R, "plays")</f>
        <v>0</v>
      </c>
      <c r="E4">
        <f t="shared" si="0"/>
        <v>85</v>
      </c>
      <c r="F4">
        <f t="shared" si="1"/>
        <v>51.764705882352949</v>
      </c>
      <c r="G4">
        <f t="shared" si="2"/>
        <v>48.235294117647058</v>
      </c>
      <c r="H4">
        <f t="shared" si="3"/>
        <v>0</v>
      </c>
    </row>
    <row r="5" spans="1:8" x14ac:dyDescent="0.55000000000000004">
      <c r="A5" t="s">
        <v>8413</v>
      </c>
      <c r="B5">
        <f>COUNTIFS(Kickstarter!$F:$F, "successful", Kickstarter!$D:$D, "&gt;=10000",Kickstarter!$D:$D, "&lt;=14999", Kickstarter!$R:$R, "plays")</f>
        <v>39</v>
      </c>
      <c r="C5">
        <f>COUNTIFS(Kickstarter!$F:$F, "failed", Kickstarter!$D:$D, "&gt;=10000",Kickstarter!$D:$D, "&lt;=14999", Kickstarter!$R:$R, "plays")</f>
        <v>33</v>
      </c>
      <c r="D5">
        <f>COUNTIFS(Kickstarter!$F:$F, "canceled", Kickstarter!$D:$D, "&gt;=10000",Kickstarter!$D:$D, "&lt;=14999", Kickstarter!$R:$R,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55000000000000004">
      <c r="A6" t="s">
        <v>8414</v>
      </c>
      <c r="B6">
        <f>COUNTIFS(Kickstarter!$F:$F, "successful", Kickstarter!$D:$D, "&gt;=15000",Kickstarter!$D:$D, "&lt;=19999", Kickstarter!$R:$R, "plays")</f>
        <v>12</v>
      </c>
      <c r="C6">
        <f>COUNTIFS(Kickstarter!$F:$F, "failed", Kickstarter!$D:$D, "&gt;=15000",Kickstarter!$D:$D, "&lt;=19999", Kickstarter!$R:$R, "plays")</f>
        <v>12</v>
      </c>
      <c r="D6">
        <f>COUNTIFS(Kickstarter!$F:$F, "canceled", Kickstarter!$D:$D, "&gt;=15000",Kickstarter!$D:$D, "&lt;=19999",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55000000000000004">
      <c r="A7" t="s">
        <v>8415</v>
      </c>
      <c r="B7">
        <f>COUNTIFS(Kickstarter!$F:$F, "successful", Kickstarter!$D:$D, "&gt;=20000",Kickstarter!$D:$D, "&lt;=24999", Kickstarter!$R:$R, "plays")</f>
        <v>9</v>
      </c>
      <c r="C7">
        <f>COUNTIFS(Kickstarter!$F:$F, "failed", Kickstarter!$D:$D, "&gt;=20000",Kickstarter!$D:$D, "&lt;=24999", Kickstarter!$R:$R, "plays")</f>
        <v>11</v>
      </c>
      <c r="D7">
        <f>COUNTIFS(Kickstarter!$F:$F, "canceled", Kickstarter!$D:$D, "&gt;=20000",Kickstarter!$D:$D, "&lt;=24999", Kickstarter!$R:$R,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55000000000000004">
      <c r="A8" t="s">
        <v>8416</v>
      </c>
      <c r="B8">
        <f>COUNTIFS(Kickstarter!$F:$F, "successful", Kickstarter!$D:$D, "&gt;=25000",Kickstarter!$D:$D, "&lt;=29999", Kickstarter!$R:$R, "plays")</f>
        <v>1</v>
      </c>
      <c r="C8">
        <f>COUNTIFS(Kickstarter!$F:$F, "failed", Kickstarter!$D:$D, "&gt;=25000",Kickstarter!$D:$D, "&lt;=29999", Kickstarter!$R:$R, "plays")</f>
        <v>4</v>
      </c>
      <c r="D8">
        <f>COUNTIFS(Kickstarter!$F:$F, "canceled", Kickstarter!$D:$D, "&gt;=25000",Kickstarter!$D:$D, "&lt;=29999",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55000000000000004">
      <c r="A9" t="s">
        <v>8417</v>
      </c>
      <c r="B9">
        <f>COUNTIFS(Kickstarter!$F:$F, "successful", Kickstarter!$D:$D, "&gt;=30000",Kickstarter!$D:$D, "&lt;=34999", Kickstarter!$R:$R, "plays")</f>
        <v>3</v>
      </c>
      <c r="C9">
        <f>COUNTIFS(Kickstarter!$F:$F, "failed", Kickstarter!$D:$D, "&gt;=30000",Kickstarter!$D:$D, "&lt;=34999", Kickstarter!$R:$R, "plays")</f>
        <v>8</v>
      </c>
      <c r="D9">
        <f>COUNTIFS(Kickstarter!$F:$F, "canceled", Kickstarter!$D:$D, "&gt;=30000",Kickstarter!$D:$D, "&lt;=34999", Kickstarter!$R:$R,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55000000000000004">
      <c r="A10" t="s">
        <v>8419</v>
      </c>
      <c r="B10">
        <f>COUNTIFS(Kickstarter!$F:$F, "successful", Kickstarter!$D:$D, "&gt;=35000",Kickstarter!$D:$D, "&lt;=39999", Kickstarter!$R:$R, "plays")</f>
        <v>4</v>
      </c>
      <c r="C10">
        <f>COUNTIFS(Kickstarter!$F:$F, "failed", Kickstarter!$D:$D, "&gt;=35000",Kickstarter!$D:$D, "&lt;=39999", Kickstarter!$R:$R, "plays")</f>
        <v>2</v>
      </c>
      <c r="D10">
        <f>COUNTIFS(Kickstarter!$F:$F, "canceled", Kickstarter!$D:$D, "&gt;=35000",Kickstarter!$D:$D, "&lt;=39999", Kickstarter!$R:$R,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55000000000000004">
      <c r="A11" t="s">
        <v>8420</v>
      </c>
      <c r="B11">
        <f>COUNTIFS(Kickstarter!$F:$F, "successful", Kickstarter!$D:$D, "&gt;=40000",Kickstarter!$D:$D, "&lt;=44999", Kickstarter!$R:$R, "plays")</f>
        <v>2</v>
      </c>
      <c r="C11">
        <f>COUNTIFS(Kickstarter!$F:$F, "failed", Kickstarter!$D:$D, "&gt;=40000",Kickstarter!$D:$D, "&lt;=44999", Kickstarter!$R:$R, "plays")</f>
        <v>1</v>
      </c>
      <c r="D11">
        <f>COUNTIFS(Kickstarter!$F:$F, "canceled", Kickstarter!$D:$D, "&gt;=40000",Kickstarter!$D:$D, "&lt;=44999", Kickstarter!$R:$R,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ht="13.8" customHeight="1" x14ac:dyDescent="0.55000000000000004">
      <c r="A12" t="s">
        <v>8421</v>
      </c>
      <c r="B12">
        <f>COUNTIFS(Kickstarter!$F:$F, "successful", Kickstarter!$D:$D, "&gt;=45000",Kickstarter!$D:$D, "&lt;=49999", Kickstarter!$R:$R, "plays")</f>
        <v>0</v>
      </c>
      <c r="C12">
        <f>COUNTIFS(Kickstarter!$F:$F, "failed", Kickstarter!$D:$D, "&gt;=45000",Kickstarter!$D:$D, "&lt;=49999", Kickstarter!$R:$R, "plays")</f>
        <v>1</v>
      </c>
      <c r="D12">
        <f>COUNTIFS(Kickstarter!$F:$F, "canceled", Kickstarter!$D:$D, "&gt;=45000",Kickstarter!$D:$D, "&lt;=49999", Kickstarter!$R:$R, "plays")</f>
        <v>0</v>
      </c>
      <c r="E12">
        <f t="shared" ref="E12:E13" si="4">SUM(B12:D12)</f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55000000000000004">
      <c r="A13" t="s">
        <v>8418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4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6C9B-F968-45DE-BB13-EE16292BEFE7}">
  <dimension ref="A1:E18"/>
  <sheetViews>
    <sheetView workbookViewId="0">
      <selection activeCell="O3" sqref="O3"/>
    </sheetView>
  </sheetViews>
  <sheetFormatPr defaultRowHeight="14.4" x14ac:dyDescent="0.55000000000000004"/>
  <cols>
    <col min="1" max="1" width="16.15625" customWidth="1"/>
    <col min="2" max="2" width="14.68359375" customWidth="1"/>
    <col min="3" max="3" width="5.26171875" customWidth="1"/>
    <col min="4" max="4" width="7.7890625" customWidth="1"/>
    <col min="5" max="6" width="10.20703125" customWidth="1"/>
  </cols>
  <sheetData>
    <row r="1" spans="1:5" x14ac:dyDescent="0.55000000000000004">
      <c r="A1" s="9" t="s">
        <v>8358</v>
      </c>
      <c r="B1" t="s">
        <v>8315</v>
      </c>
    </row>
    <row r="2" spans="1:5" x14ac:dyDescent="0.55000000000000004">
      <c r="A2" s="9" t="s">
        <v>8390</v>
      </c>
      <c r="B2" t="s">
        <v>8364</v>
      </c>
    </row>
    <row r="4" spans="1:5" x14ac:dyDescent="0.55000000000000004">
      <c r="A4" s="9" t="s">
        <v>8363</v>
      </c>
      <c r="B4" s="9" t="s">
        <v>8360</v>
      </c>
    </row>
    <row r="5" spans="1:5" x14ac:dyDescent="0.55000000000000004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5" t="s">
        <v>8397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55000000000000004">
      <c r="A7" s="15" t="s">
        <v>8398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55000000000000004">
      <c r="A8" s="15" t="s">
        <v>8399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55000000000000004">
      <c r="A9" s="15" t="s">
        <v>8400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55000000000000004">
      <c r="A10" s="15" t="s">
        <v>8391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55000000000000004">
      <c r="A11" s="15" t="s">
        <v>8401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55000000000000004">
      <c r="A12" s="15" t="s">
        <v>8392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55000000000000004">
      <c r="A13" s="15" t="s">
        <v>8393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55000000000000004">
      <c r="A14" s="15" t="s">
        <v>8394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55000000000000004">
      <c r="A15" s="15" t="s">
        <v>8395</v>
      </c>
      <c r="B15" s="11">
        <v>65</v>
      </c>
      <c r="C15" s="11">
        <v>50</v>
      </c>
      <c r="D15" s="11"/>
      <c r="E15" s="11">
        <v>115</v>
      </c>
    </row>
    <row r="16" spans="1:5" x14ac:dyDescent="0.55000000000000004">
      <c r="A16" s="15" t="s">
        <v>8396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55000000000000004">
      <c r="A17" s="15" t="s">
        <v>8402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55000000000000004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1" ySplit="1" topLeftCell="N1701" activePane="bottomRight" state="frozen"/>
      <selection pane="topRight" activeCell="B1" sqref="B1"/>
      <selection pane="bottomLeft" activeCell="A2" sqref="A2"/>
      <selection pane="bottomRight" activeCell="R1701" sqref="R1701"/>
    </sheetView>
  </sheetViews>
  <sheetFormatPr defaultColWidth="8.83984375" defaultRowHeight="14.4" x14ac:dyDescent="0.55000000000000004"/>
  <cols>
    <col min="2" max="2" width="38.41796875" style="3" customWidth="1"/>
    <col min="3" max="3" width="40.26171875" style="3" customWidth="1"/>
    <col min="4" max="4" width="16" style="5" customWidth="1"/>
    <col min="5" max="5" width="16.41796875" style="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16.41796875" customWidth="1"/>
    <col min="16" max="16" width="17" customWidth="1"/>
    <col min="17" max="17" width="41.15625" customWidth="1"/>
    <col min="18" max="18" width="16.83984375" customWidth="1"/>
    <col min="19" max="19" width="23.41796875" customWidth="1"/>
    <col min="20" max="20" width="19.578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8390</v>
      </c>
    </row>
    <row r="2" spans="1:21" ht="43.2" hidden="1" x14ac:dyDescent="0.55000000000000004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 s="8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hidden="1" x14ac:dyDescent="0.55000000000000004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 s="8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55000000000000004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hidden="1" x14ac:dyDescent="0.55000000000000004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hidden="1" x14ac:dyDescent="0.55000000000000004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hidden="1" x14ac:dyDescent="0.55000000000000004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 s="8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hidden="1" x14ac:dyDescent="0.55000000000000004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2" hidden="1" x14ac:dyDescent="0.55000000000000004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idden="1" x14ac:dyDescent="0.55000000000000004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hidden="1" x14ac:dyDescent="0.55000000000000004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hidden="1" x14ac:dyDescent="0.55000000000000004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2" hidden="1" x14ac:dyDescent="0.55000000000000004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3.2" hidden="1" x14ac:dyDescent="0.55000000000000004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8" hidden="1" x14ac:dyDescent="0.55000000000000004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hidden="1" x14ac:dyDescent="0.55000000000000004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hidden="1" x14ac:dyDescent="0.55000000000000004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hidden="1" x14ac:dyDescent="0.55000000000000004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hidden="1" x14ac:dyDescent="0.55000000000000004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hidden="1" x14ac:dyDescent="0.55000000000000004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hidden="1" x14ac:dyDescent="0.55000000000000004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hidden="1" x14ac:dyDescent="0.55000000000000004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hidden="1" x14ac:dyDescent="0.55000000000000004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hidden="1" x14ac:dyDescent="0.55000000000000004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hidden="1" x14ac:dyDescent="0.55000000000000004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hidden="1" x14ac:dyDescent="0.55000000000000004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hidden="1" x14ac:dyDescent="0.55000000000000004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hidden="1" x14ac:dyDescent="0.55000000000000004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hidden="1" x14ac:dyDescent="0.55000000000000004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hidden="1" x14ac:dyDescent="0.55000000000000004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hidden="1" x14ac:dyDescent="0.55000000000000004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hidden="1" x14ac:dyDescent="0.55000000000000004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hidden="1" x14ac:dyDescent="0.55000000000000004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2" hidden="1" x14ac:dyDescent="0.55000000000000004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hidden="1" x14ac:dyDescent="0.55000000000000004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hidden="1" x14ac:dyDescent="0.55000000000000004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hidden="1" x14ac:dyDescent="0.55000000000000004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hidden="1" x14ac:dyDescent="0.55000000000000004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hidden="1" x14ac:dyDescent="0.55000000000000004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hidden="1" x14ac:dyDescent="0.55000000000000004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2" hidden="1" x14ac:dyDescent="0.55000000000000004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hidden="1" x14ac:dyDescent="0.55000000000000004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hidden="1" x14ac:dyDescent="0.55000000000000004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hidden="1" x14ac:dyDescent="0.55000000000000004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hidden="1" x14ac:dyDescent="0.55000000000000004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2" hidden="1" x14ac:dyDescent="0.55000000000000004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hidden="1" x14ac:dyDescent="0.55000000000000004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hidden="1" x14ac:dyDescent="0.55000000000000004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3.2" hidden="1" x14ac:dyDescent="0.55000000000000004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hidden="1" x14ac:dyDescent="0.55000000000000004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55000000000000004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hidden="1" x14ac:dyDescent="0.55000000000000004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hidden="1" x14ac:dyDescent="0.55000000000000004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hidden="1" x14ac:dyDescent="0.55000000000000004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hidden="1" x14ac:dyDescent="0.55000000000000004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2" hidden="1" x14ac:dyDescent="0.55000000000000004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hidden="1" x14ac:dyDescent="0.55000000000000004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hidden="1" x14ac:dyDescent="0.55000000000000004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hidden="1" x14ac:dyDescent="0.55000000000000004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hidden="1" x14ac:dyDescent="0.55000000000000004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hidden="1" x14ac:dyDescent="0.55000000000000004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hidden="1" x14ac:dyDescent="0.55000000000000004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hidden="1" x14ac:dyDescent="0.55000000000000004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hidden="1" x14ac:dyDescent="0.55000000000000004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hidden="1" x14ac:dyDescent="0.55000000000000004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hidden="1" x14ac:dyDescent="0.55000000000000004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5">ROUND(E66/D66*100,0)</f>
        <v>173</v>
      </c>
      <c r="P66" s="8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28.8" hidden="1" x14ac:dyDescent="0.55000000000000004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5"/>
        <v>108</v>
      </c>
      <c r="P67" s="8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55000000000000004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 s="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hidden="1" x14ac:dyDescent="0.55000000000000004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 s="8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hidden="1" x14ac:dyDescent="0.55000000000000004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 s="8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hidden="1" x14ac:dyDescent="0.55000000000000004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 s="8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hidden="1" x14ac:dyDescent="0.55000000000000004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 s="8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hidden="1" x14ac:dyDescent="0.55000000000000004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 s="8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hidden="1" x14ac:dyDescent="0.55000000000000004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 s="8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hidden="1" x14ac:dyDescent="0.55000000000000004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 s="8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hidden="1" x14ac:dyDescent="0.55000000000000004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 s="8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hidden="1" x14ac:dyDescent="0.55000000000000004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 s="8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hidden="1" x14ac:dyDescent="0.55000000000000004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 s="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hidden="1" x14ac:dyDescent="0.55000000000000004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 s="8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hidden="1" x14ac:dyDescent="0.55000000000000004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 s="8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hidden="1" x14ac:dyDescent="0.55000000000000004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 s="8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hidden="1" x14ac:dyDescent="0.55000000000000004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 s="8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hidden="1" x14ac:dyDescent="0.55000000000000004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 s="8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hidden="1" x14ac:dyDescent="0.55000000000000004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 s="8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hidden="1" x14ac:dyDescent="0.55000000000000004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 s="8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hidden="1" x14ac:dyDescent="0.55000000000000004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 s="8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hidden="1" x14ac:dyDescent="0.55000000000000004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 s="8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2" hidden="1" x14ac:dyDescent="0.55000000000000004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 s="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hidden="1" x14ac:dyDescent="0.55000000000000004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 s="8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hidden="1" x14ac:dyDescent="0.55000000000000004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 s="8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hidden="1" x14ac:dyDescent="0.55000000000000004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 s="8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hidden="1" x14ac:dyDescent="0.55000000000000004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 s="8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hidden="1" x14ac:dyDescent="0.55000000000000004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 s="8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hidden="1" x14ac:dyDescent="0.55000000000000004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 s="8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hidden="1" x14ac:dyDescent="0.55000000000000004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 s="8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hidden="1" x14ac:dyDescent="0.55000000000000004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 s="8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hidden="1" x14ac:dyDescent="0.55000000000000004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 s="8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2" hidden="1" x14ac:dyDescent="0.55000000000000004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 s="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hidden="1" x14ac:dyDescent="0.55000000000000004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 s="8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hidden="1" x14ac:dyDescent="0.55000000000000004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 s="8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hidden="1" x14ac:dyDescent="0.55000000000000004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 s="8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hidden="1" x14ac:dyDescent="0.55000000000000004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 s="8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hidden="1" x14ac:dyDescent="0.55000000000000004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 s="8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hidden="1" x14ac:dyDescent="0.55000000000000004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 s="8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8.8" hidden="1" x14ac:dyDescent="0.55000000000000004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 s="8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hidden="1" x14ac:dyDescent="0.55000000000000004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 s="8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hidden="1" x14ac:dyDescent="0.55000000000000004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 s="8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55000000000000004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 s="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hidden="1" x14ac:dyDescent="0.55000000000000004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 s="8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hidden="1" x14ac:dyDescent="0.55000000000000004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 s="8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hidden="1" x14ac:dyDescent="0.55000000000000004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 s="8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hidden="1" x14ac:dyDescent="0.55000000000000004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 s="8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hidden="1" x14ac:dyDescent="0.55000000000000004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 s="8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hidden="1" x14ac:dyDescent="0.55000000000000004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 s="8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hidden="1" x14ac:dyDescent="0.55000000000000004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 s="8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hidden="1" x14ac:dyDescent="0.55000000000000004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 s="8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55000000000000004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 s="8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hidden="1" x14ac:dyDescent="0.55000000000000004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 s="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2" hidden="1" x14ac:dyDescent="0.55000000000000004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 s="8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hidden="1" x14ac:dyDescent="0.55000000000000004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 s="8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hidden="1" x14ac:dyDescent="0.55000000000000004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 s="8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3.2" hidden="1" x14ac:dyDescent="0.55000000000000004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 s="8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2" hidden="1" x14ac:dyDescent="0.55000000000000004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 s="8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hidden="1" x14ac:dyDescent="0.55000000000000004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 s="8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hidden="1" x14ac:dyDescent="0.55000000000000004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 s="8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hidden="1" x14ac:dyDescent="0.55000000000000004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 s="8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hidden="1" x14ac:dyDescent="0.55000000000000004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 s="8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hidden="1" x14ac:dyDescent="0.55000000000000004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 s="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hidden="1" x14ac:dyDescent="0.55000000000000004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 s="8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hidden="1" x14ac:dyDescent="0.55000000000000004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10">ROUND(E130/D130*100,0)</f>
        <v>2</v>
      </c>
      <c r="P130" s="8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3.2" hidden="1" x14ac:dyDescent="0.55000000000000004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10"/>
        <v>0</v>
      </c>
      <c r="P131" s="8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55000000000000004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 s="8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55000000000000004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 s="8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hidden="1" x14ac:dyDescent="0.55000000000000004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 s="8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hidden="1" x14ac:dyDescent="0.55000000000000004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 s="8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hidden="1" x14ac:dyDescent="0.55000000000000004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 s="8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hidden="1" x14ac:dyDescent="0.55000000000000004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 s="8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2" hidden="1" x14ac:dyDescent="0.55000000000000004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 s="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hidden="1" x14ac:dyDescent="0.55000000000000004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 s="8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hidden="1" x14ac:dyDescent="0.55000000000000004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 s="8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hidden="1" x14ac:dyDescent="0.55000000000000004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 s="8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hidden="1" x14ac:dyDescent="0.55000000000000004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 s="8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hidden="1" x14ac:dyDescent="0.55000000000000004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 s="8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hidden="1" x14ac:dyDescent="0.55000000000000004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 s="8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hidden="1" x14ac:dyDescent="0.55000000000000004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 s="8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hidden="1" x14ac:dyDescent="0.55000000000000004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 s="8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hidden="1" x14ac:dyDescent="0.55000000000000004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 s="8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hidden="1" x14ac:dyDescent="0.55000000000000004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 s="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hidden="1" x14ac:dyDescent="0.55000000000000004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 s="8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hidden="1" x14ac:dyDescent="0.55000000000000004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 s="8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hidden="1" x14ac:dyDescent="0.55000000000000004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 s="8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hidden="1" x14ac:dyDescent="0.55000000000000004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 s="8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hidden="1" x14ac:dyDescent="0.55000000000000004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 s="8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hidden="1" x14ac:dyDescent="0.55000000000000004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 s="8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hidden="1" x14ac:dyDescent="0.55000000000000004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 s="8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8" hidden="1" x14ac:dyDescent="0.55000000000000004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 s="8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hidden="1" x14ac:dyDescent="0.55000000000000004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 s="8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3.2" hidden="1" x14ac:dyDescent="0.55000000000000004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 s="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hidden="1" x14ac:dyDescent="0.55000000000000004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 s="8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hidden="1" x14ac:dyDescent="0.55000000000000004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 s="8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hidden="1" x14ac:dyDescent="0.55000000000000004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 s="8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hidden="1" x14ac:dyDescent="0.55000000000000004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 s="8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hidden="1" x14ac:dyDescent="0.55000000000000004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 s="8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hidden="1" x14ac:dyDescent="0.55000000000000004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 s="8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hidden="1" x14ac:dyDescent="0.55000000000000004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 s="8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hidden="1" x14ac:dyDescent="0.55000000000000004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 s="8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hidden="1" x14ac:dyDescent="0.55000000000000004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 s="8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hidden="1" x14ac:dyDescent="0.55000000000000004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 s="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hidden="1" x14ac:dyDescent="0.55000000000000004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 s="8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hidden="1" x14ac:dyDescent="0.55000000000000004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 s="8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hidden="1" x14ac:dyDescent="0.55000000000000004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 s="8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hidden="1" x14ac:dyDescent="0.55000000000000004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 s="8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hidden="1" x14ac:dyDescent="0.55000000000000004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 s="8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hidden="1" x14ac:dyDescent="0.55000000000000004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 s="8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hidden="1" x14ac:dyDescent="0.55000000000000004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 s="8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hidden="1" x14ac:dyDescent="0.55000000000000004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 s="8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hidden="1" x14ac:dyDescent="0.55000000000000004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 s="8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hidden="1" x14ac:dyDescent="0.55000000000000004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 s="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hidden="1" x14ac:dyDescent="0.55000000000000004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 s="8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hidden="1" x14ac:dyDescent="0.55000000000000004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 s="8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hidden="1" x14ac:dyDescent="0.55000000000000004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 s="8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hidden="1" x14ac:dyDescent="0.55000000000000004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 s="8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hidden="1" x14ac:dyDescent="0.55000000000000004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 s="8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hidden="1" x14ac:dyDescent="0.55000000000000004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 s="8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55000000000000004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 s="8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hidden="1" x14ac:dyDescent="0.55000000000000004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 s="8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55000000000000004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 s="8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hidden="1" x14ac:dyDescent="0.55000000000000004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 s="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8" hidden="1" x14ac:dyDescent="0.55000000000000004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 s="8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hidden="1" x14ac:dyDescent="0.55000000000000004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 s="8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hidden="1" x14ac:dyDescent="0.55000000000000004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 s="8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55000000000000004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 s="8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hidden="1" x14ac:dyDescent="0.55000000000000004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 s="8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2" hidden="1" x14ac:dyDescent="0.55000000000000004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5">ROUND(E194/D194*100,0)</f>
        <v>0</v>
      </c>
      <c r="P194" s="8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3.2" hidden="1" x14ac:dyDescent="0.55000000000000004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5"/>
        <v>0</v>
      </c>
      <c r="P195" s="8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55000000000000004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 s="8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hidden="1" x14ac:dyDescent="0.55000000000000004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 s="8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hidden="1" x14ac:dyDescent="0.55000000000000004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 s="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hidden="1" x14ac:dyDescent="0.55000000000000004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 s="8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hidden="1" x14ac:dyDescent="0.55000000000000004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 s="8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hidden="1" x14ac:dyDescent="0.55000000000000004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 s="8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hidden="1" x14ac:dyDescent="0.55000000000000004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 s="8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hidden="1" x14ac:dyDescent="0.55000000000000004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 s="8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55000000000000004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 s="8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hidden="1" x14ac:dyDescent="0.55000000000000004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 s="8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hidden="1" x14ac:dyDescent="0.55000000000000004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 s="8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hidden="1" x14ac:dyDescent="0.55000000000000004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 s="8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hidden="1" x14ac:dyDescent="0.55000000000000004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 s="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hidden="1" x14ac:dyDescent="0.55000000000000004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 s="8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hidden="1" x14ac:dyDescent="0.55000000000000004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 s="8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hidden="1" x14ac:dyDescent="0.55000000000000004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 s="8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hidden="1" x14ac:dyDescent="0.55000000000000004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 s="8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hidden="1" x14ac:dyDescent="0.55000000000000004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 s="8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hidden="1" x14ac:dyDescent="0.55000000000000004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 s="8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hidden="1" x14ac:dyDescent="0.55000000000000004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 s="8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hidden="1" x14ac:dyDescent="0.55000000000000004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 s="8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hidden="1" x14ac:dyDescent="0.55000000000000004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 s="8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hidden="1" x14ac:dyDescent="0.55000000000000004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 s="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55000000000000004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 s="8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hidden="1" x14ac:dyDescent="0.55000000000000004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 s="8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hidden="1" x14ac:dyDescent="0.55000000000000004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 s="8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hidden="1" x14ac:dyDescent="0.55000000000000004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 s="8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55000000000000004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 s="8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hidden="1" x14ac:dyDescent="0.55000000000000004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 s="8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hidden="1" x14ac:dyDescent="0.55000000000000004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 s="8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hidden="1" x14ac:dyDescent="0.55000000000000004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 s="8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hidden="1" x14ac:dyDescent="0.55000000000000004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 s="8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hidden="1" x14ac:dyDescent="0.55000000000000004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 s="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hidden="1" x14ac:dyDescent="0.55000000000000004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 s="8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hidden="1" x14ac:dyDescent="0.55000000000000004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 s="8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hidden="1" x14ac:dyDescent="0.55000000000000004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 s="8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hidden="1" x14ac:dyDescent="0.55000000000000004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 s="8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hidden="1" x14ac:dyDescent="0.55000000000000004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 s="8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hidden="1" x14ac:dyDescent="0.55000000000000004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 s="8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hidden="1" x14ac:dyDescent="0.55000000000000004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 s="8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hidden="1" x14ac:dyDescent="0.55000000000000004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 s="8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hidden="1" x14ac:dyDescent="0.55000000000000004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 s="8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hidden="1" x14ac:dyDescent="0.55000000000000004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 s="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idden="1" x14ac:dyDescent="0.55000000000000004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 s="8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hidden="1" x14ac:dyDescent="0.55000000000000004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 s="8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hidden="1" x14ac:dyDescent="0.55000000000000004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 s="8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2" hidden="1" x14ac:dyDescent="0.55000000000000004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 s="8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hidden="1" x14ac:dyDescent="0.55000000000000004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 s="8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hidden="1" x14ac:dyDescent="0.55000000000000004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 s="8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hidden="1" x14ac:dyDescent="0.55000000000000004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 s="8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hidden="1" x14ac:dyDescent="0.55000000000000004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 s="8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hidden="1" x14ac:dyDescent="0.55000000000000004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 s="8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hidden="1" x14ac:dyDescent="0.55000000000000004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 s="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hidden="1" x14ac:dyDescent="0.55000000000000004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 s="8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hidden="1" x14ac:dyDescent="0.55000000000000004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 s="8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hidden="1" x14ac:dyDescent="0.55000000000000004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 s="8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hidden="1" x14ac:dyDescent="0.55000000000000004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 s="8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hidden="1" x14ac:dyDescent="0.55000000000000004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 s="8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hidden="1" x14ac:dyDescent="0.55000000000000004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 s="8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2" hidden="1" x14ac:dyDescent="0.55000000000000004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 s="8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hidden="1" x14ac:dyDescent="0.55000000000000004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 s="8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hidden="1" x14ac:dyDescent="0.55000000000000004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 s="8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hidden="1" x14ac:dyDescent="0.55000000000000004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hidden="1" x14ac:dyDescent="0.55000000000000004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20"/>
        <v>107</v>
      </c>
      <c r="P259" s="8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55000000000000004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 s="8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3.2" hidden="1" x14ac:dyDescent="0.55000000000000004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 s="8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hidden="1" x14ac:dyDescent="0.55000000000000004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 s="8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hidden="1" x14ac:dyDescent="0.55000000000000004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 s="8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hidden="1" x14ac:dyDescent="0.55000000000000004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 s="8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hidden="1" x14ac:dyDescent="0.55000000000000004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 s="8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hidden="1" x14ac:dyDescent="0.55000000000000004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 s="8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hidden="1" x14ac:dyDescent="0.55000000000000004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 s="8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hidden="1" x14ac:dyDescent="0.55000000000000004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 s="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hidden="1" x14ac:dyDescent="0.55000000000000004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 s="8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hidden="1" x14ac:dyDescent="0.55000000000000004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 s="8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hidden="1" x14ac:dyDescent="0.55000000000000004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 s="8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hidden="1" x14ac:dyDescent="0.55000000000000004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 s="8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hidden="1" x14ac:dyDescent="0.55000000000000004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 s="8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hidden="1" x14ac:dyDescent="0.55000000000000004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 s="8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hidden="1" x14ac:dyDescent="0.55000000000000004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 s="8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hidden="1" x14ac:dyDescent="0.55000000000000004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 s="8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hidden="1" x14ac:dyDescent="0.55000000000000004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 s="8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hidden="1" x14ac:dyDescent="0.55000000000000004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 s="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hidden="1" x14ac:dyDescent="0.55000000000000004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 s="8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hidden="1" x14ac:dyDescent="0.55000000000000004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 s="8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hidden="1" x14ac:dyDescent="0.55000000000000004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 s="8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hidden="1" x14ac:dyDescent="0.55000000000000004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 s="8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hidden="1" x14ac:dyDescent="0.55000000000000004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 s="8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hidden="1" x14ac:dyDescent="0.55000000000000004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 s="8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hidden="1" x14ac:dyDescent="0.55000000000000004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 s="8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hidden="1" x14ac:dyDescent="0.55000000000000004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 s="8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hidden="1" x14ac:dyDescent="0.55000000000000004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 s="8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hidden="1" x14ac:dyDescent="0.55000000000000004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 s="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hidden="1" x14ac:dyDescent="0.55000000000000004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 s="8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hidden="1" x14ac:dyDescent="0.55000000000000004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 s="8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hidden="1" x14ac:dyDescent="0.55000000000000004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 s="8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hidden="1" x14ac:dyDescent="0.55000000000000004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 s="8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hidden="1" x14ac:dyDescent="0.55000000000000004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 s="8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2" hidden="1" x14ac:dyDescent="0.55000000000000004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 s="8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hidden="1" x14ac:dyDescent="0.55000000000000004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 s="8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.6" hidden="1" x14ac:dyDescent="0.55000000000000004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 s="8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hidden="1" x14ac:dyDescent="0.55000000000000004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 s="8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hidden="1" x14ac:dyDescent="0.55000000000000004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 s="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hidden="1" x14ac:dyDescent="0.55000000000000004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 s="8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hidden="1" x14ac:dyDescent="0.55000000000000004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 s="8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2" hidden="1" x14ac:dyDescent="0.55000000000000004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 s="8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hidden="1" x14ac:dyDescent="0.55000000000000004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 s="8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hidden="1" x14ac:dyDescent="0.55000000000000004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 s="8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hidden="1" x14ac:dyDescent="0.55000000000000004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 s="8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hidden="1" x14ac:dyDescent="0.55000000000000004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 s="8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hidden="1" x14ac:dyDescent="0.55000000000000004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 s="8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8.8" hidden="1" x14ac:dyDescent="0.55000000000000004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 s="8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hidden="1" x14ac:dyDescent="0.55000000000000004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 s="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55000000000000004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 s="8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hidden="1" x14ac:dyDescent="0.55000000000000004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 s="8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hidden="1" x14ac:dyDescent="0.55000000000000004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 s="8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hidden="1" x14ac:dyDescent="0.55000000000000004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 s="8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hidden="1" x14ac:dyDescent="0.55000000000000004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 s="8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2" hidden="1" x14ac:dyDescent="0.55000000000000004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 s="8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hidden="1" x14ac:dyDescent="0.55000000000000004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 s="8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hidden="1" x14ac:dyDescent="0.55000000000000004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 s="8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hidden="1" x14ac:dyDescent="0.55000000000000004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 s="8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hidden="1" x14ac:dyDescent="0.55000000000000004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 s="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hidden="1" x14ac:dyDescent="0.55000000000000004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 s="8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hidden="1" x14ac:dyDescent="0.55000000000000004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 s="8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hidden="1" x14ac:dyDescent="0.55000000000000004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 s="8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hidden="1" x14ac:dyDescent="0.55000000000000004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5">ROUND(E322/D322*100,0)</f>
        <v>107</v>
      </c>
      <c r="P322" s="8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hidden="1" x14ac:dyDescent="0.55000000000000004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5"/>
        <v>103</v>
      </c>
      <c r="P323" s="8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55000000000000004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 s="8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hidden="1" x14ac:dyDescent="0.55000000000000004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 s="8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hidden="1" x14ac:dyDescent="0.55000000000000004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 s="8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hidden="1" x14ac:dyDescent="0.55000000000000004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 s="8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hidden="1" x14ac:dyDescent="0.55000000000000004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 s="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hidden="1" x14ac:dyDescent="0.55000000000000004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 s="8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hidden="1" x14ac:dyDescent="0.55000000000000004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 s="8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hidden="1" x14ac:dyDescent="0.55000000000000004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 s="8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hidden="1" x14ac:dyDescent="0.55000000000000004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 s="8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hidden="1" x14ac:dyDescent="0.55000000000000004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 s="8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hidden="1" x14ac:dyDescent="0.55000000000000004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 s="8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hidden="1" x14ac:dyDescent="0.55000000000000004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 s="8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2" hidden="1" x14ac:dyDescent="0.55000000000000004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 s="8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hidden="1" x14ac:dyDescent="0.55000000000000004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 s="8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hidden="1" x14ac:dyDescent="0.55000000000000004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 s="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hidden="1" x14ac:dyDescent="0.55000000000000004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 s="8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hidden="1" x14ac:dyDescent="0.55000000000000004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 s="8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hidden="1" x14ac:dyDescent="0.55000000000000004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 s="8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hidden="1" x14ac:dyDescent="0.55000000000000004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 s="8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hidden="1" x14ac:dyDescent="0.55000000000000004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 s="8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hidden="1" x14ac:dyDescent="0.55000000000000004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 s="8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hidden="1" x14ac:dyDescent="0.55000000000000004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 s="8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hidden="1" x14ac:dyDescent="0.55000000000000004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 s="8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hidden="1" x14ac:dyDescent="0.55000000000000004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 s="8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hidden="1" x14ac:dyDescent="0.55000000000000004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 s="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hidden="1" x14ac:dyDescent="0.55000000000000004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 s="8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hidden="1" x14ac:dyDescent="0.55000000000000004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 s="8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hidden="1" x14ac:dyDescent="0.55000000000000004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 s="8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hidden="1" x14ac:dyDescent="0.55000000000000004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 s="8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hidden="1" x14ac:dyDescent="0.55000000000000004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 s="8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hidden="1" x14ac:dyDescent="0.55000000000000004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 s="8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hidden="1" x14ac:dyDescent="0.55000000000000004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 s="8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hidden="1" x14ac:dyDescent="0.55000000000000004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 s="8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8" hidden="1" x14ac:dyDescent="0.55000000000000004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 s="8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8" hidden="1" x14ac:dyDescent="0.55000000000000004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 s="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hidden="1" x14ac:dyDescent="0.55000000000000004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 s="8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hidden="1" x14ac:dyDescent="0.55000000000000004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 s="8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hidden="1" x14ac:dyDescent="0.55000000000000004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 s="8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hidden="1" x14ac:dyDescent="0.55000000000000004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 s="8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hidden="1" x14ac:dyDescent="0.55000000000000004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 s="8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2" hidden="1" x14ac:dyDescent="0.55000000000000004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 s="8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3.2" hidden="1" x14ac:dyDescent="0.55000000000000004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 s="8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hidden="1" x14ac:dyDescent="0.55000000000000004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 s="8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hidden="1" x14ac:dyDescent="0.55000000000000004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 s="8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hidden="1" x14ac:dyDescent="0.55000000000000004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 s="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hidden="1" x14ac:dyDescent="0.55000000000000004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 s="8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hidden="1" x14ac:dyDescent="0.55000000000000004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 s="8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hidden="1" x14ac:dyDescent="0.55000000000000004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 s="8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hidden="1" x14ac:dyDescent="0.55000000000000004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 s="8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hidden="1" x14ac:dyDescent="0.55000000000000004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 s="8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hidden="1" x14ac:dyDescent="0.55000000000000004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 s="8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hidden="1" x14ac:dyDescent="0.55000000000000004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 s="8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hidden="1" x14ac:dyDescent="0.55000000000000004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 s="8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hidden="1" x14ac:dyDescent="0.55000000000000004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 s="8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hidden="1" x14ac:dyDescent="0.55000000000000004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 s="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hidden="1" x14ac:dyDescent="0.55000000000000004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 s="8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hidden="1" x14ac:dyDescent="0.55000000000000004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 s="8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hidden="1" x14ac:dyDescent="0.55000000000000004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 s="8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2" hidden="1" x14ac:dyDescent="0.55000000000000004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 s="8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hidden="1" x14ac:dyDescent="0.55000000000000004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 s="8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3.2" hidden="1" x14ac:dyDescent="0.55000000000000004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 s="8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hidden="1" x14ac:dyDescent="0.55000000000000004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 s="8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hidden="1" x14ac:dyDescent="0.55000000000000004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30">ROUND(E386/D386*100,0)</f>
        <v>112</v>
      </c>
      <c r="P386" s="8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hidden="1" x14ac:dyDescent="0.55000000000000004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30"/>
        <v>106</v>
      </c>
      <c r="P387" s="8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55000000000000004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 s="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3.2" hidden="1" x14ac:dyDescent="0.55000000000000004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 s="8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hidden="1" x14ac:dyDescent="0.55000000000000004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 s="8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3.2" hidden="1" x14ac:dyDescent="0.55000000000000004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 s="8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hidden="1" x14ac:dyDescent="0.55000000000000004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 s="8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hidden="1" x14ac:dyDescent="0.55000000000000004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 s="8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hidden="1" x14ac:dyDescent="0.55000000000000004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 s="8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8" hidden="1" x14ac:dyDescent="0.55000000000000004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 s="8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hidden="1" x14ac:dyDescent="0.55000000000000004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 s="8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hidden="1" x14ac:dyDescent="0.55000000000000004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 s="8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hidden="1" x14ac:dyDescent="0.55000000000000004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 s="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hidden="1" x14ac:dyDescent="0.55000000000000004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 s="8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hidden="1" x14ac:dyDescent="0.55000000000000004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 s="8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hidden="1" x14ac:dyDescent="0.55000000000000004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 s="8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hidden="1" x14ac:dyDescent="0.55000000000000004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 s="8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hidden="1" x14ac:dyDescent="0.55000000000000004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 s="8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hidden="1" x14ac:dyDescent="0.55000000000000004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 s="8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hidden="1" x14ac:dyDescent="0.55000000000000004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 s="8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hidden="1" x14ac:dyDescent="0.55000000000000004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 s="8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hidden="1" x14ac:dyDescent="0.55000000000000004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 s="8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hidden="1" x14ac:dyDescent="0.55000000000000004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 s="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hidden="1" x14ac:dyDescent="0.55000000000000004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 s="8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hidden="1" x14ac:dyDescent="0.55000000000000004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 s="8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hidden="1" x14ac:dyDescent="0.55000000000000004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 s="8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hidden="1" x14ac:dyDescent="0.55000000000000004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 s="8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hidden="1" x14ac:dyDescent="0.55000000000000004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 s="8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hidden="1" x14ac:dyDescent="0.55000000000000004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 s="8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hidden="1" x14ac:dyDescent="0.55000000000000004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 s="8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hidden="1" x14ac:dyDescent="0.55000000000000004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 s="8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hidden="1" x14ac:dyDescent="0.55000000000000004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 s="8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hidden="1" x14ac:dyDescent="0.55000000000000004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 s="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hidden="1" x14ac:dyDescent="0.55000000000000004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 s="8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hidden="1" x14ac:dyDescent="0.55000000000000004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 s="8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hidden="1" x14ac:dyDescent="0.55000000000000004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 s="8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hidden="1" x14ac:dyDescent="0.55000000000000004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 s="8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hidden="1" x14ac:dyDescent="0.55000000000000004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 s="8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hidden="1" x14ac:dyDescent="0.55000000000000004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 s="8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hidden="1" x14ac:dyDescent="0.55000000000000004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 s="8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hidden="1" x14ac:dyDescent="0.55000000000000004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 s="8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hidden="1" x14ac:dyDescent="0.55000000000000004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 s="8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hidden="1" x14ac:dyDescent="0.55000000000000004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 s="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2" hidden="1" x14ac:dyDescent="0.55000000000000004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 s="8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hidden="1" x14ac:dyDescent="0.55000000000000004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 s="8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hidden="1" x14ac:dyDescent="0.55000000000000004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 s="8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hidden="1" x14ac:dyDescent="0.55000000000000004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 s="8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hidden="1" x14ac:dyDescent="0.55000000000000004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 s="8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3.2" hidden="1" x14ac:dyDescent="0.55000000000000004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 s="8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hidden="1" x14ac:dyDescent="0.55000000000000004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 s="8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3.2" hidden="1" x14ac:dyDescent="0.55000000000000004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 s="8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3.2" hidden="1" x14ac:dyDescent="0.55000000000000004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 s="8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hidden="1" x14ac:dyDescent="0.55000000000000004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 s="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hidden="1" x14ac:dyDescent="0.55000000000000004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 s="8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hidden="1" x14ac:dyDescent="0.55000000000000004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 s="8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hidden="1" x14ac:dyDescent="0.55000000000000004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 s="8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hidden="1" x14ac:dyDescent="0.55000000000000004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 s="8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hidden="1" x14ac:dyDescent="0.55000000000000004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 s="8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55000000000000004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 s="8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hidden="1" x14ac:dyDescent="0.55000000000000004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 s="8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hidden="1" x14ac:dyDescent="0.55000000000000004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 s="8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hidden="1" x14ac:dyDescent="0.55000000000000004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 s="8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hidden="1" x14ac:dyDescent="0.55000000000000004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 s="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hidden="1" x14ac:dyDescent="0.55000000000000004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 s="8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hidden="1" x14ac:dyDescent="0.55000000000000004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35">ROUND(E450/D450*100,0)</f>
        <v>3</v>
      </c>
      <c r="P450" s="8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hidden="1" x14ac:dyDescent="0.55000000000000004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35"/>
        <v>2</v>
      </c>
      <c r="P451" s="8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55000000000000004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 s="8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hidden="1" x14ac:dyDescent="0.55000000000000004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 s="8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hidden="1" x14ac:dyDescent="0.55000000000000004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 s="8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hidden="1" x14ac:dyDescent="0.55000000000000004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 s="8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hidden="1" x14ac:dyDescent="0.55000000000000004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 s="8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hidden="1" x14ac:dyDescent="0.55000000000000004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 s="8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hidden="1" x14ac:dyDescent="0.55000000000000004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 s="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hidden="1" x14ac:dyDescent="0.55000000000000004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 s="8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hidden="1" x14ac:dyDescent="0.55000000000000004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 s="8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hidden="1" x14ac:dyDescent="0.55000000000000004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 s="8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hidden="1" x14ac:dyDescent="0.55000000000000004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 s="8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hidden="1" x14ac:dyDescent="0.55000000000000004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 s="8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hidden="1" x14ac:dyDescent="0.55000000000000004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 s="8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hidden="1" x14ac:dyDescent="0.55000000000000004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 s="8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hidden="1" x14ac:dyDescent="0.55000000000000004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 s="8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idden="1" x14ac:dyDescent="0.55000000000000004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 s="8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hidden="1" x14ac:dyDescent="0.55000000000000004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 s="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hidden="1" x14ac:dyDescent="0.55000000000000004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 s="8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hidden="1" x14ac:dyDescent="0.55000000000000004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 s="8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hidden="1" x14ac:dyDescent="0.55000000000000004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 s="8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hidden="1" x14ac:dyDescent="0.55000000000000004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 s="8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hidden="1" x14ac:dyDescent="0.55000000000000004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 s="8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hidden="1" x14ac:dyDescent="0.55000000000000004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 s="8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hidden="1" x14ac:dyDescent="0.55000000000000004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 s="8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hidden="1" x14ac:dyDescent="0.55000000000000004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 s="8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2" hidden="1" x14ac:dyDescent="0.55000000000000004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 s="8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hidden="1" x14ac:dyDescent="0.55000000000000004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 s="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3.2" hidden="1" x14ac:dyDescent="0.55000000000000004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 s="8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hidden="1" x14ac:dyDescent="0.55000000000000004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 s="8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hidden="1" x14ac:dyDescent="0.55000000000000004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 s="8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hidden="1" x14ac:dyDescent="0.55000000000000004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 s="8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hidden="1" x14ac:dyDescent="0.55000000000000004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 s="8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hidden="1" x14ac:dyDescent="0.55000000000000004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 s="8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3.2" hidden="1" x14ac:dyDescent="0.55000000000000004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 s="8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hidden="1" x14ac:dyDescent="0.55000000000000004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 s="8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8" hidden="1" x14ac:dyDescent="0.55000000000000004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 s="8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hidden="1" x14ac:dyDescent="0.55000000000000004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 s="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hidden="1" x14ac:dyDescent="0.55000000000000004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 s="8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hidden="1" x14ac:dyDescent="0.55000000000000004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 s="8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hidden="1" x14ac:dyDescent="0.55000000000000004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 s="8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55000000000000004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 s="8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hidden="1" x14ac:dyDescent="0.55000000000000004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 s="8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hidden="1" x14ac:dyDescent="0.55000000000000004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 s="8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hidden="1" x14ac:dyDescent="0.55000000000000004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 s="8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hidden="1" x14ac:dyDescent="0.55000000000000004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 s="8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hidden="1" x14ac:dyDescent="0.55000000000000004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 s="8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hidden="1" x14ac:dyDescent="0.55000000000000004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 s="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55000000000000004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 s="8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hidden="1" x14ac:dyDescent="0.55000000000000004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 s="8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hidden="1" x14ac:dyDescent="0.55000000000000004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 s="8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hidden="1" x14ac:dyDescent="0.55000000000000004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 s="8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hidden="1" x14ac:dyDescent="0.55000000000000004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 s="8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2" hidden="1" x14ac:dyDescent="0.55000000000000004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 s="8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hidden="1" x14ac:dyDescent="0.55000000000000004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 s="8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hidden="1" x14ac:dyDescent="0.55000000000000004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 s="8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hidden="1" x14ac:dyDescent="0.55000000000000004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 s="8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hidden="1" x14ac:dyDescent="0.55000000000000004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 s="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hidden="1" x14ac:dyDescent="0.55000000000000004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 s="8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hidden="1" x14ac:dyDescent="0.55000000000000004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 s="8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hidden="1" x14ac:dyDescent="0.55000000000000004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 s="8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hidden="1" x14ac:dyDescent="0.55000000000000004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 s="8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hidden="1" x14ac:dyDescent="0.55000000000000004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 s="8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hidden="1" x14ac:dyDescent="0.55000000000000004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40">ROUND(E514/D514*100,0)</f>
        <v>0</v>
      </c>
      <c r="P514" s="8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hidden="1" x14ac:dyDescent="0.55000000000000004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40"/>
        <v>14</v>
      </c>
      <c r="P515" s="8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55000000000000004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 s="8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hidden="1" x14ac:dyDescent="0.55000000000000004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 s="8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hidden="1" x14ac:dyDescent="0.55000000000000004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 s="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hidden="1" x14ac:dyDescent="0.55000000000000004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 s="8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hidden="1" x14ac:dyDescent="0.55000000000000004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 s="8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hidden="1" x14ac:dyDescent="0.55000000000000004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 s="8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 s="8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 s="8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 s="8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 s="8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 s="8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 s="8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 s="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 s="8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 s="8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 s="8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 s="8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 s="8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 s="8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 s="8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 s="8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 s="8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 s="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 s="8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 s="8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 s="8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hidden="1" x14ac:dyDescent="0.55000000000000004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 s="8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hidden="1" x14ac:dyDescent="0.55000000000000004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 s="8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hidden="1" x14ac:dyDescent="0.55000000000000004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 s="8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hidden="1" x14ac:dyDescent="0.55000000000000004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 s="8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hidden="1" x14ac:dyDescent="0.55000000000000004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 s="8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hidden="1" x14ac:dyDescent="0.55000000000000004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 s="8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hidden="1" x14ac:dyDescent="0.55000000000000004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 s="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2" hidden="1" x14ac:dyDescent="0.55000000000000004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 s="8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hidden="1" x14ac:dyDescent="0.55000000000000004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 s="8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2" hidden="1" x14ac:dyDescent="0.55000000000000004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 s="8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hidden="1" x14ac:dyDescent="0.55000000000000004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 s="8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hidden="1" x14ac:dyDescent="0.55000000000000004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 s="8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hidden="1" x14ac:dyDescent="0.55000000000000004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 s="8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hidden="1" x14ac:dyDescent="0.55000000000000004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 s="8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hidden="1" x14ac:dyDescent="0.55000000000000004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 s="8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hidden="1" x14ac:dyDescent="0.55000000000000004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 s="8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hidden="1" x14ac:dyDescent="0.55000000000000004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 s="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hidden="1" x14ac:dyDescent="0.55000000000000004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 s="8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hidden="1" x14ac:dyDescent="0.55000000000000004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 s="8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hidden="1" x14ac:dyDescent="0.55000000000000004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 s="8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hidden="1" x14ac:dyDescent="0.55000000000000004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 s="8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hidden="1" x14ac:dyDescent="0.55000000000000004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 s="8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hidden="1" x14ac:dyDescent="0.55000000000000004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 s="8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hidden="1" x14ac:dyDescent="0.55000000000000004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 s="8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hidden="1" x14ac:dyDescent="0.55000000000000004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 s="8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hidden="1" x14ac:dyDescent="0.55000000000000004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 s="8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hidden="1" x14ac:dyDescent="0.55000000000000004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 s="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hidden="1" x14ac:dyDescent="0.55000000000000004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 s="8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hidden="1" x14ac:dyDescent="0.55000000000000004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 s="8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hidden="1" x14ac:dyDescent="0.55000000000000004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 s="8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hidden="1" x14ac:dyDescent="0.55000000000000004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 s="8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hidden="1" x14ac:dyDescent="0.55000000000000004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 s="8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hidden="1" x14ac:dyDescent="0.55000000000000004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 s="8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2" hidden="1" x14ac:dyDescent="0.55000000000000004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 s="8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hidden="1" x14ac:dyDescent="0.55000000000000004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 s="8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hidden="1" x14ac:dyDescent="0.55000000000000004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 s="8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hidden="1" x14ac:dyDescent="0.55000000000000004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45">ROUND(E578/D578*100,0)</f>
        <v>0</v>
      </c>
      <c r="P578" s="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hidden="1" x14ac:dyDescent="0.55000000000000004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45"/>
        <v>0</v>
      </c>
      <c r="P579" s="8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55000000000000004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 s="8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hidden="1" x14ac:dyDescent="0.55000000000000004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 s="8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hidden="1" x14ac:dyDescent="0.55000000000000004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 s="8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hidden="1" x14ac:dyDescent="0.55000000000000004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 s="8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hidden="1" x14ac:dyDescent="0.55000000000000004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 s="8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hidden="1" x14ac:dyDescent="0.55000000000000004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 s="8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8" hidden="1" x14ac:dyDescent="0.55000000000000004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 s="8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hidden="1" x14ac:dyDescent="0.55000000000000004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 s="8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hidden="1" x14ac:dyDescent="0.55000000000000004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 s="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hidden="1" x14ac:dyDescent="0.55000000000000004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 s="8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hidden="1" x14ac:dyDescent="0.55000000000000004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 s="8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55000000000000004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 s="8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2" hidden="1" x14ac:dyDescent="0.55000000000000004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 s="8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hidden="1" x14ac:dyDescent="0.55000000000000004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 s="8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hidden="1" x14ac:dyDescent="0.55000000000000004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 s="8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hidden="1" x14ac:dyDescent="0.55000000000000004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 s="8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hidden="1" x14ac:dyDescent="0.55000000000000004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 s="8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hidden="1" x14ac:dyDescent="0.55000000000000004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 s="8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hidden="1" x14ac:dyDescent="0.55000000000000004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 s="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hidden="1" x14ac:dyDescent="0.55000000000000004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 s="8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hidden="1" x14ac:dyDescent="0.55000000000000004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 s="8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hidden="1" x14ac:dyDescent="0.55000000000000004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 s="8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hidden="1" x14ac:dyDescent="0.55000000000000004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 s="8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hidden="1" x14ac:dyDescent="0.55000000000000004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 s="8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hidden="1" x14ac:dyDescent="0.55000000000000004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 s="8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hidden="1" x14ac:dyDescent="0.55000000000000004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 s="8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hidden="1" x14ac:dyDescent="0.55000000000000004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 s="8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hidden="1" x14ac:dyDescent="0.55000000000000004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 s="8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2" hidden="1" x14ac:dyDescent="0.55000000000000004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 s="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hidden="1" x14ac:dyDescent="0.55000000000000004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 s="8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hidden="1" x14ac:dyDescent="0.55000000000000004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 s="8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hidden="1" x14ac:dyDescent="0.55000000000000004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 s="8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hidden="1" x14ac:dyDescent="0.55000000000000004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 s="8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hidden="1" x14ac:dyDescent="0.55000000000000004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 s="8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hidden="1" x14ac:dyDescent="0.55000000000000004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 s="8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hidden="1" x14ac:dyDescent="0.55000000000000004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 s="8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hidden="1" x14ac:dyDescent="0.55000000000000004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 s="8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hidden="1" x14ac:dyDescent="0.55000000000000004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 s="8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hidden="1" x14ac:dyDescent="0.55000000000000004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 s="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2" hidden="1" x14ac:dyDescent="0.55000000000000004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 s="8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hidden="1" x14ac:dyDescent="0.55000000000000004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 s="8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hidden="1" x14ac:dyDescent="0.55000000000000004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 s="8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hidden="1" x14ac:dyDescent="0.55000000000000004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 s="8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hidden="1" x14ac:dyDescent="0.55000000000000004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 s="8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hidden="1" x14ac:dyDescent="0.55000000000000004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 s="8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2" hidden="1" x14ac:dyDescent="0.55000000000000004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 s="8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hidden="1" x14ac:dyDescent="0.55000000000000004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 s="8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hidden="1" x14ac:dyDescent="0.55000000000000004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 s="8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hidden="1" x14ac:dyDescent="0.55000000000000004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 s="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hidden="1" x14ac:dyDescent="0.55000000000000004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 s="8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hidden="1" x14ac:dyDescent="0.55000000000000004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 s="8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hidden="1" x14ac:dyDescent="0.55000000000000004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 s="8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2" hidden="1" x14ac:dyDescent="0.55000000000000004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 s="8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hidden="1" x14ac:dyDescent="0.55000000000000004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 s="8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hidden="1" x14ac:dyDescent="0.55000000000000004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 s="8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hidden="1" x14ac:dyDescent="0.55000000000000004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 s="8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hidden="1" x14ac:dyDescent="0.55000000000000004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 s="8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hidden="1" x14ac:dyDescent="0.55000000000000004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 s="8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8" hidden="1" x14ac:dyDescent="0.55000000000000004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 s="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hidden="1" x14ac:dyDescent="0.55000000000000004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 s="8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55000000000000004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 s="8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hidden="1" x14ac:dyDescent="0.55000000000000004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 s="8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hidden="1" x14ac:dyDescent="0.55000000000000004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50">ROUND(E642/D642*100,0)</f>
        <v>144</v>
      </c>
      <c r="P642" s="8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hidden="1" x14ac:dyDescent="0.55000000000000004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50"/>
        <v>119</v>
      </c>
      <c r="P643" s="8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55000000000000004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 s="8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8" hidden="1" x14ac:dyDescent="0.55000000000000004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 s="8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hidden="1" x14ac:dyDescent="0.55000000000000004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 s="8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hidden="1" x14ac:dyDescent="0.55000000000000004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 s="8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hidden="1" x14ac:dyDescent="0.55000000000000004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 s="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hidden="1" x14ac:dyDescent="0.55000000000000004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 s="8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hidden="1" x14ac:dyDescent="0.55000000000000004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 s="8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hidden="1" x14ac:dyDescent="0.55000000000000004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 s="8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hidden="1" x14ac:dyDescent="0.55000000000000004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 s="8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hidden="1" x14ac:dyDescent="0.55000000000000004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 s="8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2" hidden="1" x14ac:dyDescent="0.55000000000000004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 s="8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2" hidden="1" x14ac:dyDescent="0.55000000000000004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 s="8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hidden="1" x14ac:dyDescent="0.55000000000000004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 s="8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hidden="1" x14ac:dyDescent="0.55000000000000004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 s="8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hidden="1" x14ac:dyDescent="0.55000000000000004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 s="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hidden="1" x14ac:dyDescent="0.55000000000000004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 s="8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hidden="1" x14ac:dyDescent="0.55000000000000004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 s="8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55000000000000004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 s="8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hidden="1" x14ac:dyDescent="0.55000000000000004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 s="8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hidden="1" x14ac:dyDescent="0.55000000000000004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 s="8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hidden="1" x14ac:dyDescent="0.55000000000000004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 s="8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hidden="1" x14ac:dyDescent="0.55000000000000004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 s="8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hidden="1" x14ac:dyDescent="0.55000000000000004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 s="8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hidden="1" x14ac:dyDescent="0.55000000000000004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 s="8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hidden="1" x14ac:dyDescent="0.55000000000000004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 s="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hidden="1" x14ac:dyDescent="0.55000000000000004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 s="8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hidden="1" x14ac:dyDescent="0.55000000000000004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 s="8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hidden="1" x14ac:dyDescent="0.55000000000000004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 s="8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2" hidden="1" x14ac:dyDescent="0.55000000000000004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 s="8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2" hidden="1" x14ac:dyDescent="0.55000000000000004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 s="8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hidden="1" x14ac:dyDescent="0.55000000000000004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 s="8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3.2" hidden="1" x14ac:dyDescent="0.55000000000000004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 s="8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hidden="1" x14ac:dyDescent="0.55000000000000004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 s="8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hidden="1" x14ac:dyDescent="0.55000000000000004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 s="8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hidden="1" x14ac:dyDescent="0.55000000000000004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 s="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2" hidden="1" x14ac:dyDescent="0.55000000000000004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 s="8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hidden="1" x14ac:dyDescent="0.55000000000000004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 s="8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hidden="1" x14ac:dyDescent="0.55000000000000004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 s="8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hidden="1" x14ac:dyDescent="0.55000000000000004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 s="8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hidden="1" x14ac:dyDescent="0.55000000000000004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 s="8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hidden="1" x14ac:dyDescent="0.55000000000000004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 s="8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hidden="1" x14ac:dyDescent="0.55000000000000004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 s="8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hidden="1" x14ac:dyDescent="0.55000000000000004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 s="8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hidden="1" x14ac:dyDescent="0.55000000000000004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 s="8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hidden="1" x14ac:dyDescent="0.55000000000000004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 s="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hidden="1" x14ac:dyDescent="0.55000000000000004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 s="8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hidden="1" x14ac:dyDescent="0.55000000000000004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 s="8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hidden="1" x14ac:dyDescent="0.55000000000000004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 s="8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hidden="1" x14ac:dyDescent="0.55000000000000004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 s="8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hidden="1" x14ac:dyDescent="0.55000000000000004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 s="8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hidden="1" x14ac:dyDescent="0.55000000000000004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 s="8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8" hidden="1" x14ac:dyDescent="0.55000000000000004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 s="8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hidden="1" x14ac:dyDescent="0.55000000000000004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 s="8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3.2" hidden="1" x14ac:dyDescent="0.55000000000000004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 s="8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hidden="1" x14ac:dyDescent="0.55000000000000004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 s="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hidden="1" x14ac:dyDescent="0.55000000000000004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 s="8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hidden="1" x14ac:dyDescent="0.55000000000000004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 s="8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hidden="1" x14ac:dyDescent="0.55000000000000004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 s="8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hidden="1" x14ac:dyDescent="0.55000000000000004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 s="8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hidden="1" x14ac:dyDescent="0.55000000000000004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 s="8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hidden="1" x14ac:dyDescent="0.55000000000000004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 s="8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hidden="1" x14ac:dyDescent="0.55000000000000004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 s="8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hidden="1" x14ac:dyDescent="0.55000000000000004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55">ROUND(E706/D706*100,0)</f>
        <v>1</v>
      </c>
      <c r="P706" s="8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hidden="1" x14ac:dyDescent="0.55000000000000004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55"/>
        <v>1</v>
      </c>
      <c r="P707" s="8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55000000000000004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 s="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hidden="1" x14ac:dyDescent="0.55000000000000004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 s="8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hidden="1" x14ac:dyDescent="0.55000000000000004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 s="8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hidden="1" x14ac:dyDescent="0.55000000000000004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 s="8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hidden="1" x14ac:dyDescent="0.55000000000000004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 s="8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2" hidden="1" x14ac:dyDescent="0.55000000000000004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 s="8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2" hidden="1" x14ac:dyDescent="0.55000000000000004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 s="8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hidden="1" x14ac:dyDescent="0.55000000000000004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 s="8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hidden="1" x14ac:dyDescent="0.55000000000000004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 s="8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3.2" hidden="1" x14ac:dyDescent="0.55000000000000004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 s="8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hidden="1" x14ac:dyDescent="0.55000000000000004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 s="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55000000000000004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 s="8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hidden="1" x14ac:dyDescent="0.55000000000000004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 s="8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hidden="1" x14ac:dyDescent="0.55000000000000004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 s="8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hidden="1" x14ac:dyDescent="0.55000000000000004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 s="8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2" hidden="1" x14ac:dyDescent="0.55000000000000004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 s="8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hidden="1" x14ac:dyDescent="0.55000000000000004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 s="8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hidden="1" x14ac:dyDescent="0.55000000000000004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 s="8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hidden="1" x14ac:dyDescent="0.55000000000000004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 s="8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hidden="1" x14ac:dyDescent="0.55000000000000004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 s="8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hidden="1" x14ac:dyDescent="0.55000000000000004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 s="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2" hidden="1" x14ac:dyDescent="0.55000000000000004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 s="8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hidden="1" x14ac:dyDescent="0.55000000000000004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 s="8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hidden="1" x14ac:dyDescent="0.55000000000000004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 s="8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hidden="1" x14ac:dyDescent="0.55000000000000004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 s="8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hidden="1" x14ac:dyDescent="0.55000000000000004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 s="8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hidden="1" x14ac:dyDescent="0.55000000000000004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 s="8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2" hidden="1" x14ac:dyDescent="0.55000000000000004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 s="8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8" hidden="1" x14ac:dyDescent="0.55000000000000004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 s="8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hidden="1" x14ac:dyDescent="0.55000000000000004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 s="8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hidden="1" x14ac:dyDescent="0.55000000000000004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 s="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hidden="1" x14ac:dyDescent="0.55000000000000004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 s="8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hidden="1" x14ac:dyDescent="0.55000000000000004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 s="8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hidden="1" x14ac:dyDescent="0.55000000000000004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 s="8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2" hidden="1" x14ac:dyDescent="0.55000000000000004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 s="8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hidden="1" x14ac:dyDescent="0.55000000000000004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 s="8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3.2" hidden="1" x14ac:dyDescent="0.55000000000000004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 s="8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hidden="1" x14ac:dyDescent="0.55000000000000004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 s="8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8" hidden="1" x14ac:dyDescent="0.55000000000000004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 s="8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hidden="1" x14ac:dyDescent="0.55000000000000004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 s="8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idden="1" x14ac:dyDescent="0.55000000000000004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 s="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hidden="1" x14ac:dyDescent="0.55000000000000004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 s="8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hidden="1" x14ac:dyDescent="0.55000000000000004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 s="8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hidden="1" x14ac:dyDescent="0.55000000000000004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 s="8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hidden="1" x14ac:dyDescent="0.55000000000000004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 s="8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hidden="1" x14ac:dyDescent="0.55000000000000004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 s="8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2" hidden="1" x14ac:dyDescent="0.55000000000000004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 s="8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hidden="1" x14ac:dyDescent="0.55000000000000004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 s="8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hidden="1" x14ac:dyDescent="0.55000000000000004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 s="8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hidden="1" x14ac:dyDescent="0.55000000000000004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 s="8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hidden="1" x14ac:dyDescent="0.55000000000000004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 s="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hidden="1" x14ac:dyDescent="0.55000000000000004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 s="8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hidden="1" x14ac:dyDescent="0.55000000000000004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 s="8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hidden="1" x14ac:dyDescent="0.55000000000000004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 s="8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hidden="1" x14ac:dyDescent="0.55000000000000004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 s="8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hidden="1" x14ac:dyDescent="0.55000000000000004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 s="8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hidden="1" x14ac:dyDescent="0.55000000000000004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 s="8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hidden="1" x14ac:dyDescent="0.55000000000000004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 s="8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hidden="1" x14ac:dyDescent="0.55000000000000004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 s="8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hidden="1" x14ac:dyDescent="0.55000000000000004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 s="8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hidden="1" x14ac:dyDescent="0.55000000000000004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 s="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hidden="1" x14ac:dyDescent="0.55000000000000004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 s="8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hidden="1" x14ac:dyDescent="0.55000000000000004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60">ROUND(E770/D770*100,0)</f>
        <v>0</v>
      </c>
      <c r="P770" s="8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3.2" hidden="1" x14ac:dyDescent="0.55000000000000004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60"/>
        <v>41</v>
      </c>
      <c r="P771" s="8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55000000000000004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 s="8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hidden="1" x14ac:dyDescent="0.55000000000000004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 s="8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hidden="1" x14ac:dyDescent="0.55000000000000004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 s="8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hidden="1" x14ac:dyDescent="0.55000000000000004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 s="8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hidden="1" x14ac:dyDescent="0.55000000000000004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 s="8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hidden="1" x14ac:dyDescent="0.55000000000000004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 s="8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hidden="1" x14ac:dyDescent="0.55000000000000004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 s="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hidden="1" x14ac:dyDescent="0.55000000000000004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 s="8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hidden="1" x14ac:dyDescent="0.55000000000000004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 s="8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2" hidden="1" x14ac:dyDescent="0.55000000000000004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 s="8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8" hidden="1" x14ac:dyDescent="0.55000000000000004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 s="8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hidden="1" x14ac:dyDescent="0.55000000000000004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 s="8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hidden="1" x14ac:dyDescent="0.55000000000000004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 s="8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hidden="1" x14ac:dyDescent="0.55000000000000004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 s="8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hidden="1" x14ac:dyDescent="0.55000000000000004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 s="8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hidden="1" x14ac:dyDescent="0.55000000000000004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 s="8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hidden="1" x14ac:dyDescent="0.55000000000000004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 s="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hidden="1" x14ac:dyDescent="0.55000000000000004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 s="8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hidden="1" x14ac:dyDescent="0.55000000000000004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 s="8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hidden="1" x14ac:dyDescent="0.55000000000000004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 s="8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hidden="1" x14ac:dyDescent="0.55000000000000004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 s="8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hidden="1" x14ac:dyDescent="0.55000000000000004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 s="8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hidden="1" x14ac:dyDescent="0.55000000000000004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 s="8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hidden="1" x14ac:dyDescent="0.55000000000000004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 s="8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hidden="1" x14ac:dyDescent="0.55000000000000004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 s="8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hidden="1" x14ac:dyDescent="0.55000000000000004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 s="8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hidden="1" x14ac:dyDescent="0.55000000000000004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 s="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hidden="1" x14ac:dyDescent="0.55000000000000004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 s="8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hidden="1" x14ac:dyDescent="0.55000000000000004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 s="8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hidden="1" x14ac:dyDescent="0.55000000000000004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 s="8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hidden="1" x14ac:dyDescent="0.55000000000000004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 s="8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hidden="1" x14ac:dyDescent="0.55000000000000004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 s="8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2" hidden="1" x14ac:dyDescent="0.55000000000000004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 s="8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hidden="1" x14ac:dyDescent="0.55000000000000004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 s="8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hidden="1" x14ac:dyDescent="0.55000000000000004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 s="8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hidden="1" x14ac:dyDescent="0.55000000000000004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 s="8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55000000000000004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 s="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hidden="1" x14ac:dyDescent="0.55000000000000004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 s="8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hidden="1" x14ac:dyDescent="0.55000000000000004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 s="8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hidden="1" x14ac:dyDescent="0.55000000000000004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 s="8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hidden="1" x14ac:dyDescent="0.55000000000000004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 s="8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hidden="1" x14ac:dyDescent="0.55000000000000004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 s="8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hidden="1" x14ac:dyDescent="0.55000000000000004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 s="8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hidden="1" x14ac:dyDescent="0.55000000000000004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 s="8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hidden="1" x14ac:dyDescent="0.55000000000000004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 s="8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hidden="1" x14ac:dyDescent="0.55000000000000004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 s="8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hidden="1" x14ac:dyDescent="0.55000000000000004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 s="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hidden="1" x14ac:dyDescent="0.55000000000000004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 s="8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hidden="1" x14ac:dyDescent="0.55000000000000004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 s="8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hidden="1" x14ac:dyDescent="0.55000000000000004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 s="8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hidden="1" x14ac:dyDescent="0.55000000000000004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 s="8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hidden="1" x14ac:dyDescent="0.55000000000000004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 s="8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8" hidden="1" x14ac:dyDescent="0.55000000000000004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 s="8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hidden="1" x14ac:dyDescent="0.55000000000000004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 s="8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2" hidden="1" x14ac:dyDescent="0.55000000000000004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 s="8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hidden="1" x14ac:dyDescent="0.55000000000000004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 s="8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hidden="1" x14ac:dyDescent="0.55000000000000004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 s="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2" hidden="1" x14ac:dyDescent="0.55000000000000004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 s="8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3.2" hidden="1" x14ac:dyDescent="0.55000000000000004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 s="8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2" hidden="1" x14ac:dyDescent="0.55000000000000004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 s="8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hidden="1" x14ac:dyDescent="0.55000000000000004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 s="8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hidden="1" x14ac:dyDescent="0.55000000000000004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 s="8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hidden="1" x14ac:dyDescent="0.55000000000000004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65">ROUND(E834/D834*100,0)</f>
        <v>101</v>
      </c>
      <c r="P834" s="8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55000000000000004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65"/>
        <v>102</v>
      </c>
      <c r="P835" s="8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hidden="1" x14ac:dyDescent="0.55000000000000004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 s="8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hidden="1" x14ac:dyDescent="0.55000000000000004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 s="8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55000000000000004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 s="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8" hidden="1" x14ac:dyDescent="0.55000000000000004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 s="8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hidden="1" x14ac:dyDescent="0.55000000000000004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 s="8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hidden="1" x14ac:dyDescent="0.55000000000000004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 s="8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hidden="1" x14ac:dyDescent="0.55000000000000004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 s="8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hidden="1" x14ac:dyDescent="0.55000000000000004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 s="8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hidden="1" x14ac:dyDescent="0.55000000000000004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 s="8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hidden="1" x14ac:dyDescent="0.55000000000000004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 s="8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hidden="1" x14ac:dyDescent="0.55000000000000004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 s="8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hidden="1" x14ac:dyDescent="0.55000000000000004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 s="8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hidden="1" x14ac:dyDescent="0.55000000000000004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 s="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hidden="1" x14ac:dyDescent="0.55000000000000004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 s="8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hidden="1" x14ac:dyDescent="0.55000000000000004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 s="8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hidden="1" x14ac:dyDescent="0.55000000000000004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 s="8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hidden="1" x14ac:dyDescent="0.55000000000000004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 s="8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hidden="1" x14ac:dyDescent="0.55000000000000004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 s="8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hidden="1" x14ac:dyDescent="0.55000000000000004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 s="8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hidden="1" x14ac:dyDescent="0.55000000000000004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 s="8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hidden="1" x14ac:dyDescent="0.55000000000000004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 s="8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hidden="1" x14ac:dyDescent="0.55000000000000004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 s="8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3.2" hidden="1" x14ac:dyDescent="0.55000000000000004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 s="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8" hidden="1" x14ac:dyDescent="0.55000000000000004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 s="8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hidden="1" x14ac:dyDescent="0.55000000000000004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 s="8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hidden="1" x14ac:dyDescent="0.55000000000000004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 s="8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hidden="1" x14ac:dyDescent="0.55000000000000004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 s="8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hidden="1" x14ac:dyDescent="0.55000000000000004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 s="8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hidden="1" x14ac:dyDescent="0.55000000000000004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 s="8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hidden="1" x14ac:dyDescent="0.55000000000000004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 s="8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hidden="1" x14ac:dyDescent="0.55000000000000004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 s="8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hidden="1" x14ac:dyDescent="0.55000000000000004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 s="8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hidden="1" x14ac:dyDescent="0.55000000000000004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 s="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hidden="1" x14ac:dyDescent="0.55000000000000004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 s="8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hidden="1" x14ac:dyDescent="0.55000000000000004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 s="8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hidden="1" x14ac:dyDescent="0.55000000000000004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 s="8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hidden="1" x14ac:dyDescent="0.55000000000000004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 s="8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hidden="1" x14ac:dyDescent="0.55000000000000004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 s="8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hidden="1" x14ac:dyDescent="0.55000000000000004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 s="8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hidden="1" x14ac:dyDescent="0.55000000000000004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 s="8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3.2" hidden="1" x14ac:dyDescent="0.55000000000000004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 s="8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hidden="1" x14ac:dyDescent="0.55000000000000004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 s="8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hidden="1" x14ac:dyDescent="0.55000000000000004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 s="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hidden="1" x14ac:dyDescent="0.55000000000000004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 s="8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hidden="1" x14ac:dyDescent="0.55000000000000004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 s="8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hidden="1" x14ac:dyDescent="0.55000000000000004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 s="8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hidden="1" x14ac:dyDescent="0.55000000000000004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 s="8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hidden="1" x14ac:dyDescent="0.55000000000000004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 s="8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hidden="1" x14ac:dyDescent="0.55000000000000004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 s="8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3.2" hidden="1" x14ac:dyDescent="0.55000000000000004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 s="8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hidden="1" x14ac:dyDescent="0.55000000000000004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 s="8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hidden="1" x14ac:dyDescent="0.55000000000000004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 s="8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hidden="1" x14ac:dyDescent="0.55000000000000004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 s="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hidden="1" x14ac:dyDescent="0.55000000000000004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 s="8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hidden="1" x14ac:dyDescent="0.55000000000000004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 s="8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hidden="1" x14ac:dyDescent="0.55000000000000004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 s="8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3.2" hidden="1" x14ac:dyDescent="0.55000000000000004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 s="8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hidden="1" x14ac:dyDescent="0.55000000000000004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 s="8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hidden="1" x14ac:dyDescent="0.55000000000000004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 s="8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hidden="1" x14ac:dyDescent="0.55000000000000004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 s="8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hidden="1" x14ac:dyDescent="0.55000000000000004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 s="8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hidden="1" x14ac:dyDescent="0.55000000000000004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 s="8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hidden="1" x14ac:dyDescent="0.55000000000000004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70">ROUND(E898/D898*100,0)</f>
        <v>40</v>
      </c>
      <c r="P898" s="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hidden="1" x14ac:dyDescent="0.55000000000000004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70"/>
        <v>0</v>
      </c>
      <c r="P899" s="8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55000000000000004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 s="8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hidden="1" x14ac:dyDescent="0.55000000000000004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 s="8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hidden="1" x14ac:dyDescent="0.55000000000000004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 s="8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hidden="1" x14ac:dyDescent="0.55000000000000004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 s="8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hidden="1" x14ac:dyDescent="0.55000000000000004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 s="8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hidden="1" x14ac:dyDescent="0.55000000000000004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 s="8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hidden="1" x14ac:dyDescent="0.55000000000000004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 s="8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hidden="1" x14ac:dyDescent="0.55000000000000004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 s="8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hidden="1" x14ac:dyDescent="0.55000000000000004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 s="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hidden="1" x14ac:dyDescent="0.55000000000000004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 s="8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hidden="1" x14ac:dyDescent="0.55000000000000004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 s="8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hidden="1" x14ac:dyDescent="0.55000000000000004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 s="8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hidden="1" x14ac:dyDescent="0.55000000000000004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 s="8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hidden="1" x14ac:dyDescent="0.55000000000000004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 s="8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hidden="1" x14ac:dyDescent="0.55000000000000004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 s="8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hidden="1" x14ac:dyDescent="0.55000000000000004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 s="8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hidden="1" x14ac:dyDescent="0.55000000000000004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 s="8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hidden="1" x14ac:dyDescent="0.55000000000000004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 s="8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hidden="1" x14ac:dyDescent="0.55000000000000004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 s="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hidden="1" x14ac:dyDescent="0.55000000000000004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 s="8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2" hidden="1" x14ac:dyDescent="0.55000000000000004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 s="8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55000000000000004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 s="8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hidden="1" x14ac:dyDescent="0.55000000000000004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 s="8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hidden="1" x14ac:dyDescent="0.55000000000000004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 s="8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hidden="1" x14ac:dyDescent="0.55000000000000004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 s="8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hidden="1" x14ac:dyDescent="0.55000000000000004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 s="8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hidden="1" x14ac:dyDescent="0.55000000000000004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 s="8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hidden="1" x14ac:dyDescent="0.55000000000000004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 s="8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hidden="1" x14ac:dyDescent="0.55000000000000004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 s="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hidden="1" x14ac:dyDescent="0.55000000000000004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 s="8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hidden="1" x14ac:dyDescent="0.55000000000000004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 s="8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hidden="1" x14ac:dyDescent="0.55000000000000004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 s="8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hidden="1" x14ac:dyDescent="0.55000000000000004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 s="8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hidden="1" x14ac:dyDescent="0.55000000000000004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 s="8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hidden="1" x14ac:dyDescent="0.55000000000000004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 s="8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hidden="1" x14ac:dyDescent="0.55000000000000004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 s="8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hidden="1" x14ac:dyDescent="0.55000000000000004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 s="8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hidden="1" x14ac:dyDescent="0.55000000000000004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 s="8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hidden="1" x14ac:dyDescent="0.55000000000000004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 s="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hidden="1" x14ac:dyDescent="0.55000000000000004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 s="8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hidden="1" x14ac:dyDescent="0.55000000000000004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 s="8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hidden="1" x14ac:dyDescent="0.55000000000000004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 s="8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hidden="1" x14ac:dyDescent="0.55000000000000004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 s="8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hidden="1" x14ac:dyDescent="0.55000000000000004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 s="8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2" hidden="1" x14ac:dyDescent="0.55000000000000004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 s="8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hidden="1" x14ac:dyDescent="0.55000000000000004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 s="8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hidden="1" x14ac:dyDescent="0.55000000000000004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 s="8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hidden="1" x14ac:dyDescent="0.55000000000000004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 s="8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8" hidden="1" x14ac:dyDescent="0.55000000000000004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 s="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hidden="1" x14ac:dyDescent="0.55000000000000004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 s="8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3.2" hidden="1" x14ac:dyDescent="0.55000000000000004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 s="8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hidden="1" x14ac:dyDescent="0.55000000000000004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 s="8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hidden="1" x14ac:dyDescent="0.55000000000000004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 s="8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55000000000000004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 s="8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hidden="1" x14ac:dyDescent="0.55000000000000004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 s="8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hidden="1" x14ac:dyDescent="0.55000000000000004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 s="8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hidden="1" x14ac:dyDescent="0.55000000000000004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 s="8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hidden="1" x14ac:dyDescent="0.55000000000000004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 s="8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hidden="1" x14ac:dyDescent="0.55000000000000004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 s="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hidden="1" x14ac:dyDescent="0.55000000000000004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 s="8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2" hidden="1" x14ac:dyDescent="0.55000000000000004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 s="8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hidden="1" x14ac:dyDescent="0.55000000000000004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 s="8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hidden="1" x14ac:dyDescent="0.55000000000000004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75">ROUND(E962/D962*100,0)</f>
        <v>46</v>
      </c>
      <c r="P962" s="8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hidden="1" x14ac:dyDescent="0.55000000000000004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75"/>
        <v>42</v>
      </c>
      <c r="P963" s="8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55000000000000004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 s="8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hidden="1" x14ac:dyDescent="0.55000000000000004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 s="8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hidden="1" x14ac:dyDescent="0.55000000000000004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 s="8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hidden="1" x14ac:dyDescent="0.55000000000000004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 s="8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hidden="1" x14ac:dyDescent="0.55000000000000004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 s="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hidden="1" x14ac:dyDescent="0.55000000000000004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 s="8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hidden="1" x14ac:dyDescent="0.55000000000000004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 s="8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hidden="1" x14ac:dyDescent="0.55000000000000004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 s="8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2" hidden="1" x14ac:dyDescent="0.55000000000000004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 s="8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hidden="1" x14ac:dyDescent="0.55000000000000004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 s="8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hidden="1" x14ac:dyDescent="0.55000000000000004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 s="8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hidden="1" x14ac:dyDescent="0.55000000000000004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 s="8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hidden="1" x14ac:dyDescent="0.55000000000000004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 s="8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hidden="1" x14ac:dyDescent="0.55000000000000004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 s="8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hidden="1" x14ac:dyDescent="0.55000000000000004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 s="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hidden="1" x14ac:dyDescent="0.55000000000000004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 s="8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hidden="1" x14ac:dyDescent="0.55000000000000004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 s="8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hidden="1" x14ac:dyDescent="0.55000000000000004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 s="8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2" hidden="1" x14ac:dyDescent="0.55000000000000004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 s="8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2" hidden="1" x14ac:dyDescent="0.55000000000000004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 s="8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hidden="1" x14ac:dyDescent="0.55000000000000004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 s="8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hidden="1" x14ac:dyDescent="0.55000000000000004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 s="8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hidden="1" x14ac:dyDescent="0.55000000000000004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 s="8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hidden="1" x14ac:dyDescent="0.55000000000000004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 s="8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2" hidden="1" x14ac:dyDescent="0.55000000000000004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 s="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hidden="1" x14ac:dyDescent="0.55000000000000004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 s="8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hidden="1" x14ac:dyDescent="0.55000000000000004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 s="8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idden="1" x14ac:dyDescent="0.55000000000000004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 s="8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hidden="1" x14ac:dyDescent="0.55000000000000004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 s="8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hidden="1" x14ac:dyDescent="0.55000000000000004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 s="8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hidden="1" x14ac:dyDescent="0.55000000000000004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 s="8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hidden="1" x14ac:dyDescent="0.55000000000000004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 s="8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hidden="1" x14ac:dyDescent="0.55000000000000004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 s="8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hidden="1" x14ac:dyDescent="0.55000000000000004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 s="8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hidden="1" x14ac:dyDescent="0.55000000000000004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 s="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hidden="1" x14ac:dyDescent="0.55000000000000004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 s="8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hidden="1" x14ac:dyDescent="0.55000000000000004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 s="8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hidden="1" x14ac:dyDescent="0.55000000000000004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 s="8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hidden="1" x14ac:dyDescent="0.55000000000000004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 s="8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2" hidden="1" x14ac:dyDescent="0.55000000000000004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 s="8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hidden="1" x14ac:dyDescent="0.55000000000000004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 s="8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hidden="1" x14ac:dyDescent="0.55000000000000004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 s="8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hidden="1" x14ac:dyDescent="0.55000000000000004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 s="8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8" hidden="1" x14ac:dyDescent="0.55000000000000004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 s="8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hidden="1" x14ac:dyDescent="0.55000000000000004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 s="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hidden="1" x14ac:dyDescent="0.55000000000000004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 s="8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hidden="1" x14ac:dyDescent="0.55000000000000004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 s="8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2" hidden="1" x14ac:dyDescent="0.55000000000000004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 s="8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hidden="1" x14ac:dyDescent="0.55000000000000004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 s="8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hidden="1" x14ac:dyDescent="0.55000000000000004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 s="8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hidden="1" x14ac:dyDescent="0.55000000000000004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 s="8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hidden="1" x14ac:dyDescent="0.55000000000000004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 s="8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hidden="1" x14ac:dyDescent="0.55000000000000004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 s="8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hidden="1" x14ac:dyDescent="0.55000000000000004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 s="8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hidden="1" x14ac:dyDescent="0.55000000000000004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 s="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hidden="1" x14ac:dyDescent="0.55000000000000004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 s="8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hidden="1" x14ac:dyDescent="0.55000000000000004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 s="8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8" hidden="1" x14ac:dyDescent="0.55000000000000004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 s="8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hidden="1" x14ac:dyDescent="0.55000000000000004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 s="8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hidden="1" x14ac:dyDescent="0.55000000000000004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 s="8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hidden="1" x14ac:dyDescent="0.55000000000000004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 s="8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hidden="1" x14ac:dyDescent="0.55000000000000004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 s="8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hidden="1" x14ac:dyDescent="0.55000000000000004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8.8" hidden="1" x14ac:dyDescent="0.55000000000000004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80"/>
        <v>110</v>
      </c>
      <c r="P1027" s="8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hidden="1" x14ac:dyDescent="0.55000000000000004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 s="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hidden="1" x14ac:dyDescent="0.55000000000000004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 s="8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hidden="1" x14ac:dyDescent="0.55000000000000004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 s="8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hidden="1" x14ac:dyDescent="0.55000000000000004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 s="8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hidden="1" x14ac:dyDescent="0.55000000000000004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 s="8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3.2" hidden="1" x14ac:dyDescent="0.55000000000000004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 s="8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55000000000000004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 s="8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hidden="1" x14ac:dyDescent="0.55000000000000004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 s="8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hidden="1" x14ac:dyDescent="0.55000000000000004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 s="8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hidden="1" x14ac:dyDescent="0.55000000000000004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 s="8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hidden="1" x14ac:dyDescent="0.55000000000000004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 s="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hidden="1" x14ac:dyDescent="0.55000000000000004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 s="8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hidden="1" x14ac:dyDescent="0.55000000000000004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 s="8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hidden="1" x14ac:dyDescent="0.55000000000000004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 s="8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hidden="1" x14ac:dyDescent="0.55000000000000004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 s="8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hidden="1" x14ac:dyDescent="0.55000000000000004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 s="8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hidden="1" x14ac:dyDescent="0.55000000000000004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 s="8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hidden="1" x14ac:dyDescent="0.55000000000000004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 s="8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hidden="1" x14ac:dyDescent="0.55000000000000004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 s="8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hidden="1" x14ac:dyDescent="0.55000000000000004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 s="8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hidden="1" x14ac:dyDescent="0.55000000000000004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 s="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hidden="1" x14ac:dyDescent="0.55000000000000004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 s="8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hidden="1" x14ac:dyDescent="0.55000000000000004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 s="8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55000000000000004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 s="8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hidden="1" x14ac:dyDescent="0.55000000000000004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 s="8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hidden="1" x14ac:dyDescent="0.55000000000000004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 s="8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hidden="1" x14ac:dyDescent="0.55000000000000004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 s="8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hidden="1" x14ac:dyDescent="0.55000000000000004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 s="8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2" hidden="1" x14ac:dyDescent="0.55000000000000004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 s="8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hidden="1" x14ac:dyDescent="0.55000000000000004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 s="8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hidden="1" x14ac:dyDescent="0.55000000000000004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 s="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hidden="1" x14ac:dyDescent="0.55000000000000004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 s="8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hidden="1" x14ac:dyDescent="0.55000000000000004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 s="8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55000000000000004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 s="8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hidden="1" x14ac:dyDescent="0.55000000000000004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 s="8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hidden="1" x14ac:dyDescent="0.55000000000000004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 s="8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idden="1" x14ac:dyDescent="0.55000000000000004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 s="8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hidden="1" x14ac:dyDescent="0.55000000000000004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 s="8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hidden="1" x14ac:dyDescent="0.55000000000000004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 s="8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hidden="1" x14ac:dyDescent="0.55000000000000004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 s="8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hidden="1" x14ac:dyDescent="0.55000000000000004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 s="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hidden="1" x14ac:dyDescent="0.55000000000000004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 s="8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2" hidden="1" x14ac:dyDescent="0.55000000000000004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 s="8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hidden="1" x14ac:dyDescent="0.55000000000000004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 s="8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hidden="1" x14ac:dyDescent="0.55000000000000004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 s="8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hidden="1" x14ac:dyDescent="0.55000000000000004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 s="8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hidden="1" x14ac:dyDescent="0.55000000000000004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 s="8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hidden="1" x14ac:dyDescent="0.55000000000000004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 s="8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2" hidden="1" x14ac:dyDescent="0.55000000000000004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 s="8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hidden="1" x14ac:dyDescent="0.55000000000000004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 s="8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hidden="1" x14ac:dyDescent="0.55000000000000004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 s="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hidden="1" x14ac:dyDescent="0.55000000000000004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 s="8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2" hidden="1" x14ac:dyDescent="0.55000000000000004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 s="8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hidden="1" x14ac:dyDescent="0.55000000000000004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 s="8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hidden="1" x14ac:dyDescent="0.55000000000000004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 s="8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hidden="1" x14ac:dyDescent="0.55000000000000004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 s="8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8" hidden="1" x14ac:dyDescent="0.55000000000000004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 s="8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hidden="1" x14ac:dyDescent="0.55000000000000004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 s="8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55000000000000004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 s="8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8.8" hidden="1" x14ac:dyDescent="0.55000000000000004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 s="8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55000000000000004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 s="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hidden="1" x14ac:dyDescent="0.55000000000000004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 s="8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hidden="1" x14ac:dyDescent="0.55000000000000004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hidden="1" x14ac:dyDescent="0.55000000000000004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85"/>
        <v>8</v>
      </c>
      <c r="P1091" s="8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55000000000000004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 s="8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hidden="1" x14ac:dyDescent="0.55000000000000004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 s="8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hidden="1" x14ac:dyDescent="0.55000000000000004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 s="8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hidden="1" x14ac:dyDescent="0.55000000000000004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 s="8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hidden="1" x14ac:dyDescent="0.55000000000000004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 s="8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hidden="1" x14ac:dyDescent="0.55000000000000004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 s="8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hidden="1" x14ac:dyDescent="0.55000000000000004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 s="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hidden="1" x14ac:dyDescent="0.55000000000000004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 s="8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hidden="1" x14ac:dyDescent="0.55000000000000004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 s="8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2" hidden="1" x14ac:dyDescent="0.55000000000000004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 s="8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hidden="1" x14ac:dyDescent="0.55000000000000004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 s="8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hidden="1" x14ac:dyDescent="0.55000000000000004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 s="8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hidden="1" x14ac:dyDescent="0.55000000000000004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 s="8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hidden="1" x14ac:dyDescent="0.55000000000000004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 s="8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hidden="1" x14ac:dyDescent="0.55000000000000004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 s="8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2" hidden="1" x14ac:dyDescent="0.55000000000000004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 s="8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hidden="1" x14ac:dyDescent="0.55000000000000004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 s="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hidden="1" x14ac:dyDescent="0.55000000000000004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 s="8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2" hidden="1" x14ac:dyDescent="0.55000000000000004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 s="8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hidden="1" x14ac:dyDescent="0.55000000000000004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 s="8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hidden="1" x14ac:dyDescent="0.55000000000000004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 s="8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hidden="1" x14ac:dyDescent="0.55000000000000004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 s="8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hidden="1" x14ac:dyDescent="0.55000000000000004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 s="8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hidden="1" x14ac:dyDescent="0.55000000000000004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 s="8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hidden="1" x14ac:dyDescent="0.55000000000000004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 s="8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hidden="1" x14ac:dyDescent="0.55000000000000004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 s="8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8" hidden="1" x14ac:dyDescent="0.55000000000000004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 s="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hidden="1" x14ac:dyDescent="0.55000000000000004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 s="8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hidden="1" x14ac:dyDescent="0.55000000000000004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 s="8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2" hidden="1" x14ac:dyDescent="0.55000000000000004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 s="8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8" hidden="1" x14ac:dyDescent="0.55000000000000004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 s="8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hidden="1" x14ac:dyDescent="0.55000000000000004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 s="8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2" hidden="1" x14ac:dyDescent="0.55000000000000004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 s="8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hidden="1" x14ac:dyDescent="0.55000000000000004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 s="8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hidden="1" x14ac:dyDescent="0.55000000000000004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 s="8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hidden="1" x14ac:dyDescent="0.55000000000000004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 s="8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hidden="1" x14ac:dyDescent="0.55000000000000004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 s="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hidden="1" x14ac:dyDescent="0.55000000000000004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 s="8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55000000000000004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 s="8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hidden="1" x14ac:dyDescent="0.55000000000000004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 s="8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hidden="1" x14ac:dyDescent="0.55000000000000004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 s="8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hidden="1" x14ac:dyDescent="0.55000000000000004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 s="8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hidden="1" x14ac:dyDescent="0.55000000000000004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 s="8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hidden="1" x14ac:dyDescent="0.55000000000000004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 s="8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hidden="1" x14ac:dyDescent="0.55000000000000004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 s="8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hidden="1" x14ac:dyDescent="0.55000000000000004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 s="8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hidden="1" x14ac:dyDescent="0.55000000000000004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 s="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hidden="1" x14ac:dyDescent="0.55000000000000004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 s="8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hidden="1" x14ac:dyDescent="0.55000000000000004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 s="8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hidden="1" x14ac:dyDescent="0.55000000000000004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 s="8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hidden="1" x14ac:dyDescent="0.55000000000000004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 s="8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55000000000000004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 s="8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hidden="1" x14ac:dyDescent="0.55000000000000004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 s="8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hidden="1" x14ac:dyDescent="0.55000000000000004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 s="8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hidden="1" x14ac:dyDescent="0.55000000000000004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 s="8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hidden="1" x14ac:dyDescent="0.55000000000000004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 s="8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hidden="1" x14ac:dyDescent="0.55000000000000004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 s="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hidden="1" x14ac:dyDescent="0.55000000000000004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 s="8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hidden="1" x14ac:dyDescent="0.55000000000000004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 s="8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hidden="1" x14ac:dyDescent="0.55000000000000004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 s="8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hidden="1" x14ac:dyDescent="0.55000000000000004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 s="8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2" hidden="1" x14ac:dyDescent="0.55000000000000004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 s="8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55000000000000004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hidden="1" x14ac:dyDescent="0.55000000000000004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90"/>
        <v>1</v>
      </c>
      <c r="P1155" s="8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55000000000000004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 s="8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hidden="1" x14ac:dyDescent="0.55000000000000004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 s="8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hidden="1" x14ac:dyDescent="0.55000000000000004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 s="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hidden="1" x14ac:dyDescent="0.55000000000000004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 s="8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hidden="1" x14ac:dyDescent="0.55000000000000004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 s="8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hidden="1" x14ac:dyDescent="0.55000000000000004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 s="8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hidden="1" x14ac:dyDescent="0.55000000000000004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 s="8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hidden="1" x14ac:dyDescent="0.55000000000000004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 s="8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2" hidden="1" x14ac:dyDescent="0.55000000000000004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 s="8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hidden="1" x14ac:dyDescent="0.55000000000000004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 s="8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hidden="1" x14ac:dyDescent="0.55000000000000004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 s="8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hidden="1" x14ac:dyDescent="0.55000000000000004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 s="8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hidden="1" x14ac:dyDescent="0.55000000000000004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 s="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hidden="1" x14ac:dyDescent="0.55000000000000004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 s="8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hidden="1" x14ac:dyDescent="0.55000000000000004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 s="8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hidden="1" x14ac:dyDescent="0.55000000000000004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 s="8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hidden="1" x14ac:dyDescent="0.55000000000000004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 s="8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8" hidden="1" x14ac:dyDescent="0.55000000000000004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 s="8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idden="1" x14ac:dyDescent="0.55000000000000004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 s="8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hidden="1" x14ac:dyDescent="0.55000000000000004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 s="8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hidden="1" x14ac:dyDescent="0.55000000000000004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 s="8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hidden="1" x14ac:dyDescent="0.55000000000000004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 s="8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hidden="1" x14ac:dyDescent="0.55000000000000004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 s="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hidden="1" x14ac:dyDescent="0.55000000000000004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 s="8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hidden="1" x14ac:dyDescent="0.55000000000000004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 s="8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hidden="1" x14ac:dyDescent="0.55000000000000004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 s="8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8" hidden="1" x14ac:dyDescent="0.55000000000000004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 s="8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idden="1" x14ac:dyDescent="0.55000000000000004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 s="8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3.2" hidden="1" x14ac:dyDescent="0.55000000000000004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 s="8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hidden="1" x14ac:dyDescent="0.55000000000000004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 s="8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hidden="1" x14ac:dyDescent="0.55000000000000004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 s="8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hidden="1" x14ac:dyDescent="0.55000000000000004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 s="8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hidden="1" x14ac:dyDescent="0.55000000000000004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 s="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hidden="1" x14ac:dyDescent="0.55000000000000004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 s="8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hidden="1" x14ac:dyDescent="0.55000000000000004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 s="8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hidden="1" x14ac:dyDescent="0.55000000000000004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 s="8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hidden="1" x14ac:dyDescent="0.55000000000000004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 s="8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hidden="1" x14ac:dyDescent="0.55000000000000004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 s="8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hidden="1" x14ac:dyDescent="0.55000000000000004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 s="8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2" hidden="1" x14ac:dyDescent="0.55000000000000004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 s="8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hidden="1" x14ac:dyDescent="0.55000000000000004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 s="8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hidden="1" x14ac:dyDescent="0.55000000000000004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 s="8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hidden="1" x14ac:dyDescent="0.55000000000000004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 s="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2" hidden="1" x14ac:dyDescent="0.55000000000000004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 s="8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hidden="1" x14ac:dyDescent="0.55000000000000004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 s="8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hidden="1" x14ac:dyDescent="0.55000000000000004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 s="8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hidden="1" x14ac:dyDescent="0.55000000000000004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 s="8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hidden="1" x14ac:dyDescent="0.55000000000000004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 s="8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hidden="1" x14ac:dyDescent="0.55000000000000004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 s="8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hidden="1" x14ac:dyDescent="0.55000000000000004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 s="8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hidden="1" x14ac:dyDescent="0.55000000000000004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 s="8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hidden="1" x14ac:dyDescent="0.55000000000000004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 s="8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hidden="1" x14ac:dyDescent="0.55000000000000004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 s="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hidden="1" x14ac:dyDescent="0.55000000000000004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 s="8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hidden="1" x14ac:dyDescent="0.55000000000000004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 s="8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hidden="1" x14ac:dyDescent="0.55000000000000004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 s="8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hidden="1" x14ac:dyDescent="0.55000000000000004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 s="8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hidden="1" x14ac:dyDescent="0.55000000000000004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 s="8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2" hidden="1" x14ac:dyDescent="0.55000000000000004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 s="8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2" hidden="1" x14ac:dyDescent="0.55000000000000004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 s="8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hidden="1" x14ac:dyDescent="0.55000000000000004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 s="8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hidden="1" x14ac:dyDescent="0.55000000000000004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 s="8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hidden="1" x14ac:dyDescent="0.55000000000000004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hidden="1" x14ac:dyDescent="0.55000000000000004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95"/>
        <v>103</v>
      </c>
      <c r="P1219" s="8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55000000000000004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 s="8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hidden="1" x14ac:dyDescent="0.55000000000000004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 s="8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hidden="1" x14ac:dyDescent="0.55000000000000004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 s="8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hidden="1" x14ac:dyDescent="0.55000000000000004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 s="8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hidden="1" x14ac:dyDescent="0.55000000000000004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 s="8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8" hidden="1" x14ac:dyDescent="0.55000000000000004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 s="8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hidden="1" x14ac:dyDescent="0.55000000000000004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 s="8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hidden="1" x14ac:dyDescent="0.55000000000000004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 s="8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hidden="1" x14ac:dyDescent="0.55000000000000004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 s="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hidden="1" x14ac:dyDescent="0.55000000000000004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 s="8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hidden="1" x14ac:dyDescent="0.55000000000000004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 s="8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2" hidden="1" x14ac:dyDescent="0.55000000000000004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 s="8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hidden="1" x14ac:dyDescent="0.55000000000000004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 s="8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hidden="1" x14ac:dyDescent="0.55000000000000004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 s="8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hidden="1" x14ac:dyDescent="0.55000000000000004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 s="8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hidden="1" x14ac:dyDescent="0.55000000000000004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 s="8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hidden="1" x14ac:dyDescent="0.55000000000000004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 s="8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hidden="1" x14ac:dyDescent="0.55000000000000004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 s="8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idden="1" x14ac:dyDescent="0.55000000000000004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 s="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hidden="1" x14ac:dyDescent="0.55000000000000004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 s="8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hidden="1" x14ac:dyDescent="0.55000000000000004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 s="8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hidden="1" x14ac:dyDescent="0.55000000000000004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 s="8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8" hidden="1" x14ac:dyDescent="0.55000000000000004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 s="8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2" hidden="1" x14ac:dyDescent="0.55000000000000004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 s="8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hidden="1" x14ac:dyDescent="0.55000000000000004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 s="8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hidden="1" x14ac:dyDescent="0.55000000000000004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 s="8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hidden="1" x14ac:dyDescent="0.55000000000000004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 s="8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hidden="1" x14ac:dyDescent="0.55000000000000004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 s="8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hidden="1" x14ac:dyDescent="0.55000000000000004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 s="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hidden="1" x14ac:dyDescent="0.55000000000000004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 s="8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8" hidden="1" x14ac:dyDescent="0.55000000000000004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 s="8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hidden="1" x14ac:dyDescent="0.55000000000000004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 s="8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2" hidden="1" x14ac:dyDescent="0.55000000000000004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 s="8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hidden="1" x14ac:dyDescent="0.55000000000000004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 s="8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hidden="1" x14ac:dyDescent="0.55000000000000004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 s="8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hidden="1" x14ac:dyDescent="0.55000000000000004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 s="8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hidden="1" x14ac:dyDescent="0.55000000000000004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 s="8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hidden="1" x14ac:dyDescent="0.55000000000000004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 s="8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hidden="1" x14ac:dyDescent="0.55000000000000004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 s="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hidden="1" x14ac:dyDescent="0.55000000000000004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 s="8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hidden="1" x14ac:dyDescent="0.55000000000000004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 s="8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8" hidden="1" x14ac:dyDescent="0.55000000000000004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 s="8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hidden="1" x14ac:dyDescent="0.55000000000000004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 s="8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8" hidden="1" x14ac:dyDescent="0.55000000000000004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 s="8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hidden="1" x14ac:dyDescent="0.55000000000000004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 s="8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hidden="1" x14ac:dyDescent="0.55000000000000004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 s="8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hidden="1" x14ac:dyDescent="0.55000000000000004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 s="8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hidden="1" x14ac:dyDescent="0.55000000000000004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 s="8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hidden="1" x14ac:dyDescent="0.55000000000000004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 s="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hidden="1" x14ac:dyDescent="0.55000000000000004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 s="8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hidden="1" x14ac:dyDescent="0.55000000000000004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 s="8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hidden="1" x14ac:dyDescent="0.55000000000000004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 s="8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hidden="1" x14ac:dyDescent="0.55000000000000004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 s="8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hidden="1" x14ac:dyDescent="0.55000000000000004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 s="8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hidden="1" x14ac:dyDescent="0.55000000000000004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 s="8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8.8" hidden="1" x14ac:dyDescent="0.55000000000000004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 s="8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hidden="1" x14ac:dyDescent="0.55000000000000004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 s="8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hidden="1" x14ac:dyDescent="0.55000000000000004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 s="8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hidden="1" x14ac:dyDescent="0.55000000000000004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 s="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hidden="1" x14ac:dyDescent="0.55000000000000004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 s="8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hidden="1" x14ac:dyDescent="0.55000000000000004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 s="8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hidden="1" x14ac:dyDescent="0.55000000000000004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 s="8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hidden="1" x14ac:dyDescent="0.55000000000000004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hidden="1" x14ac:dyDescent="0.55000000000000004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100"/>
        <v>111</v>
      </c>
      <c r="P1283" s="8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55000000000000004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 s="8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hidden="1" x14ac:dyDescent="0.55000000000000004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 s="8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 s="8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 s="8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 s="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 s="8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 s="8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 s="8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 s="8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 s="8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 s="8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 s="8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 s="8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 s="8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 s="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 s="8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 s="8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 s="8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 s="8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 s="8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 s="8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 s="8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hidden="1" x14ac:dyDescent="0.55000000000000004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 s="8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hidden="1" x14ac:dyDescent="0.55000000000000004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 s="8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hidden="1" x14ac:dyDescent="0.55000000000000004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 s="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hidden="1" x14ac:dyDescent="0.55000000000000004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 s="8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hidden="1" x14ac:dyDescent="0.55000000000000004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 s="8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hidden="1" x14ac:dyDescent="0.55000000000000004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 s="8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hidden="1" x14ac:dyDescent="0.55000000000000004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 s="8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2" hidden="1" x14ac:dyDescent="0.55000000000000004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 s="8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hidden="1" x14ac:dyDescent="0.55000000000000004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 s="8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hidden="1" x14ac:dyDescent="0.55000000000000004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 s="8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hidden="1" x14ac:dyDescent="0.55000000000000004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 s="8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hidden="1" x14ac:dyDescent="0.55000000000000004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 s="8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hidden="1" x14ac:dyDescent="0.55000000000000004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 s="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hidden="1" x14ac:dyDescent="0.55000000000000004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 s="8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hidden="1" x14ac:dyDescent="0.55000000000000004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 s="8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hidden="1" x14ac:dyDescent="0.55000000000000004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 s="8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hidden="1" x14ac:dyDescent="0.55000000000000004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 s="8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2" hidden="1" x14ac:dyDescent="0.55000000000000004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 s="8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hidden="1" x14ac:dyDescent="0.55000000000000004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 s="8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hidden="1" x14ac:dyDescent="0.55000000000000004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 s="8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hidden="1" x14ac:dyDescent="0.55000000000000004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 s="8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hidden="1" x14ac:dyDescent="0.55000000000000004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 s="8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hidden="1" x14ac:dyDescent="0.55000000000000004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 s="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hidden="1" x14ac:dyDescent="0.55000000000000004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 s="8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hidden="1" x14ac:dyDescent="0.55000000000000004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 s="8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hidden="1" x14ac:dyDescent="0.55000000000000004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 s="8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hidden="1" x14ac:dyDescent="0.55000000000000004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 s="8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hidden="1" x14ac:dyDescent="0.55000000000000004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 s="8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hidden="1" x14ac:dyDescent="0.55000000000000004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 s="8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hidden="1" x14ac:dyDescent="0.55000000000000004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 s="8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hidden="1" x14ac:dyDescent="0.55000000000000004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 s="8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hidden="1" x14ac:dyDescent="0.55000000000000004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 s="8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hidden="1" x14ac:dyDescent="0.55000000000000004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 s="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hidden="1" x14ac:dyDescent="0.55000000000000004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 s="8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2" hidden="1" x14ac:dyDescent="0.55000000000000004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 s="8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hidden="1" x14ac:dyDescent="0.55000000000000004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 s="8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hidden="1" x14ac:dyDescent="0.55000000000000004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 s="8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2" hidden="1" x14ac:dyDescent="0.55000000000000004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 s="8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hidden="1" x14ac:dyDescent="0.55000000000000004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 s="8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hidden="1" x14ac:dyDescent="0.55000000000000004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 s="8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hidden="1" x14ac:dyDescent="0.55000000000000004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hidden="1" x14ac:dyDescent="0.55000000000000004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105"/>
        <v>125</v>
      </c>
      <c r="P1347" s="8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55000000000000004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 s="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hidden="1" x14ac:dyDescent="0.55000000000000004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 s="8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hidden="1" x14ac:dyDescent="0.55000000000000004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 s="8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hidden="1" x14ac:dyDescent="0.55000000000000004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 s="8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hidden="1" x14ac:dyDescent="0.55000000000000004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 s="8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hidden="1" x14ac:dyDescent="0.55000000000000004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 s="8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hidden="1" x14ac:dyDescent="0.55000000000000004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 s="8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8" hidden="1" x14ac:dyDescent="0.55000000000000004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 s="8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hidden="1" x14ac:dyDescent="0.55000000000000004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 s="8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hidden="1" x14ac:dyDescent="0.55000000000000004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 s="8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hidden="1" x14ac:dyDescent="0.55000000000000004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 s="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hidden="1" x14ac:dyDescent="0.55000000000000004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 s="8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hidden="1" x14ac:dyDescent="0.55000000000000004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 s="8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hidden="1" x14ac:dyDescent="0.55000000000000004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 s="8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hidden="1" x14ac:dyDescent="0.55000000000000004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 s="8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hidden="1" x14ac:dyDescent="0.55000000000000004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 s="8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8" hidden="1" x14ac:dyDescent="0.55000000000000004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 s="8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hidden="1" x14ac:dyDescent="0.55000000000000004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 s="8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2" hidden="1" x14ac:dyDescent="0.55000000000000004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 s="8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hidden="1" x14ac:dyDescent="0.55000000000000004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 s="8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55000000000000004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 s="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hidden="1" x14ac:dyDescent="0.55000000000000004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 s="8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hidden="1" x14ac:dyDescent="0.55000000000000004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 s="8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hidden="1" x14ac:dyDescent="0.55000000000000004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 s="8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hidden="1" x14ac:dyDescent="0.55000000000000004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 s="8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hidden="1" x14ac:dyDescent="0.55000000000000004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 s="8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idden="1" x14ac:dyDescent="0.55000000000000004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 s="8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hidden="1" x14ac:dyDescent="0.55000000000000004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 s="8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hidden="1" x14ac:dyDescent="0.55000000000000004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 s="8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2" hidden="1" x14ac:dyDescent="0.55000000000000004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 s="8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hidden="1" x14ac:dyDescent="0.55000000000000004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 s="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hidden="1" x14ac:dyDescent="0.55000000000000004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 s="8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55000000000000004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 s="8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hidden="1" x14ac:dyDescent="0.55000000000000004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 s="8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8" hidden="1" x14ac:dyDescent="0.55000000000000004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 s="8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2" hidden="1" x14ac:dyDescent="0.55000000000000004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 s="8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hidden="1" x14ac:dyDescent="0.55000000000000004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 s="8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hidden="1" x14ac:dyDescent="0.55000000000000004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 s="8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hidden="1" x14ac:dyDescent="0.55000000000000004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 s="8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hidden="1" x14ac:dyDescent="0.55000000000000004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 s="8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hidden="1" x14ac:dyDescent="0.55000000000000004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 s="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hidden="1" x14ac:dyDescent="0.55000000000000004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 s="8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hidden="1" x14ac:dyDescent="0.55000000000000004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 s="8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hidden="1" x14ac:dyDescent="0.55000000000000004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 s="8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hidden="1" x14ac:dyDescent="0.55000000000000004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 s="8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hidden="1" x14ac:dyDescent="0.55000000000000004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 s="8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hidden="1" x14ac:dyDescent="0.55000000000000004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 s="8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55000000000000004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 s="8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hidden="1" x14ac:dyDescent="0.55000000000000004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 s="8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55000000000000004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 s="8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hidden="1" x14ac:dyDescent="0.55000000000000004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 s="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hidden="1" x14ac:dyDescent="0.55000000000000004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 s="8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hidden="1" x14ac:dyDescent="0.55000000000000004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 s="8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hidden="1" x14ac:dyDescent="0.55000000000000004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 s="8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hidden="1" x14ac:dyDescent="0.55000000000000004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 s="8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2" hidden="1" x14ac:dyDescent="0.55000000000000004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 s="8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hidden="1" x14ac:dyDescent="0.55000000000000004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 s="8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hidden="1" x14ac:dyDescent="0.55000000000000004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 s="8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hidden="1" x14ac:dyDescent="0.55000000000000004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 s="8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hidden="1" x14ac:dyDescent="0.55000000000000004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 s="8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55000000000000004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 s="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hidden="1" x14ac:dyDescent="0.55000000000000004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 s="8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hidden="1" x14ac:dyDescent="0.55000000000000004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110">ROUND(E1410/D1410*100,0)</f>
        <v>7</v>
      </c>
      <c r="P1410" s="8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hidden="1" x14ac:dyDescent="0.55000000000000004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110"/>
        <v>0</v>
      </c>
      <c r="P1411" s="8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55000000000000004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 s="8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2" hidden="1" x14ac:dyDescent="0.55000000000000004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 s="8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hidden="1" x14ac:dyDescent="0.55000000000000004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 s="8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hidden="1" x14ac:dyDescent="0.55000000000000004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 s="8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hidden="1" x14ac:dyDescent="0.55000000000000004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 s="8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hidden="1" x14ac:dyDescent="0.55000000000000004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 s="8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hidden="1" x14ac:dyDescent="0.55000000000000004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 s="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hidden="1" x14ac:dyDescent="0.55000000000000004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 s="8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hidden="1" x14ac:dyDescent="0.55000000000000004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 s="8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2" hidden="1" x14ac:dyDescent="0.55000000000000004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 s="8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hidden="1" x14ac:dyDescent="0.55000000000000004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 s="8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2" hidden="1" x14ac:dyDescent="0.55000000000000004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 s="8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hidden="1" x14ac:dyDescent="0.55000000000000004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 s="8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hidden="1" x14ac:dyDescent="0.55000000000000004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 s="8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hidden="1" x14ac:dyDescent="0.55000000000000004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 s="8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hidden="1" x14ac:dyDescent="0.55000000000000004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 s="8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hidden="1" x14ac:dyDescent="0.55000000000000004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 s="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2" hidden="1" x14ac:dyDescent="0.55000000000000004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 s="8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hidden="1" x14ac:dyDescent="0.55000000000000004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 s="8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hidden="1" x14ac:dyDescent="0.55000000000000004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 s="8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hidden="1" x14ac:dyDescent="0.55000000000000004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 s="8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hidden="1" x14ac:dyDescent="0.55000000000000004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 s="8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hidden="1" x14ac:dyDescent="0.55000000000000004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 s="8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hidden="1" x14ac:dyDescent="0.55000000000000004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 s="8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hidden="1" x14ac:dyDescent="0.55000000000000004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 s="8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8" hidden="1" x14ac:dyDescent="0.55000000000000004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 s="8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hidden="1" x14ac:dyDescent="0.55000000000000004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 s="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hidden="1" x14ac:dyDescent="0.55000000000000004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 s="8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hidden="1" x14ac:dyDescent="0.55000000000000004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 s="8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hidden="1" x14ac:dyDescent="0.55000000000000004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 s="8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hidden="1" x14ac:dyDescent="0.55000000000000004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 s="8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hidden="1" x14ac:dyDescent="0.55000000000000004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 s="8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hidden="1" x14ac:dyDescent="0.55000000000000004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 s="8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hidden="1" x14ac:dyDescent="0.55000000000000004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 s="8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hidden="1" x14ac:dyDescent="0.55000000000000004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 s="8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hidden="1" x14ac:dyDescent="0.55000000000000004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 s="8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hidden="1" x14ac:dyDescent="0.55000000000000004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 s="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hidden="1" x14ac:dyDescent="0.55000000000000004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 s="8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2" hidden="1" x14ac:dyDescent="0.55000000000000004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 s="8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hidden="1" x14ac:dyDescent="0.55000000000000004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 s="8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2" hidden="1" x14ac:dyDescent="0.55000000000000004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 s="8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8.8" hidden="1" x14ac:dyDescent="0.55000000000000004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 s="8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hidden="1" x14ac:dyDescent="0.55000000000000004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 s="8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hidden="1" x14ac:dyDescent="0.55000000000000004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 s="8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hidden="1" x14ac:dyDescent="0.55000000000000004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 s="8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hidden="1" x14ac:dyDescent="0.55000000000000004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 s="8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idden="1" x14ac:dyDescent="0.55000000000000004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 s="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hidden="1" x14ac:dyDescent="0.55000000000000004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 s="8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2" hidden="1" x14ac:dyDescent="0.55000000000000004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 s="8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hidden="1" x14ac:dyDescent="0.55000000000000004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 s="8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hidden="1" x14ac:dyDescent="0.55000000000000004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 s="8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hidden="1" x14ac:dyDescent="0.55000000000000004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 s="8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hidden="1" x14ac:dyDescent="0.55000000000000004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 s="8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hidden="1" x14ac:dyDescent="0.55000000000000004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 s="8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55000000000000004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 s="8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hidden="1" x14ac:dyDescent="0.55000000000000004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 s="8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hidden="1" x14ac:dyDescent="0.55000000000000004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 s="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hidden="1" x14ac:dyDescent="0.55000000000000004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 s="8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hidden="1" x14ac:dyDescent="0.55000000000000004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 s="8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8" hidden="1" x14ac:dyDescent="0.55000000000000004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 s="8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2" hidden="1" x14ac:dyDescent="0.55000000000000004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 s="8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hidden="1" x14ac:dyDescent="0.55000000000000004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 s="8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2" hidden="1" x14ac:dyDescent="0.55000000000000004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55000000000000004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115"/>
        <v>121</v>
      </c>
      <c r="P1475" s="8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55000000000000004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 s="8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hidden="1" x14ac:dyDescent="0.55000000000000004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 s="8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hidden="1" x14ac:dyDescent="0.55000000000000004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 s="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hidden="1" x14ac:dyDescent="0.55000000000000004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 s="8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hidden="1" x14ac:dyDescent="0.55000000000000004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 s="8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hidden="1" x14ac:dyDescent="0.55000000000000004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 s="8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hidden="1" x14ac:dyDescent="0.55000000000000004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 s="8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hidden="1" x14ac:dyDescent="0.55000000000000004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 s="8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hidden="1" x14ac:dyDescent="0.55000000000000004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 s="8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hidden="1" x14ac:dyDescent="0.55000000000000004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 s="8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55000000000000004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 s="8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hidden="1" x14ac:dyDescent="0.55000000000000004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 s="8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2" hidden="1" x14ac:dyDescent="0.55000000000000004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 s="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hidden="1" x14ac:dyDescent="0.55000000000000004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 s="8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hidden="1" x14ac:dyDescent="0.55000000000000004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 s="8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hidden="1" x14ac:dyDescent="0.55000000000000004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 s="8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hidden="1" x14ac:dyDescent="0.55000000000000004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 s="8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hidden="1" x14ac:dyDescent="0.55000000000000004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 s="8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2" hidden="1" x14ac:dyDescent="0.55000000000000004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 s="8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hidden="1" x14ac:dyDescent="0.55000000000000004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 s="8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hidden="1" x14ac:dyDescent="0.55000000000000004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 s="8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hidden="1" x14ac:dyDescent="0.55000000000000004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 s="8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hidden="1" x14ac:dyDescent="0.55000000000000004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 s="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hidden="1" x14ac:dyDescent="0.55000000000000004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 s="8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hidden="1" x14ac:dyDescent="0.55000000000000004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 s="8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hidden="1" x14ac:dyDescent="0.55000000000000004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 s="8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hidden="1" x14ac:dyDescent="0.55000000000000004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 s="8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hidden="1" x14ac:dyDescent="0.55000000000000004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 s="8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hidden="1" x14ac:dyDescent="0.55000000000000004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 s="8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hidden="1" x14ac:dyDescent="0.55000000000000004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 s="8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8" hidden="1" x14ac:dyDescent="0.55000000000000004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 s="8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hidden="1" x14ac:dyDescent="0.55000000000000004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 s="8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hidden="1" x14ac:dyDescent="0.55000000000000004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 s="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3.2" hidden="1" x14ac:dyDescent="0.55000000000000004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 s="8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hidden="1" x14ac:dyDescent="0.55000000000000004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 s="8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hidden="1" x14ac:dyDescent="0.55000000000000004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 s="8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hidden="1" x14ac:dyDescent="0.55000000000000004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 s="8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2" hidden="1" x14ac:dyDescent="0.55000000000000004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 s="8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hidden="1" x14ac:dyDescent="0.55000000000000004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 s="8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hidden="1" x14ac:dyDescent="0.55000000000000004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 s="8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hidden="1" x14ac:dyDescent="0.55000000000000004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 s="8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hidden="1" x14ac:dyDescent="0.55000000000000004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 s="8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hidden="1" x14ac:dyDescent="0.55000000000000004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 s="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hidden="1" x14ac:dyDescent="0.55000000000000004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 s="8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hidden="1" x14ac:dyDescent="0.55000000000000004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 s="8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hidden="1" x14ac:dyDescent="0.55000000000000004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 s="8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hidden="1" x14ac:dyDescent="0.55000000000000004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 s="8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hidden="1" x14ac:dyDescent="0.55000000000000004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 s="8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2" hidden="1" x14ac:dyDescent="0.55000000000000004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 s="8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hidden="1" x14ac:dyDescent="0.55000000000000004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 s="8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hidden="1" x14ac:dyDescent="0.55000000000000004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 s="8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hidden="1" x14ac:dyDescent="0.55000000000000004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 s="8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hidden="1" x14ac:dyDescent="0.55000000000000004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 s="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hidden="1" x14ac:dyDescent="0.55000000000000004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 s="8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hidden="1" x14ac:dyDescent="0.55000000000000004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 s="8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hidden="1" x14ac:dyDescent="0.55000000000000004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 s="8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2" hidden="1" x14ac:dyDescent="0.55000000000000004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 s="8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3.2" hidden="1" x14ac:dyDescent="0.55000000000000004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 s="8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hidden="1" x14ac:dyDescent="0.55000000000000004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 s="8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8.8" hidden="1" x14ac:dyDescent="0.55000000000000004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 s="8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hidden="1" x14ac:dyDescent="0.55000000000000004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 s="8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hidden="1" x14ac:dyDescent="0.55000000000000004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 s="8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2" hidden="1" x14ac:dyDescent="0.55000000000000004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hidden="1" x14ac:dyDescent="0.55000000000000004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120"/>
        <v>180</v>
      </c>
      <c r="P1539" s="8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55000000000000004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 s="8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hidden="1" x14ac:dyDescent="0.55000000000000004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 s="8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hidden="1" x14ac:dyDescent="0.55000000000000004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 s="8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hidden="1" x14ac:dyDescent="0.55000000000000004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 s="8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hidden="1" x14ac:dyDescent="0.55000000000000004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 s="8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hidden="1" x14ac:dyDescent="0.55000000000000004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 s="8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hidden="1" x14ac:dyDescent="0.55000000000000004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 s="8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hidden="1" x14ac:dyDescent="0.55000000000000004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 s="8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hidden="1" x14ac:dyDescent="0.55000000000000004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 s="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hidden="1" x14ac:dyDescent="0.55000000000000004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 s="8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hidden="1" x14ac:dyDescent="0.55000000000000004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 s="8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hidden="1" x14ac:dyDescent="0.55000000000000004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 s="8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2" hidden="1" x14ac:dyDescent="0.55000000000000004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 s="8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hidden="1" x14ac:dyDescent="0.55000000000000004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 s="8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hidden="1" x14ac:dyDescent="0.55000000000000004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 s="8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hidden="1" x14ac:dyDescent="0.55000000000000004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 s="8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hidden="1" x14ac:dyDescent="0.55000000000000004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 s="8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hidden="1" x14ac:dyDescent="0.55000000000000004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 s="8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hidden="1" x14ac:dyDescent="0.55000000000000004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 s="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hidden="1" x14ac:dyDescent="0.55000000000000004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 s="8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8.8" hidden="1" x14ac:dyDescent="0.55000000000000004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 s="8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hidden="1" x14ac:dyDescent="0.55000000000000004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 s="8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hidden="1" x14ac:dyDescent="0.55000000000000004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 s="8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hidden="1" x14ac:dyDescent="0.55000000000000004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 s="8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3.2" hidden="1" x14ac:dyDescent="0.55000000000000004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 s="8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hidden="1" x14ac:dyDescent="0.55000000000000004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 s="8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hidden="1" x14ac:dyDescent="0.55000000000000004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 s="8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hidden="1" x14ac:dyDescent="0.55000000000000004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 s="8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hidden="1" x14ac:dyDescent="0.55000000000000004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 s="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hidden="1" x14ac:dyDescent="0.55000000000000004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 s="8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hidden="1" x14ac:dyDescent="0.55000000000000004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 s="8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55000000000000004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 s="8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hidden="1" x14ac:dyDescent="0.55000000000000004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 s="8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2" hidden="1" x14ac:dyDescent="0.55000000000000004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 s="8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hidden="1" x14ac:dyDescent="0.55000000000000004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 s="8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hidden="1" x14ac:dyDescent="0.55000000000000004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 s="8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hidden="1" x14ac:dyDescent="0.55000000000000004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 s="8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hidden="1" x14ac:dyDescent="0.55000000000000004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 s="8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hidden="1" x14ac:dyDescent="0.55000000000000004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 s="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hidden="1" x14ac:dyDescent="0.55000000000000004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 s="8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hidden="1" x14ac:dyDescent="0.55000000000000004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 s="8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hidden="1" x14ac:dyDescent="0.55000000000000004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 s="8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hidden="1" x14ac:dyDescent="0.55000000000000004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 s="8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hidden="1" x14ac:dyDescent="0.55000000000000004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 s="8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hidden="1" x14ac:dyDescent="0.55000000000000004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 s="8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3.2" hidden="1" x14ac:dyDescent="0.55000000000000004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 s="8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hidden="1" x14ac:dyDescent="0.55000000000000004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 s="8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2" hidden="1" x14ac:dyDescent="0.55000000000000004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 s="8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hidden="1" x14ac:dyDescent="0.55000000000000004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 s="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2" hidden="1" x14ac:dyDescent="0.55000000000000004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 s="8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hidden="1" x14ac:dyDescent="0.55000000000000004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 s="8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hidden="1" x14ac:dyDescent="0.55000000000000004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 s="8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55000000000000004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 s="8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2" hidden="1" x14ac:dyDescent="0.55000000000000004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 s="8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hidden="1" x14ac:dyDescent="0.55000000000000004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 s="8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hidden="1" x14ac:dyDescent="0.55000000000000004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 s="8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hidden="1" x14ac:dyDescent="0.55000000000000004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 s="8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hidden="1" x14ac:dyDescent="0.55000000000000004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 s="8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8.8" hidden="1" x14ac:dyDescent="0.55000000000000004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 s="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hidden="1" x14ac:dyDescent="0.55000000000000004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 s="8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3.2" hidden="1" x14ac:dyDescent="0.55000000000000004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 s="8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hidden="1" x14ac:dyDescent="0.55000000000000004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 s="8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hidden="1" x14ac:dyDescent="0.55000000000000004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hidden="1" x14ac:dyDescent="0.55000000000000004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25"/>
        <v>108</v>
      </c>
      <c r="P1603" s="8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55000000000000004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 s="8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hidden="1" x14ac:dyDescent="0.55000000000000004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 s="8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hidden="1" x14ac:dyDescent="0.55000000000000004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 s="8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hidden="1" x14ac:dyDescent="0.55000000000000004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 s="8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hidden="1" x14ac:dyDescent="0.55000000000000004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 s="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hidden="1" x14ac:dyDescent="0.55000000000000004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 s="8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hidden="1" x14ac:dyDescent="0.55000000000000004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 s="8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hidden="1" x14ac:dyDescent="0.55000000000000004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 s="8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hidden="1" x14ac:dyDescent="0.55000000000000004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 s="8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55000000000000004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 s="8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8" hidden="1" x14ac:dyDescent="0.55000000000000004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 s="8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hidden="1" x14ac:dyDescent="0.55000000000000004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 s="8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hidden="1" x14ac:dyDescent="0.55000000000000004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 s="8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hidden="1" x14ac:dyDescent="0.55000000000000004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 s="8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hidden="1" x14ac:dyDescent="0.55000000000000004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 s="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hidden="1" x14ac:dyDescent="0.55000000000000004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 s="8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8" hidden="1" x14ac:dyDescent="0.55000000000000004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 s="8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hidden="1" x14ac:dyDescent="0.55000000000000004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 s="8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hidden="1" x14ac:dyDescent="0.55000000000000004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 s="8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hidden="1" x14ac:dyDescent="0.55000000000000004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 s="8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hidden="1" x14ac:dyDescent="0.55000000000000004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 s="8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hidden="1" x14ac:dyDescent="0.55000000000000004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 s="8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8" hidden="1" x14ac:dyDescent="0.55000000000000004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 s="8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3.2" hidden="1" x14ac:dyDescent="0.55000000000000004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 s="8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hidden="1" x14ac:dyDescent="0.55000000000000004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 s="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hidden="1" x14ac:dyDescent="0.55000000000000004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 s="8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hidden="1" x14ac:dyDescent="0.55000000000000004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 s="8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hidden="1" x14ac:dyDescent="0.55000000000000004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 s="8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hidden="1" x14ac:dyDescent="0.55000000000000004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 s="8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hidden="1" x14ac:dyDescent="0.55000000000000004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 s="8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hidden="1" x14ac:dyDescent="0.55000000000000004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 s="8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hidden="1" x14ac:dyDescent="0.55000000000000004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 s="8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8" hidden="1" x14ac:dyDescent="0.55000000000000004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 s="8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2" hidden="1" x14ac:dyDescent="0.55000000000000004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 s="8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hidden="1" x14ac:dyDescent="0.55000000000000004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 s="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hidden="1" x14ac:dyDescent="0.55000000000000004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 s="8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hidden="1" x14ac:dyDescent="0.55000000000000004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 s="8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hidden="1" x14ac:dyDescent="0.55000000000000004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 s="8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hidden="1" x14ac:dyDescent="0.55000000000000004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 s="8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hidden="1" x14ac:dyDescent="0.55000000000000004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 s="8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hidden="1" x14ac:dyDescent="0.55000000000000004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 s="8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hidden="1" x14ac:dyDescent="0.55000000000000004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 s="8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hidden="1" x14ac:dyDescent="0.55000000000000004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 s="8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hidden="1" x14ac:dyDescent="0.55000000000000004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 s="8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2" hidden="1" x14ac:dyDescent="0.55000000000000004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 s="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hidden="1" x14ac:dyDescent="0.55000000000000004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 s="8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hidden="1" x14ac:dyDescent="0.55000000000000004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 s="8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hidden="1" x14ac:dyDescent="0.55000000000000004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 s="8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8" hidden="1" x14ac:dyDescent="0.55000000000000004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 s="8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hidden="1" x14ac:dyDescent="0.55000000000000004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 s="8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hidden="1" x14ac:dyDescent="0.55000000000000004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 s="8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hidden="1" x14ac:dyDescent="0.55000000000000004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 s="8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hidden="1" x14ac:dyDescent="0.55000000000000004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 s="8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hidden="1" x14ac:dyDescent="0.55000000000000004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 s="8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hidden="1" x14ac:dyDescent="0.55000000000000004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 s="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hidden="1" x14ac:dyDescent="0.55000000000000004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 s="8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hidden="1" x14ac:dyDescent="0.55000000000000004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 s="8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hidden="1" x14ac:dyDescent="0.55000000000000004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 s="8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3.2" hidden="1" x14ac:dyDescent="0.55000000000000004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 s="8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hidden="1" x14ac:dyDescent="0.55000000000000004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 s="8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hidden="1" x14ac:dyDescent="0.55000000000000004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 s="8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8" hidden="1" x14ac:dyDescent="0.55000000000000004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 s="8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hidden="1" x14ac:dyDescent="0.55000000000000004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hidden="1" x14ac:dyDescent="0.55000000000000004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30"/>
        <v>119</v>
      </c>
      <c r="P1667" s="8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55000000000000004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 s="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hidden="1" x14ac:dyDescent="0.55000000000000004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 s="8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hidden="1" x14ac:dyDescent="0.55000000000000004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 s="8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2" hidden="1" x14ac:dyDescent="0.55000000000000004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 s="8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hidden="1" x14ac:dyDescent="0.55000000000000004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 s="8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hidden="1" x14ac:dyDescent="0.55000000000000004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 s="8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8" hidden="1" x14ac:dyDescent="0.55000000000000004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 s="8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hidden="1" x14ac:dyDescent="0.55000000000000004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 s="8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hidden="1" x14ac:dyDescent="0.55000000000000004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 s="8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hidden="1" x14ac:dyDescent="0.55000000000000004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 s="8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hidden="1" x14ac:dyDescent="0.55000000000000004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 s="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hidden="1" x14ac:dyDescent="0.55000000000000004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 s="8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hidden="1" x14ac:dyDescent="0.55000000000000004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 s="8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hidden="1" x14ac:dyDescent="0.55000000000000004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 s="8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hidden="1" x14ac:dyDescent="0.55000000000000004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 s="8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hidden="1" x14ac:dyDescent="0.55000000000000004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 s="8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8" hidden="1" x14ac:dyDescent="0.55000000000000004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 s="8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hidden="1" x14ac:dyDescent="0.55000000000000004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 s="8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hidden="1" x14ac:dyDescent="0.55000000000000004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 s="8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hidden="1" x14ac:dyDescent="0.55000000000000004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 s="8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hidden="1" x14ac:dyDescent="0.55000000000000004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 s="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hidden="1" x14ac:dyDescent="0.55000000000000004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 s="8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hidden="1" x14ac:dyDescent="0.55000000000000004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 s="8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idden="1" x14ac:dyDescent="0.55000000000000004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 s="8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hidden="1" x14ac:dyDescent="0.55000000000000004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 s="8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hidden="1" x14ac:dyDescent="0.55000000000000004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 s="8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hidden="1" x14ac:dyDescent="0.55000000000000004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 s="8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hidden="1" x14ac:dyDescent="0.55000000000000004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 s="8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hidden="1" x14ac:dyDescent="0.55000000000000004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 s="8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2" hidden="1" x14ac:dyDescent="0.55000000000000004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 s="8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hidden="1" x14ac:dyDescent="0.55000000000000004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 s="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hidden="1" x14ac:dyDescent="0.55000000000000004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 s="8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hidden="1" x14ac:dyDescent="0.55000000000000004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 s="8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hidden="1" x14ac:dyDescent="0.55000000000000004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 s="8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hidden="1" x14ac:dyDescent="0.55000000000000004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 s="8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hidden="1" x14ac:dyDescent="0.55000000000000004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 s="8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idden="1" x14ac:dyDescent="0.55000000000000004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 s="8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hidden="1" x14ac:dyDescent="0.55000000000000004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 s="8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8" hidden="1" x14ac:dyDescent="0.55000000000000004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 s="8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hidden="1" x14ac:dyDescent="0.55000000000000004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 s="8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hidden="1" x14ac:dyDescent="0.55000000000000004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 s="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hidden="1" x14ac:dyDescent="0.55000000000000004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 s="8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3.2" hidden="1" x14ac:dyDescent="0.55000000000000004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 s="8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hidden="1" x14ac:dyDescent="0.55000000000000004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 s="8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hidden="1" x14ac:dyDescent="0.55000000000000004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 s="8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hidden="1" x14ac:dyDescent="0.55000000000000004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 s="8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2" hidden="1" x14ac:dyDescent="0.55000000000000004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 s="8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hidden="1" x14ac:dyDescent="0.55000000000000004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 s="8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hidden="1" x14ac:dyDescent="0.55000000000000004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 s="8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hidden="1" x14ac:dyDescent="0.55000000000000004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 s="8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hidden="1" x14ac:dyDescent="0.55000000000000004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 s="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hidden="1" x14ac:dyDescent="0.55000000000000004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 s="8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55000000000000004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 s="8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hidden="1" x14ac:dyDescent="0.55000000000000004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 s="8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hidden="1" x14ac:dyDescent="0.55000000000000004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 s="8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hidden="1" x14ac:dyDescent="0.55000000000000004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 s="8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hidden="1" x14ac:dyDescent="0.55000000000000004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 s="8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3.2" hidden="1" x14ac:dyDescent="0.55000000000000004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 s="8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hidden="1" x14ac:dyDescent="0.55000000000000004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 s="8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hidden="1" x14ac:dyDescent="0.55000000000000004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 s="8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hidden="1" x14ac:dyDescent="0.55000000000000004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 s="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hidden="1" x14ac:dyDescent="0.55000000000000004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 s="8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hidden="1" x14ac:dyDescent="0.55000000000000004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hidden="1" x14ac:dyDescent="0.55000000000000004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35"/>
        <v>0</v>
      </c>
      <c r="P1731" s="8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55000000000000004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 s="8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hidden="1" x14ac:dyDescent="0.55000000000000004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 s="8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hidden="1" x14ac:dyDescent="0.55000000000000004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 s="8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hidden="1" x14ac:dyDescent="0.55000000000000004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 s="8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hidden="1" x14ac:dyDescent="0.55000000000000004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 s="8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hidden="1" x14ac:dyDescent="0.55000000000000004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 s="8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hidden="1" x14ac:dyDescent="0.55000000000000004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 s="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hidden="1" x14ac:dyDescent="0.55000000000000004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 s="8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hidden="1" x14ac:dyDescent="0.55000000000000004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 s="8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hidden="1" x14ac:dyDescent="0.55000000000000004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 s="8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hidden="1" x14ac:dyDescent="0.55000000000000004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 s="8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hidden="1" x14ac:dyDescent="0.55000000000000004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 s="8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hidden="1" x14ac:dyDescent="0.55000000000000004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 s="8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hidden="1" x14ac:dyDescent="0.55000000000000004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 s="8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hidden="1" x14ac:dyDescent="0.55000000000000004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 s="8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hidden="1" x14ac:dyDescent="0.55000000000000004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 s="8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2" hidden="1" x14ac:dyDescent="0.55000000000000004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 s="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hidden="1" x14ac:dyDescent="0.55000000000000004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 s="8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hidden="1" x14ac:dyDescent="0.55000000000000004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 s="8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hidden="1" x14ac:dyDescent="0.55000000000000004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 s="8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hidden="1" x14ac:dyDescent="0.55000000000000004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 s="8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hidden="1" x14ac:dyDescent="0.55000000000000004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 s="8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hidden="1" x14ac:dyDescent="0.55000000000000004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 s="8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hidden="1" x14ac:dyDescent="0.55000000000000004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 s="8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hidden="1" x14ac:dyDescent="0.55000000000000004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 s="8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hidden="1" x14ac:dyDescent="0.55000000000000004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 s="8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hidden="1" x14ac:dyDescent="0.55000000000000004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 s="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hidden="1" x14ac:dyDescent="0.55000000000000004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 s="8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3.2" hidden="1" x14ac:dyDescent="0.55000000000000004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 s="8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hidden="1" x14ac:dyDescent="0.55000000000000004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 s="8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hidden="1" x14ac:dyDescent="0.55000000000000004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 s="8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hidden="1" x14ac:dyDescent="0.55000000000000004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 s="8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idden="1" x14ac:dyDescent="0.55000000000000004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 s="8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3.2" hidden="1" x14ac:dyDescent="0.55000000000000004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 s="8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hidden="1" x14ac:dyDescent="0.55000000000000004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 s="8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hidden="1" x14ac:dyDescent="0.55000000000000004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 s="8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hidden="1" x14ac:dyDescent="0.55000000000000004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 s="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hidden="1" x14ac:dyDescent="0.55000000000000004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 s="8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hidden="1" x14ac:dyDescent="0.55000000000000004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 s="8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hidden="1" x14ac:dyDescent="0.55000000000000004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 s="8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hidden="1" x14ac:dyDescent="0.55000000000000004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 s="8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hidden="1" x14ac:dyDescent="0.55000000000000004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 s="8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8.8" hidden="1" x14ac:dyDescent="0.55000000000000004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 s="8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hidden="1" x14ac:dyDescent="0.55000000000000004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 s="8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hidden="1" x14ac:dyDescent="0.55000000000000004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 s="8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hidden="1" x14ac:dyDescent="0.55000000000000004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 s="8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hidden="1" x14ac:dyDescent="0.55000000000000004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 s="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hidden="1" x14ac:dyDescent="0.55000000000000004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 s="8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hidden="1" x14ac:dyDescent="0.55000000000000004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 s="8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hidden="1" x14ac:dyDescent="0.55000000000000004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 s="8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hidden="1" x14ac:dyDescent="0.55000000000000004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 s="8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hidden="1" x14ac:dyDescent="0.55000000000000004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 s="8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2" hidden="1" x14ac:dyDescent="0.55000000000000004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 s="8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hidden="1" x14ac:dyDescent="0.55000000000000004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 s="8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hidden="1" x14ac:dyDescent="0.55000000000000004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 s="8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hidden="1" x14ac:dyDescent="0.55000000000000004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 s="8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hidden="1" x14ac:dyDescent="0.55000000000000004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 s="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hidden="1" x14ac:dyDescent="0.55000000000000004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 s="8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hidden="1" x14ac:dyDescent="0.55000000000000004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 s="8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hidden="1" x14ac:dyDescent="0.55000000000000004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 s="8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hidden="1" x14ac:dyDescent="0.55000000000000004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 s="8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hidden="1" x14ac:dyDescent="0.55000000000000004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 s="8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hidden="1" x14ac:dyDescent="0.55000000000000004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hidden="1" x14ac:dyDescent="0.55000000000000004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40"/>
        <v>1</v>
      </c>
      <c r="P1795" s="8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55000000000000004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 s="8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hidden="1" x14ac:dyDescent="0.55000000000000004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 s="8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2" hidden="1" x14ac:dyDescent="0.55000000000000004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 s="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hidden="1" x14ac:dyDescent="0.55000000000000004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 s="8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hidden="1" x14ac:dyDescent="0.55000000000000004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 s="8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hidden="1" x14ac:dyDescent="0.55000000000000004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 s="8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hidden="1" x14ac:dyDescent="0.55000000000000004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 s="8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hidden="1" x14ac:dyDescent="0.55000000000000004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 s="8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8" hidden="1" x14ac:dyDescent="0.55000000000000004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 s="8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hidden="1" x14ac:dyDescent="0.55000000000000004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 s="8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hidden="1" x14ac:dyDescent="0.55000000000000004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 s="8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hidden="1" x14ac:dyDescent="0.55000000000000004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 s="8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hidden="1" x14ac:dyDescent="0.55000000000000004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 s="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hidden="1" x14ac:dyDescent="0.55000000000000004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 s="8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hidden="1" x14ac:dyDescent="0.55000000000000004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 s="8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hidden="1" x14ac:dyDescent="0.55000000000000004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 s="8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hidden="1" x14ac:dyDescent="0.55000000000000004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 s="8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hidden="1" x14ac:dyDescent="0.55000000000000004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 s="8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hidden="1" x14ac:dyDescent="0.55000000000000004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 s="8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hidden="1" x14ac:dyDescent="0.55000000000000004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 s="8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hidden="1" x14ac:dyDescent="0.55000000000000004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 s="8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3.2" hidden="1" x14ac:dyDescent="0.55000000000000004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 s="8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hidden="1" x14ac:dyDescent="0.55000000000000004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 s="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hidden="1" x14ac:dyDescent="0.55000000000000004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 s="8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hidden="1" x14ac:dyDescent="0.55000000000000004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 s="8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hidden="1" x14ac:dyDescent="0.55000000000000004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 s="8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2" hidden="1" x14ac:dyDescent="0.55000000000000004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 s="8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hidden="1" x14ac:dyDescent="0.55000000000000004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 s="8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hidden="1" x14ac:dyDescent="0.55000000000000004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 s="8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hidden="1" x14ac:dyDescent="0.55000000000000004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 s="8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55000000000000004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 s="8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hidden="1" x14ac:dyDescent="0.55000000000000004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 s="8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hidden="1" x14ac:dyDescent="0.55000000000000004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 s="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hidden="1" x14ac:dyDescent="0.55000000000000004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 s="8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2" hidden="1" x14ac:dyDescent="0.55000000000000004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 s="8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hidden="1" x14ac:dyDescent="0.55000000000000004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 s="8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hidden="1" x14ac:dyDescent="0.55000000000000004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 s="8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hidden="1" x14ac:dyDescent="0.55000000000000004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 s="8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hidden="1" x14ac:dyDescent="0.55000000000000004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 s="8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hidden="1" x14ac:dyDescent="0.55000000000000004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 s="8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hidden="1" x14ac:dyDescent="0.55000000000000004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 s="8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hidden="1" x14ac:dyDescent="0.55000000000000004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 s="8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idden="1" x14ac:dyDescent="0.55000000000000004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 s="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2" hidden="1" x14ac:dyDescent="0.55000000000000004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 s="8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hidden="1" x14ac:dyDescent="0.55000000000000004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 s="8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hidden="1" x14ac:dyDescent="0.55000000000000004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 s="8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hidden="1" x14ac:dyDescent="0.55000000000000004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 s="8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hidden="1" x14ac:dyDescent="0.55000000000000004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 s="8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hidden="1" x14ac:dyDescent="0.55000000000000004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 s="8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2" hidden="1" x14ac:dyDescent="0.55000000000000004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 s="8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hidden="1" x14ac:dyDescent="0.55000000000000004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 s="8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hidden="1" x14ac:dyDescent="0.55000000000000004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 s="8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hidden="1" x14ac:dyDescent="0.55000000000000004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 s="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2" hidden="1" x14ac:dyDescent="0.55000000000000004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 s="8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hidden="1" x14ac:dyDescent="0.55000000000000004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 s="8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hidden="1" x14ac:dyDescent="0.55000000000000004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 s="8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hidden="1" x14ac:dyDescent="0.55000000000000004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 s="8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hidden="1" x14ac:dyDescent="0.55000000000000004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 s="8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hidden="1" x14ac:dyDescent="0.55000000000000004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 s="8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hidden="1" x14ac:dyDescent="0.55000000000000004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 s="8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hidden="1" x14ac:dyDescent="0.55000000000000004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 s="8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hidden="1" x14ac:dyDescent="0.55000000000000004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 s="8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2" hidden="1" x14ac:dyDescent="0.55000000000000004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hidden="1" x14ac:dyDescent="0.55000000000000004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45"/>
        <v>100</v>
      </c>
      <c r="P1859" s="8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hidden="1" x14ac:dyDescent="0.55000000000000004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 s="8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hidden="1" x14ac:dyDescent="0.55000000000000004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 s="8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hidden="1" x14ac:dyDescent="0.55000000000000004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 s="8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hidden="1" x14ac:dyDescent="0.55000000000000004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 s="8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hidden="1" x14ac:dyDescent="0.55000000000000004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 s="8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hidden="1" x14ac:dyDescent="0.55000000000000004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 s="8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hidden="1" x14ac:dyDescent="0.55000000000000004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 s="8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3.2" hidden="1" x14ac:dyDescent="0.55000000000000004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 s="8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hidden="1" x14ac:dyDescent="0.55000000000000004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 s="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hidden="1" x14ac:dyDescent="0.55000000000000004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 s="8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hidden="1" x14ac:dyDescent="0.55000000000000004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 s="8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hidden="1" x14ac:dyDescent="0.55000000000000004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 s="8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hidden="1" x14ac:dyDescent="0.55000000000000004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 s="8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hidden="1" x14ac:dyDescent="0.55000000000000004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 s="8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hidden="1" x14ac:dyDescent="0.55000000000000004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 s="8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hidden="1" x14ac:dyDescent="0.55000000000000004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 s="8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hidden="1" x14ac:dyDescent="0.55000000000000004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 s="8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8" hidden="1" x14ac:dyDescent="0.55000000000000004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 s="8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hidden="1" x14ac:dyDescent="0.55000000000000004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 s="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8" hidden="1" x14ac:dyDescent="0.55000000000000004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 s="8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2" hidden="1" x14ac:dyDescent="0.55000000000000004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 s="8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hidden="1" x14ac:dyDescent="0.55000000000000004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 s="8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hidden="1" x14ac:dyDescent="0.55000000000000004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 s="8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hidden="1" x14ac:dyDescent="0.55000000000000004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 s="8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hidden="1" x14ac:dyDescent="0.55000000000000004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 s="8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hidden="1" x14ac:dyDescent="0.55000000000000004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 s="8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hidden="1" x14ac:dyDescent="0.55000000000000004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 s="8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hidden="1" x14ac:dyDescent="0.55000000000000004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 s="8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hidden="1" x14ac:dyDescent="0.55000000000000004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 s="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hidden="1" x14ac:dyDescent="0.55000000000000004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 s="8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3.2" hidden="1" x14ac:dyDescent="0.55000000000000004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 s="8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hidden="1" x14ac:dyDescent="0.55000000000000004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 s="8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hidden="1" x14ac:dyDescent="0.55000000000000004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 s="8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hidden="1" x14ac:dyDescent="0.55000000000000004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 s="8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hidden="1" x14ac:dyDescent="0.55000000000000004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 s="8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hidden="1" x14ac:dyDescent="0.55000000000000004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 s="8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hidden="1" x14ac:dyDescent="0.55000000000000004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 s="8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2" hidden="1" x14ac:dyDescent="0.55000000000000004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 s="8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hidden="1" x14ac:dyDescent="0.55000000000000004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 s="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hidden="1" x14ac:dyDescent="0.55000000000000004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 s="8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hidden="1" x14ac:dyDescent="0.55000000000000004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 s="8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hidden="1" x14ac:dyDescent="0.55000000000000004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 s="8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2" hidden="1" x14ac:dyDescent="0.55000000000000004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 s="8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hidden="1" x14ac:dyDescent="0.55000000000000004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 s="8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hidden="1" x14ac:dyDescent="0.55000000000000004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 s="8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hidden="1" x14ac:dyDescent="0.55000000000000004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 s="8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hidden="1" x14ac:dyDescent="0.55000000000000004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 s="8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2" hidden="1" x14ac:dyDescent="0.55000000000000004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 s="8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hidden="1" x14ac:dyDescent="0.55000000000000004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 s="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hidden="1" x14ac:dyDescent="0.55000000000000004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 s="8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hidden="1" x14ac:dyDescent="0.55000000000000004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 s="8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hidden="1" x14ac:dyDescent="0.55000000000000004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 s="8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hidden="1" x14ac:dyDescent="0.55000000000000004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 s="8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3.2" hidden="1" x14ac:dyDescent="0.55000000000000004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 s="8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hidden="1" x14ac:dyDescent="0.55000000000000004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 s="8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hidden="1" x14ac:dyDescent="0.55000000000000004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 s="8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hidden="1" x14ac:dyDescent="0.55000000000000004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 s="8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hidden="1" x14ac:dyDescent="0.55000000000000004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 s="8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hidden="1" x14ac:dyDescent="0.55000000000000004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 s="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hidden="1" x14ac:dyDescent="0.55000000000000004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 s="8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hidden="1" x14ac:dyDescent="0.55000000000000004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 s="8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hidden="1" x14ac:dyDescent="0.55000000000000004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 s="8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hidden="1" x14ac:dyDescent="0.55000000000000004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hidden="1" x14ac:dyDescent="0.55000000000000004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50"/>
        <v>137</v>
      </c>
      <c r="P1923" s="8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55000000000000004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 s="8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hidden="1" x14ac:dyDescent="0.55000000000000004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 s="8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hidden="1" x14ac:dyDescent="0.55000000000000004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 s="8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8" hidden="1" x14ac:dyDescent="0.55000000000000004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 s="8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hidden="1" x14ac:dyDescent="0.55000000000000004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 s="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55000000000000004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 s="8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hidden="1" x14ac:dyDescent="0.55000000000000004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 s="8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hidden="1" x14ac:dyDescent="0.55000000000000004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 s="8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hidden="1" x14ac:dyDescent="0.55000000000000004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 s="8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8.8" hidden="1" x14ac:dyDescent="0.55000000000000004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 s="8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2" hidden="1" x14ac:dyDescent="0.55000000000000004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 s="8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hidden="1" x14ac:dyDescent="0.55000000000000004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 s="8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hidden="1" x14ac:dyDescent="0.55000000000000004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 s="8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hidden="1" x14ac:dyDescent="0.55000000000000004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 s="8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hidden="1" x14ac:dyDescent="0.55000000000000004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 s="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hidden="1" x14ac:dyDescent="0.55000000000000004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 s="8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hidden="1" x14ac:dyDescent="0.55000000000000004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 s="8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3.2" hidden="1" x14ac:dyDescent="0.55000000000000004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 s="8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hidden="1" x14ac:dyDescent="0.55000000000000004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 s="8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hidden="1" x14ac:dyDescent="0.55000000000000004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 s="8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hidden="1" x14ac:dyDescent="0.55000000000000004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 s="8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hidden="1" x14ac:dyDescent="0.55000000000000004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 s="8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hidden="1" x14ac:dyDescent="0.55000000000000004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 s="8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hidden="1" x14ac:dyDescent="0.55000000000000004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 s="8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hidden="1" x14ac:dyDescent="0.55000000000000004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 s="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hidden="1" x14ac:dyDescent="0.55000000000000004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 s="8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hidden="1" x14ac:dyDescent="0.55000000000000004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 s="8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hidden="1" x14ac:dyDescent="0.55000000000000004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 s="8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hidden="1" x14ac:dyDescent="0.55000000000000004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 s="8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hidden="1" x14ac:dyDescent="0.55000000000000004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 s="8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hidden="1" x14ac:dyDescent="0.55000000000000004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 s="8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hidden="1" x14ac:dyDescent="0.55000000000000004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 s="8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hidden="1" x14ac:dyDescent="0.55000000000000004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 s="8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hidden="1" x14ac:dyDescent="0.55000000000000004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 s="8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hidden="1" x14ac:dyDescent="0.55000000000000004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 s="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hidden="1" x14ac:dyDescent="0.55000000000000004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 s="8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hidden="1" x14ac:dyDescent="0.55000000000000004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 s="8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3.2" hidden="1" x14ac:dyDescent="0.55000000000000004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 s="8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hidden="1" x14ac:dyDescent="0.55000000000000004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 s="8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hidden="1" x14ac:dyDescent="0.55000000000000004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 s="8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hidden="1" x14ac:dyDescent="0.55000000000000004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 s="8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hidden="1" x14ac:dyDescent="0.55000000000000004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 s="8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hidden="1" x14ac:dyDescent="0.55000000000000004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 s="8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hidden="1" x14ac:dyDescent="0.55000000000000004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 s="8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hidden="1" x14ac:dyDescent="0.55000000000000004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 s="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hidden="1" x14ac:dyDescent="0.55000000000000004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 s="8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hidden="1" x14ac:dyDescent="0.55000000000000004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 s="8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hidden="1" x14ac:dyDescent="0.55000000000000004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 s="8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hidden="1" x14ac:dyDescent="0.55000000000000004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 s="8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hidden="1" x14ac:dyDescent="0.55000000000000004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 s="8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hidden="1" x14ac:dyDescent="0.55000000000000004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 s="8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hidden="1" x14ac:dyDescent="0.55000000000000004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 s="8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hidden="1" x14ac:dyDescent="0.55000000000000004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 s="8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hidden="1" x14ac:dyDescent="0.55000000000000004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 s="8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hidden="1" x14ac:dyDescent="0.55000000000000004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 s="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hidden="1" x14ac:dyDescent="0.55000000000000004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 s="8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hidden="1" x14ac:dyDescent="0.55000000000000004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 s="8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hidden="1" x14ac:dyDescent="0.55000000000000004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 s="8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hidden="1" x14ac:dyDescent="0.55000000000000004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 s="8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hidden="1" x14ac:dyDescent="0.55000000000000004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 s="8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hidden="1" x14ac:dyDescent="0.55000000000000004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 s="8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hidden="1" x14ac:dyDescent="0.55000000000000004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 s="8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hidden="1" x14ac:dyDescent="0.55000000000000004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hidden="1" x14ac:dyDescent="0.55000000000000004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55"/>
        <v>3</v>
      </c>
      <c r="P1987" s="8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55000000000000004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 s="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hidden="1" x14ac:dyDescent="0.55000000000000004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 s="8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55000000000000004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 s="8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hidden="1" x14ac:dyDescent="0.55000000000000004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 s="8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hidden="1" x14ac:dyDescent="0.55000000000000004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 s="8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hidden="1" x14ac:dyDescent="0.55000000000000004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 s="8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hidden="1" x14ac:dyDescent="0.55000000000000004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 s="8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hidden="1" x14ac:dyDescent="0.55000000000000004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 s="8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2" hidden="1" x14ac:dyDescent="0.55000000000000004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 s="8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hidden="1" x14ac:dyDescent="0.55000000000000004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 s="8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3.2" hidden="1" x14ac:dyDescent="0.55000000000000004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 s="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hidden="1" x14ac:dyDescent="0.55000000000000004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 s="8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hidden="1" x14ac:dyDescent="0.55000000000000004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 s="8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hidden="1" x14ac:dyDescent="0.55000000000000004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 s="8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hidden="1" x14ac:dyDescent="0.55000000000000004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 s="8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8" hidden="1" x14ac:dyDescent="0.55000000000000004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 s="8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hidden="1" x14ac:dyDescent="0.55000000000000004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 s="8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hidden="1" x14ac:dyDescent="0.55000000000000004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 s="8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hidden="1" x14ac:dyDescent="0.55000000000000004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 s="8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hidden="1" x14ac:dyDescent="0.55000000000000004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 s="8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hidden="1" x14ac:dyDescent="0.55000000000000004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 s="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2" hidden="1" x14ac:dyDescent="0.55000000000000004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 s="8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hidden="1" x14ac:dyDescent="0.55000000000000004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 s="8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hidden="1" x14ac:dyDescent="0.55000000000000004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 s="8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hidden="1" x14ac:dyDescent="0.55000000000000004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 s="8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hidden="1" x14ac:dyDescent="0.55000000000000004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 s="8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hidden="1" x14ac:dyDescent="0.55000000000000004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 s="8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hidden="1" x14ac:dyDescent="0.55000000000000004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 s="8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hidden="1" x14ac:dyDescent="0.55000000000000004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 s="8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hidden="1" x14ac:dyDescent="0.55000000000000004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 s="8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hidden="1" x14ac:dyDescent="0.55000000000000004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 s="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hidden="1" x14ac:dyDescent="0.55000000000000004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 s="8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hidden="1" x14ac:dyDescent="0.55000000000000004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 s="8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2" hidden="1" x14ac:dyDescent="0.55000000000000004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 s="8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hidden="1" x14ac:dyDescent="0.55000000000000004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 s="8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hidden="1" x14ac:dyDescent="0.55000000000000004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 s="8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hidden="1" x14ac:dyDescent="0.55000000000000004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 s="8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2" hidden="1" x14ac:dyDescent="0.55000000000000004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 s="8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hidden="1" x14ac:dyDescent="0.55000000000000004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 s="8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hidden="1" x14ac:dyDescent="0.55000000000000004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 s="8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hidden="1" x14ac:dyDescent="0.55000000000000004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 s="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hidden="1" x14ac:dyDescent="0.55000000000000004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 s="8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hidden="1" x14ac:dyDescent="0.55000000000000004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 s="8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hidden="1" x14ac:dyDescent="0.55000000000000004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 s="8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hidden="1" x14ac:dyDescent="0.55000000000000004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 s="8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8" hidden="1" x14ac:dyDescent="0.55000000000000004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 s="8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hidden="1" x14ac:dyDescent="0.55000000000000004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 s="8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hidden="1" x14ac:dyDescent="0.55000000000000004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 s="8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2" hidden="1" x14ac:dyDescent="0.55000000000000004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 s="8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hidden="1" x14ac:dyDescent="0.55000000000000004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 s="8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hidden="1" x14ac:dyDescent="0.55000000000000004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 s="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hidden="1" x14ac:dyDescent="0.55000000000000004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 s="8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hidden="1" x14ac:dyDescent="0.55000000000000004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 s="8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hidden="1" x14ac:dyDescent="0.55000000000000004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 s="8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hidden="1" x14ac:dyDescent="0.55000000000000004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 s="8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hidden="1" x14ac:dyDescent="0.55000000000000004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 s="8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hidden="1" x14ac:dyDescent="0.55000000000000004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 s="8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hidden="1" x14ac:dyDescent="0.55000000000000004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 s="8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hidden="1" x14ac:dyDescent="0.55000000000000004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 s="8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hidden="1" x14ac:dyDescent="0.55000000000000004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 s="8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hidden="1" x14ac:dyDescent="0.55000000000000004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 s="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hidden="1" x14ac:dyDescent="0.55000000000000004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 s="8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hidden="1" x14ac:dyDescent="0.55000000000000004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55000000000000004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60"/>
        <v>120</v>
      </c>
      <c r="P2051" s="8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55000000000000004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 s="8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hidden="1" x14ac:dyDescent="0.55000000000000004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 s="8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hidden="1" x14ac:dyDescent="0.55000000000000004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 s="8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hidden="1" x14ac:dyDescent="0.55000000000000004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 s="8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hidden="1" x14ac:dyDescent="0.55000000000000004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 s="8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hidden="1" x14ac:dyDescent="0.55000000000000004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 s="8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hidden="1" x14ac:dyDescent="0.55000000000000004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 s="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2" hidden="1" x14ac:dyDescent="0.55000000000000004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 s="8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hidden="1" x14ac:dyDescent="0.55000000000000004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 s="8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hidden="1" x14ac:dyDescent="0.55000000000000004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 s="8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hidden="1" x14ac:dyDescent="0.55000000000000004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 s="8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hidden="1" x14ac:dyDescent="0.55000000000000004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 s="8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2" hidden="1" x14ac:dyDescent="0.55000000000000004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 s="8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hidden="1" x14ac:dyDescent="0.55000000000000004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 s="8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hidden="1" x14ac:dyDescent="0.55000000000000004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 s="8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hidden="1" x14ac:dyDescent="0.55000000000000004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 s="8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hidden="1" x14ac:dyDescent="0.55000000000000004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 s="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hidden="1" x14ac:dyDescent="0.55000000000000004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 s="8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hidden="1" x14ac:dyDescent="0.55000000000000004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 s="8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3.2" hidden="1" x14ac:dyDescent="0.55000000000000004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 s="8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hidden="1" x14ac:dyDescent="0.55000000000000004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 s="8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hidden="1" x14ac:dyDescent="0.55000000000000004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 s="8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2" hidden="1" x14ac:dyDescent="0.55000000000000004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 s="8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hidden="1" x14ac:dyDescent="0.55000000000000004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 s="8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hidden="1" x14ac:dyDescent="0.55000000000000004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 s="8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hidden="1" x14ac:dyDescent="0.55000000000000004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 s="8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hidden="1" x14ac:dyDescent="0.55000000000000004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 s="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hidden="1" x14ac:dyDescent="0.55000000000000004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 s="8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hidden="1" x14ac:dyDescent="0.55000000000000004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 s="8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2" hidden="1" x14ac:dyDescent="0.55000000000000004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 s="8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hidden="1" x14ac:dyDescent="0.55000000000000004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 s="8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hidden="1" x14ac:dyDescent="0.55000000000000004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 s="8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hidden="1" x14ac:dyDescent="0.55000000000000004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 s="8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hidden="1" x14ac:dyDescent="0.55000000000000004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 s="8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hidden="1" x14ac:dyDescent="0.55000000000000004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 s="8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2" hidden="1" x14ac:dyDescent="0.55000000000000004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 s="8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hidden="1" x14ac:dyDescent="0.55000000000000004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 s="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2" hidden="1" x14ac:dyDescent="0.55000000000000004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 s="8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hidden="1" x14ac:dyDescent="0.55000000000000004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 s="8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hidden="1" x14ac:dyDescent="0.55000000000000004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 s="8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hidden="1" x14ac:dyDescent="0.55000000000000004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 s="8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3.2" hidden="1" x14ac:dyDescent="0.55000000000000004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 s="8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hidden="1" x14ac:dyDescent="0.55000000000000004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 s="8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hidden="1" x14ac:dyDescent="0.55000000000000004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 s="8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2" hidden="1" x14ac:dyDescent="0.55000000000000004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 s="8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hidden="1" x14ac:dyDescent="0.55000000000000004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 s="8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hidden="1" x14ac:dyDescent="0.55000000000000004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 s="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hidden="1" x14ac:dyDescent="0.55000000000000004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 s="8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hidden="1" x14ac:dyDescent="0.55000000000000004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 s="8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55000000000000004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 s="8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hidden="1" x14ac:dyDescent="0.55000000000000004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 s="8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hidden="1" x14ac:dyDescent="0.55000000000000004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 s="8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hidden="1" x14ac:dyDescent="0.55000000000000004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 s="8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hidden="1" x14ac:dyDescent="0.55000000000000004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 s="8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hidden="1" x14ac:dyDescent="0.55000000000000004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 s="8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8" hidden="1" x14ac:dyDescent="0.55000000000000004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 s="8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hidden="1" x14ac:dyDescent="0.55000000000000004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 s="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hidden="1" x14ac:dyDescent="0.55000000000000004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 s="8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3.2" hidden="1" x14ac:dyDescent="0.55000000000000004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 s="8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8" hidden="1" x14ac:dyDescent="0.55000000000000004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 s="8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hidden="1" x14ac:dyDescent="0.55000000000000004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 s="8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hidden="1" x14ac:dyDescent="0.55000000000000004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 s="8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hidden="1" x14ac:dyDescent="0.55000000000000004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hidden="1" x14ac:dyDescent="0.55000000000000004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65"/>
        <v>105</v>
      </c>
      <c r="P2115" s="8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55000000000000004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 s="8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hidden="1" x14ac:dyDescent="0.55000000000000004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 s="8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hidden="1" x14ac:dyDescent="0.55000000000000004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 s="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hidden="1" x14ac:dyDescent="0.55000000000000004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 s="8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hidden="1" x14ac:dyDescent="0.55000000000000004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 s="8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hidden="1" x14ac:dyDescent="0.55000000000000004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 s="8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hidden="1" x14ac:dyDescent="0.55000000000000004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 s="8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8" hidden="1" x14ac:dyDescent="0.55000000000000004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 s="8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hidden="1" x14ac:dyDescent="0.55000000000000004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 s="8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hidden="1" x14ac:dyDescent="0.55000000000000004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 s="8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2" hidden="1" x14ac:dyDescent="0.55000000000000004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 s="8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hidden="1" x14ac:dyDescent="0.55000000000000004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 s="8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hidden="1" x14ac:dyDescent="0.55000000000000004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 s="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hidden="1" x14ac:dyDescent="0.55000000000000004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 s="8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hidden="1" x14ac:dyDescent="0.55000000000000004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 s="8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hidden="1" x14ac:dyDescent="0.55000000000000004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 s="8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hidden="1" x14ac:dyDescent="0.55000000000000004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 s="8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hidden="1" x14ac:dyDescent="0.55000000000000004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 s="8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hidden="1" x14ac:dyDescent="0.55000000000000004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 s="8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hidden="1" x14ac:dyDescent="0.55000000000000004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 s="8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hidden="1" x14ac:dyDescent="0.55000000000000004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 s="8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hidden="1" x14ac:dyDescent="0.55000000000000004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 s="8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hidden="1" x14ac:dyDescent="0.55000000000000004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 s="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hidden="1" x14ac:dyDescent="0.55000000000000004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 s="8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hidden="1" x14ac:dyDescent="0.55000000000000004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 s="8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hidden="1" x14ac:dyDescent="0.55000000000000004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 s="8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hidden="1" x14ac:dyDescent="0.55000000000000004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 s="8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hidden="1" x14ac:dyDescent="0.55000000000000004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 s="8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hidden="1" x14ac:dyDescent="0.55000000000000004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 s="8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hidden="1" x14ac:dyDescent="0.55000000000000004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 s="8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8" hidden="1" x14ac:dyDescent="0.55000000000000004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 s="8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hidden="1" x14ac:dyDescent="0.55000000000000004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 s="8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hidden="1" x14ac:dyDescent="0.55000000000000004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 s="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55000000000000004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 s="8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hidden="1" x14ac:dyDescent="0.55000000000000004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 s="8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2" hidden="1" x14ac:dyDescent="0.55000000000000004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 s="8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55000000000000004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 s="8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hidden="1" x14ac:dyDescent="0.55000000000000004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 s="8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hidden="1" x14ac:dyDescent="0.55000000000000004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 s="8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hidden="1" x14ac:dyDescent="0.55000000000000004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 s="8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hidden="1" x14ac:dyDescent="0.55000000000000004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 s="8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hidden="1" x14ac:dyDescent="0.55000000000000004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 s="8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hidden="1" x14ac:dyDescent="0.55000000000000004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 s="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hidden="1" x14ac:dyDescent="0.55000000000000004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 s="8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hidden="1" x14ac:dyDescent="0.55000000000000004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 s="8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hidden="1" x14ac:dyDescent="0.55000000000000004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 s="8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hidden="1" x14ac:dyDescent="0.55000000000000004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 s="8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hidden="1" x14ac:dyDescent="0.55000000000000004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 s="8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hidden="1" x14ac:dyDescent="0.55000000000000004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 s="8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hidden="1" x14ac:dyDescent="0.55000000000000004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 s="8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hidden="1" x14ac:dyDescent="0.55000000000000004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 s="8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hidden="1" x14ac:dyDescent="0.55000000000000004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 s="8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hidden="1" x14ac:dyDescent="0.55000000000000004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 s="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hidden="1" x14ac:dyDescent="0.55000000000000004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 s="8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hidden="1" x14ac:dyDescent="0.55000000000000004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 s="8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2" hidden="1" x14ac:dyDescent="0.55000000000000004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 s="8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hidden="1" x14ac:dyDescent="0.55000000000000004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 s="8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hidden="1" x14ac:dyDescent="0.55000000000000004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 s="8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hidden="1" x14ac:dyDescent="0.55000000000000004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 s="8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hidden="1" x14ac:dyDescent="0.55000000000000004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 s="8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3.2" hidden="1" x14ac:dyDescent="0.55000000000000004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 s="8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hidden="1" x14ac:dyDescent="0.55000000000000004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 s="8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hidden="1" x14ac:dyDescent="0.55000000000000004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57.6" hidden="1" x14ac:dyDescent="0.55000000000000004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70"/>
        <v>100</v>
      </c>
      <c r="P2179" s="8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55000000000000004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 s="8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8.8" hidden="1" x14ac:dyDescent="0.55000000000000004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 s="8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hidden="1" x14ac:dyDescent="0.55000000000000004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 s="8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3.2" hidden="1" x14ac:dyDescent="0.55000000000000004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 s="8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hidden="1" x14ac:dyDescent="0.55000000000000004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 s="8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hidden="1" x14ac:dyDescent="0.55000000000000004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 s="8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2" hidden="1" x14ac:dyDescent="0.55000000000000004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 s="8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hidden="1" x14ac:dyDescent="0.55000000000000004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 s="8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8.8" hidden="1" x14ac:dyDescent="0.55000000000000004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 s="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hidden="1" x14ac:dyDescent="0.55000000000000004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 s="8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hidden="1" x14ac:dyDescent="0.55000000000000004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 s="8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hidden="1" x14ac:dyDescent="0.55000000000000004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 s="8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hidden="1" x14ac:dyDescent="0.55000000000000004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 s="8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hidden="1" x14ac:dyDescent="0.55000000000000004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 s="8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hidden="1" x14ac:dyDescent="0.55000000000000004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 s="8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2" hidden="1" x14ac:dyDescent="0.55000000000000004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 s="8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2" hidden="1" x14ac:dyDescent="0.55000000000000004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 s="8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hidden="1" x14ac:dyDescent="0.55000000000000004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 s="8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hidden="1" x14ac:dyDescent="0.55000000000000004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 s="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hidden="1" x14ac:dyDescent="0.55000000000000004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 s="8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hidden="1" x14ac:dyDescent="0.55000000000000004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 s="8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hidden="1" x14ac:dyDescent="0.55000000000000004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 s="8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hidden="1" x14ac:dyDescent="0.55000000000000004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 s="8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hidden="1" x14ac:dyDescent="0.55000000000000004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 s="8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hidden="1" x14ac:dyDescent="0.55000000000000004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 s="8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hidden="1" x14ac:dyDescent="0.55000000000000004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 s="8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hidden="1" x14ac:dyDescent="0.55000000000000004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 s="8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hidden="1" x14ac:dyDescent="0.55000000000000004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 s="8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hidden="1" x14ac:dyDescent="0.55000000000000004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 s="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hidden="1" x14ac:dyDescent="0.55000000000000004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 s="8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hidden="1" x14ac:dyDescent="0.55000000000000004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 s="8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hidden="1" x14ac:dyDescent="0.55000000000000004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 s="8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hidden="1" x14ac:dyDescent="0.55000000000000004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 s="8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hidden="1" x14ac:dyDescent="0.55000000000000004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 s="8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hidden="1" x14ac:dyDescent="0.55000000000000004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 s="8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hidden="1" x14ac:dyDescent="0.55000000000000004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 s="8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hidden="1" x14ac:dyDescent="0.55000000000000004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 s="8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hidden="1" x14ac:dyDescent="0.55000000000000004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 s="8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hidden="1" x14ac:dyDescent="0.55000000000000004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 s="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hidden="1" x14ac:dyDescent="0.55000000000000004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 s="8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hidden="1" x14ac:dyDescent="0.55000000000000004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 s="8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hidden="1" x14ac:dyDescent="0.55000000000000004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 s="8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hidden="1" x14ac:dyDescent="0.55000000000000004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 s="8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hidden="1" x14ac:dyDescent="0.55000000000000004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 s="8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hidden="1" x14ac:dyDescent="0.55000000000000004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 s="8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2" hidden="1" x14ac:dyDescent="0.55000000000000004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 s="8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hidden="1" x14ac:dyDescent="0.55000000000000004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 s="8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hidden="1" x14ac:dyDescent="0.55000000000000004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 s="8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hidden="1" x14ac:dyDescent="0.55000000000000004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 s="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hidden="1" x14ac:dyDescent="0.55000000000000004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 s="8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2" hidden="1" x14ac:dyDescent="0.55000000000000004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 s="8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hidden="1" x14ac:dyDescent="0.55000000000000004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 s="8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hidden="1" x14ac:dyDescent="0.55000000000000004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 s="8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hidden="1" x14ac:dyDescent="0.55000000000000004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 s="8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hidden="1" x14ac:dyDescent="0.55000000000000004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 s="8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hidden="1" x14ac:dyDescent="0.55000000000000004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 s="8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hidden="1" x14ac:dyDescent="0.55000000000000004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 s="8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hidden="1" x14ac:dyDescent="0.55000000000000004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 s="8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hidden="1" x14ac:dyDescent="0.55000000000000004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 s="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hidden="1" x14ac:dyDescent="0.55000000000000004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 s="8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hidden="1" x14ac:dyDescent="0.55000000000000004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 s="8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hidden="1" x14ac:dyDescent="0.55000000000000004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 s="8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hidden="1" x14ac:dyDescent="0.55000000000000004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hidden="1" x14ac:dyDescent="0.55000000000000004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75"/>
        <v>806</v>
      </c>
      <c r="P2243" s="8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55000000000000004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 s="8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hidden="1" x14ac:dyDescent="0.55000000000000004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 s="8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hidden="1" x14ac:dyDescent="0.55000000000000004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 s="8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hidden="1" x14ac:dyDescent="0.55000000000000004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 s="8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hidden="1" x14ac:dyDescent="0.55000000000000004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 s="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hidden="1" x14ac:dyDescent="0.55000000000000004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 s="8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hidden="1" x14ac:dyDescent="0.55000000000000004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 s="8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hidden="1" x14ac:dyDescent="0.55000000000000004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 s="8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hidden="1" x14ac:dyDescent="0.55000000000000004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 s="8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hidden="1" x14ac:dyDescent="0.55000000000000004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 s="8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hidden="1" x14ac:dyDescent="0.55000000000000004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 s="8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hidden="1" x14ac:dyDescent="0.55000000000000004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 s="8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8" hidden="1" x14ac:dyDescent="0.55000000000000004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 s="8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hidden="1" x14ac:dyDescent="0.55000000000000004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 s="8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hidden="1" x14ac:dyDescent="0.55000000000000004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 s="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2" hidden="1" x14ac:dyDescent="0.55000000000000004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 s="8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hidden="1" x14ac:dyDescent="0.55000000000000004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 s="8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hidden="1" x14ac:dyDescent="0.55000000000000004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 s="8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hidden="1" x14ac:dyDescent="0.55000000000000004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 s="8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hidden="1" x14ac:dyDescent="0.55000000000000004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 s="8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8" hidden="1" x14ac:dyDescent="0.55000000000000004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 s="8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hidden="1" x14ac:dyDescent="0.55000000000000004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 s="8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2" hidden="1" x14ac:dyDescent="0.55000000000000004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 s="8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hidden="1" x14ac:dyDescent="0.55000000000000004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 s="8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hidden="1" x14ac:dyDescent="0.55000000000000004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 s="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hidden="1" x14ac:dyDescent="0.55000000000000004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 s="8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hidden="1" x14ac:dyDescent="0.55000000000000004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 s="8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hidden="1" x14ac:dyDescent="0.55000000000000004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 s="8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hidden="1" x14ac:dyDescent="0.55000000000000004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 s="8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hidden="1" x14ac:dyDescent="0.55000000000000004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 s="8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hidden="1" x14ac:dyDescent="0.55000000000000004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 s="8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hidden="1" x14ac:dyDescent="0.55000000000000004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 s="8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hidden="1" x14ac:dyDescent="0.55000000000000004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 s="8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hidden="1" x14ac:dyDescent="0.55000000000000004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 s="8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2" hidden="1" x14ac:dyDescent="0.55000000000000004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 s="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hidden="1" x14ac:dyDescent="0.55000000000000004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 s="8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hidden="1" x14ac:dyDescent="0.55000000000000004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 s="8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hidden="1" x14ac:dyDescent="0.55000000000000004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 s="8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hidden="1" x14ac:dyDescent="0.55000000000000004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 s="8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hidden="1" x14ac:dyDescent="0.55000000000000004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 s="8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hidden="1" x14ac:dyDescent="0.55000000000000004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 s="8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hidden="1" x14ac:dyDescent="0.55000000000000004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 s="8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hidden="1" x14ac:dyDescent="0.55000000000000004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 s="8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hidden="1" x14ac:dyDescent="0.55000000000000004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 s="8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hidden="1" x14ac:dyDescent="0.55000000000000004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 s="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hidden="1" x14ac:dyDescent="0.55000000000000004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 s="8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hidden="1" x14ac:dyDescent="0.55000000000000004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 s="8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hidden="1" x14ac:dyDescent="0.55000000000000004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 s="8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hidden="1" x14ac:dyDescent="0.55000000000000004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 s="8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hidden="1" x14ac:dyDescent="0.55000000000000004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 s="8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hidden="1" x14ac:dyDescent="0.55000000000000004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 s="8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hidden="1" x14ac:dyDescent="0.55000000000000004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 s="8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hidden="1" x14ac:dyDescent="0.55000000000000004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 s="8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2" hidden="1" x14ac:dyDescent="0.55000000000000004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 s="8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hidden="1" x14ac:dyDescent="0.55000000000000004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 s="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hidden="1" x14ac:dyDescent="0.55000000000000004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 s="8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hidden="1" x14ac:dyDescent="0.55000000000000004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 s="8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hidden="1" x14ac:dyDescent="0.55000000000000004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 s="8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hidden="1" x14ac:dyDescent="0.55000000000000004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 s="8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hidden="1" x14ac:dyDescent="0.55000000000000004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 s="8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hidden="1" x14ac:dyDescent="0.55000000000000004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 s="8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2" hidden="1" x14ac:dyDescent="0.55000000000000004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 s="8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hidden="1" x14ac:dyDescent="0.55000000000000004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hidden="1" x14ac:dyDescent="0.55000000000000004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80"/>
        <v>101</v>
      </c>
      <c r="P2307" s="8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55000000000000004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 s="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hidden="1" x14ac:dyDescent="0.55000000000000004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 s="8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hidden="1" x14ac:dyDescent="0.55000000000000004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 s="8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hidden="1" x14ac:dyDescent="0.55000000000000004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 s="8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3.2" hidden="1" x14ac:dyDescent="0.55000000000000004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 s="8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hidden="1" x14ac:dyDescent="0.55000000000000004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 s="8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hidden="1" x14ac:dyDescent="0.55000000000000004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 s="8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hidden="1" x14ac:dyDescent="0.55000000000000004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 s="8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hidden="1" x14ac:dyDescent="0.55000000000000004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 s="8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28.8" hidden="1" x14ac:dyDescent="0.55000000000000004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 s="8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hidden="1" x14ac:dyDescent="0.55000000000000004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 s="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hidden="1" x14ac:dyDescent="0.55000000000000004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 s="8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hidden="1" x14ac:dyDescent="0.55000000000000004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 s="8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hidden="1" x14ac:dyDescent="0.55000000000000004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 s="8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3.2" hidden="1" x14ac:dyDescent="0.55000000000000004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 s="8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hidden="1" x14ac:dyDescent="0.55000000000000004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 s="8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hidden="1" x14ac:dyDescent="0.55000000000000004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 s="8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hidden="1" x14ac:dyDescent="0.55000000000000004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 s="8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8" hidden="1" x14ac:dyDescent="0.55000000000000004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 s="8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hidden="1" x14ac:dyDescent="0.55000000000000004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 s="8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hidden="1" x14ac:dyDescent="0.55000000000000004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 s="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hidden="1" x14ac:dyDescent="0.55000000000000004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 s="8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hidden="1" x14ac:dyDescent="0.55000000000000004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 s="8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hidden="1" x14ac:dyDescent="0.55000000000000004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 s="8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hidden="1" x14ac:dyDescent="0.55000000000000004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 s="8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hidden="1" x14ac:dyDescent="0.55000000000000004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 s="8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hidden="1" x14ac:dyDescent="0.55000000000000004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 s="8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hidden="1" x14ac:dyDescent="0.55000000000000004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 s="8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hidden="1" x14ac:dyDescent="0.55000000000000004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 s="8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hidden="1" x14ac:dyDescent="0.55000000000000004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 s="8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hidden="1" x14ac:dyDescent="0.55000000000000004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 s="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hidden="1" x14ac:dyDescent="0.55000000000000004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 s="8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hidden="1" x14ac:dyDescent="0.55000000000000004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 s="8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hidden="1" x14ac:dyDescent="0.55000000000000004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 s="8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hidden="1" x14ac:dyDescent="0.55000000000000004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 s="8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hidden="1" x14ac:dyDescent="0.55000000000000004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 s="8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hidden="1" x14ac:dyDescent="0.55000000000000004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 s="8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hidden="1" x14ac:dyDescent="0.55000000000000004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 s="8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hidden="1" x14ac:dyDescent="0.55000000000000004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 s="8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hidden="1" x14ac:dyDescent="0.55000000000000004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 s="8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hidden="1" x14ac:dyDescent="0.55000000000000004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 s="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hidden="1" x14ac:dyDescent="0.55000000000000004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 s="8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hidden="1" x14ac:dyDescent="0.55000000000000004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 s="8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hidden="1" x14ac:dyDescent="0.55000000000000004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 s="8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hidden="1" x14ac:dyDescent="0.55000000000000004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 s="8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hidden="1" x14ac:dyDescent="0.55000000000000004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 s="8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hidden="1" x14ac:dyDescent="0.55000000000000004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 s="8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hidden="1" x14ac:dyDescent="0.55000000000000004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 s="8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hidden="1" x14ac:dyDescent="0.55000000000000004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 s="8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hidden="1" x14ac:dyDescent="0.55000000000000004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 s="8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hidden="1" x14ac:dyDescent="0.55000000000000004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 s="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8" hidden="1" x14ac:dyDescent="0.55000000000000004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 s="8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hidden="1" x14ac:dyDescent="0.55000000000000004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 s="8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hidden="1" x14ac:dyDescent="0.55000000000000004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 s="8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hidden="1" x14ac:dyDescent="0.55000000000000004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 s="8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hidden="1" x14ac:dyDescent="0.55000000000000004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 s="8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hidden="1" x14ac:dyDescent="0.55000000000000004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 s="8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hidden="1" x14ac:dyDescent="0.55000000000000004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 s="8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hidden="1" x14ac:dyDescent="0.55000000000000004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 s="8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hidden="1" x14ac:dyDescent="0.55000000000000004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 s="8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hidden="1" x14ac:dyDescent="0.55000000000000004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 s="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hidden="1" x14ac:dyDescent="0.55000000000000004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 s="8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hidden="1" x14ac:dyDescent="0.55000000000000004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85">ROUND(E2370/D2370*100,0)</f>
        <v>0</v>
      </c>
      <c r="P2370" s="8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hidden="1" x14ac:dyDescent="0.55000000000000004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85"/>
        <v>0</v>
      </c>
      <c r="P2371" s="8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55000000000000004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 s="8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hidden="1" x14ac:dyDescent="0.55000000000000004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 s="8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hidden="1" x14ac:dyDescent="0.55000000000000004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 s="8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hidden="1" x14ac:dyDescent="0.55000000000000004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 s="8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hidden="1" x14ac:dyDescent="0.55000000000000004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 s="8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hidden="1" x14ac:dyDescent="0.55000000000000004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 s="8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hidden="1" x14ac:dyDescent="0.55000000000000004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 s="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hidden="1" x14ac:dyDescent="0.55000000000000004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 s="8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8" hidden="1" x14ac:dyDescent="0.55000000000000004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 s="8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hidden="1" x14ac:dyDescent="0.55000000000000004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 s="8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hidden="1" x14ac:dyDescent="0.55000000000000004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 s="8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hidden="1" x14ac:dyDescent="0.55000000000000004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 s="8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hidden="1" x14ac:dyDescent="0.55000000000000004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 s="8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hidden="1" x14ac:dyDescent="0.55000000000000004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 s="8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2" hidden="1" x14ac:dyDescent="0.55000000000000004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 s="8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hidden="1" x14ac:dyDescent="0.55000000000000004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 s="8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hidden="1" x14ac:dyDescent="0.55000000000000004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 s="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hidden="1" x14ac:dyDescent="0.55000000000000004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 s="8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hidden="1" x14ac:dyDescent="0.55000000000000004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 s="8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hidden="1" x14ac:dyDescent="0.55000000000000004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 s="8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hidden="1" x14ac:dyDescent="0.55000000000000004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 s="8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hidden="1" x14ac:dyDescent="0.55000000000000004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 s="8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hidden="1" x14ac:dyDescent="0.55000000000000004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 s="8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hidden="1" x14ac:dyDescent="0.55000000000000004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 s="8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hidden="1" x14ac:dyDescent="0.55000000000000004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 s="8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hidden="1" x14ac:dyDescent="0.55000000000000004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 s="8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hidden="1" x14ac:dyDescent="0.55000000000000004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 s="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hidden="1" x14ac:dyDescent="0.55000000000000004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 s="8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hidden="1" x14ac:dyDescent="0.55000000000000004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 s="8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hidden="1" x14ac:dyDescent="0.55000000000000004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 s="8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hidden="1" x14ac:dyDescent="0.55000000000000004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 s="8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hidden="1" x14ac:dyDescent="0.55000000000000004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 s="8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idden="1" x14ac:dyDescent="0.55000000000000004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 s="8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hidden="1" x14ac:dyDescent="0.55000000000000004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 s="8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hidden="1" x14ac:dyDescent="0.55000000000000004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 s="8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hidden="1" x14ac:dyDescent="0.55000000000000004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 s="8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hidden="1" x14ac:dyDescent="0.55000000000000004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 s="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hidden="1" x14ac:dyDescent="0.55000000000000004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 s="8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8" hidden="1" x14ac:dyDescent="0.55000000000000004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 s="8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8" hidden="1" x14ac:dyDescent="0.55000000000000004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 s="8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hidden="1" x14ac:dyDescent="0.55000000000000004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 s="8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2" hidden="1" x14ac:dyDescent="0.55000000000000004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 s="8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2" hidden="1" x14ac:dyDescent="0.55000000000000004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 s="8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hidden="1" x14ac:dyDescent="0.55000000000000004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 s="8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hidden="1" x14ac:dyDescent="0.55000000000000004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 s="8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hidden="1" x14ac:dyDescent="0.55000000000000004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 s="8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hidden="1" x14ac:dyDescent="0.55000000000000004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 s="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hidden="1" x14ac:dyDescent="0.55000000000000004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 s="8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55000000000000004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 s="8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hidden="1" x14ac:dyDescent="0.55000000000000004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 s="8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hidden="1" x14ac:dyDescent="0.55000000000000004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 s="8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hidden="1" x14ac:dyDescent="0.55000000000000004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 s="8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hidden="1" x14ac:dyDescent="0.55000000000000004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 s="8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hidden="1" x14ac:dyDescent="0.55000000000000004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 s="8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hidden="1" x14ac:dyDescent="0.55000000000000004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 s="8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3.2" hidden="1" x14ac:dyDescent="0.55000000000000004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 s="8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hidden="1" x14ac:dyDescent="0.55000000000000004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 s="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hidden="1" x14ac:dyDescent="0.55000000000000004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 s="8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hidden="1" x14ac:dyDescent="0.55000000000000004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 s="8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hidden="1" x14ac:dyDescent="0.55000000000000004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 s="8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3.2" hidden="1" x14ac:dyDescent="0.55000000000000004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 s="8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hidden="1" x14ac:dyDescent="0.55000000000000004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 s="8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hidden="1" x14ac:dyDescent="0.55000000000000004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90">ROUND(E2434/D2434*100,0)</f>
        <v>0</v>
      </c>
      <c r="P2434" s="8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hidden="1" x14ac:dyDescent="0.55000000000000004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90"/>
        <v>0</v>
      </c>
      <c r="P2435" s="8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55000000000000004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 s="8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hidden="1" x14ac:dyDescent="0.55000000000000004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 s="8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hidden="1" x14ac:dyDescent="0.55000000000000004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 s="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hidden="1" x14ac:dyDescent="0.55000000000000004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 s="8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hidden="1" x14ac:dyDescent="0.55000000000000004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 s="8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2" hidden="1" x14ac:dyDescent="0.55000000000000004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 s="8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hidden="1" x14ac:dyDescent="0.55000000000000004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 s="8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hidden="1" x14ac:dyDescent="0.55000000000000004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 s="8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hidden="1" x14ac:dyDescent="0.55000000000000004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 s="8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hidden="1" x14ac:dyDescent="0.55000000000000004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 s="8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hidden="1" x14ac:dyDescent="0.55000000000000004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 s="8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hidden="1" x14ac:dyDescent="0.55000000000000004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 s="8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2" hidden="1" x14ac:dyDescent="0.55000000000000004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 s="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3.2" hidden="1" x14ac:dyDescent="0.55000000000000004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 s="8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hidden="1" x14ac:dyDescent="0.55000000000000004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 s="8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hidden="1" x14ac:dyDescent="0.55000000000000004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 s="8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hidden="1" x14ac:dyDescent="0.55000000000000004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 s="8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hidden="1" x14ac:dyDescent="0.55000000000000004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 s="8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hidden="1" x14ac:dyDescent="0.55000000000000004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 s="8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hidden="1" x14ac:dyDescent="0.55000000000000004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 s="8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hidden="1" x14ac:dyDescent="0.55000000000000004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 s="8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hidden="1" x14ac:dyDescent="0.55000000000000004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 s="8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hidden="1" x14ac:dyDescent="0.55000000000000004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 s="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hidden="1" x14ac:dyDescent="0.55000000000000004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 s="8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2" hidden="1" x14ac:dyDescent="0.55000000000000004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 s="8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2" hidden="1" x14ac:dyDescent="0.55000000000000004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 s="8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hidden="1" x14ac:dyDescent="0.55000000000000004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 s="8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hidden="1" x14ac:dyDescent="0.55000000000000004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 s="8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hidden="1" x14ac:dyDescent="0.55000000000000004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 s="8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55000000000000004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 s="8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hidden="1" x14ac:dyDescent="0.55000000000000004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 s="8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hidden="1" x14ac:dyDescent="0.55000000000000004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 s="8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hidden="1" x14ac:dyDescent="0.55000000000000004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 s="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hidden="1" x14ac:dyDescent="0.55000000000000004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 s="8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8" hidden="1" x14ac:dyDescent="0.55000000000000004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 s="8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hidden="1" x14ac:dyDescent="0.55000000000000004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 s="8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hidden="1" x14ac:dyDescent="0.55000000000000004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 s="8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3.2" hidden="1" x14ac:dyDescent="0.55000000000000004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 s="8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hidden="1" x14ac:dyDescent="0.55000000000000004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 s="8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hidden="1" x14ac:dyDescent="0.55000000000000004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 s="8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hidden="1" x14ac:dyDescent="0.55000000000000004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 s="8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hidden="1" x14ac:dyDescent="0.55000000000000004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 s="8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hidden="1" x14ac:dyDescent="0.55000000000000004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 s="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hidden="1" x14ac:dyDescent="0.55000000000000004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 s="8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hidden="1" x14ac:dyDescent="0.55000000000000004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 s="8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hidden="1" x14ac:dyDescent="0.55000000000000004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 s="8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hidden="1" x14ac:dyDescent="0.55000000000000004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 s="8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hidden="1" x14ac:dyDescent="0.55000000000000004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 s="8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hidden="1" x14ac:dyDescent="0.55000000000000004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 s="8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8" hidden="1" x14ac:dyDescent="0.55000000000000004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 s="8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2" hidden="1" x14ac:dyDescent="0.55000000000000004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 s="8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hidden="1" x14ac:dyDescent="0.55000000000000004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 s="8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hidden="1" x14ac:dyDescent="0.55000000000000004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 s="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hidden="1" x14ac:dyDescent="0.55000000000000004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 s="8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2" hidden="1" x14ac:dyDescent="0.55000000000000004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 s="8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hidden="1" x14ac:dyDescent="0.55000000000000004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 s="8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hidden="1" x14ac:dyDescent="0.55000000000000004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 s="8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hidden="1" x14ac:dyDescent="0.55000000000000004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 s="8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hidden="1" x14ac:dyDescent="0.55000000000000004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 s="8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hidden="1" x14ac:dyDescent="0.55000000000000004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 s="8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hidden="1" x14ac:dyDescent="0.55000000000000004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 s="8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hidden="1" x14ac:dyDescent="0.55000000000000004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 s="8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hidden="1" x14ac:dyDescent="0.55000000000000004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hidden="1" x14ac:dyDescent="0.55000000000000004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95"/>
        <v>113</v>
      </c>
      <c r="P2499" s="8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55000000000000004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 s="8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hidden="1" x14ac:dyDescent="0.55000000000000004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 s="8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hidden="1" x14ac:dyDescent="0.55000000000000004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 s="8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hidden="1" x14ac:dyDescent="0.55000000000000004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 s="8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3.2" hidden="1" x14ac:dyDescent="0.55000000000000004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 s="8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hidden="1" x14ac:dyDescent="0.55000000000000004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 s="8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hidden="1" x14ac:dyDescent="0.55000000000000004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 s="8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hidden="1" x14ac:dyDescent="0.55000000000000004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 s="8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hidden="1" x14ac:dyDescent="0.55000000000000004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 s="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55000000000000004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 s="8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hidden="1" x14ac:dyDescent="0.55000000000000004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 s="8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hidden="1" x14ac:dyDescent="0.55000000000000004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 s="8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hidden="1" x14ac:dyDescent="0.55000000000000004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 s="8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hidden="1" x14ac:dyDescent="0.55000000000000004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 s="8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hidden="1" x14ac:dyDescent="0.55000000000000004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 s="8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2" hidden="1" x14ac:dyDescent="0.55000000000000004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 s="8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hidden="1" x14ac:dyDescent="0.55000000000000004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 s="8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hidden="1" x14ac:dyDescent="0.55000000000000004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 s="8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hidden="1" x14ac:dyDescent="0.55000000000000004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 s="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hidden="1" x14ac:dyDescent="0.55000000000000004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 s="8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hidden="1" x14ac:dyDescent="0.55000000000000004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 s="8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hidden="1" x14ac:dyDescent="0.55000000000000004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 s="8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hidden="1" x14ac:dyDescent="0.55000000000000004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 s="8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hidden="1" x14ac:dyDescent="0.55000000000000004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 s="8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hidden="1" x14ac:dyDescent="0.55000000000000004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 s="8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hidden="1" x14ac:dyDescent="0.55000000000000004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 s="8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hidden="1" x14ac:dyDescent="0.55000000000000004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 s="8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hidden="1" x14ac:dyDescent="0.55000000000000004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 s="8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hidden="1" x14ac:dyDescent="0.55000000000000004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 s="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hidden="1" x14ac:dyDescent="0.55000000000000004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 s="8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hidden="1" x14ac:dyDescent="0.55000000000000004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 s="8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hidden="1" x14ac:dyDescent="0.55000000000000004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 s="8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hidden="1" x14ac:dyDescent="0.55000000000000004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 s="8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2" hidden="1" x14ac:dyDescent="0.55000000000000004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 s="8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hidden="1" x14ac:dyDescent="0.55000000000000004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 s="8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hidden="1" x14ac:dyDescent="0.55000000000000004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 s="8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hidden="1" x14ac:dyDescent="0.55000000000000004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 s="8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55000000000000004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 s="8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hidden="1" x14ac:dyDescent="0.55000000000000004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 s="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hidden="1" x14ac:dyDescent="0.55000000000000004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 s="8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hidden="1" x14ac:dyDescent="0.55000000000000004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 s="8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hidden="1" x14ac:dyDescent="0.55000000000000004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 s="8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2" hidden="1" x14ac:dyDescent="0.55000000000000004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 s="8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hidden="1" x14ac:dyDescent="0.55000000000000004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 s="8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hidden="1" x14ac:dyDescent="0.55000000000000004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 s="8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hidden="1" x14ac:dyDescent="0.55000000000000004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 s="8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hidden="1" x14ac:dyDescent="0.55000000000000004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 s="8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hidden="1" x14ac:dyDescent="0.55000000000000004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 s="8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hidden="1" x14ac:dyDescent="0.55000000000000004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 s="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hidden="1" x14ac:dyDescent="0.55000000000000004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 s="8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hidden="1" x14ac:dyDescent="0.55000000000000004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 s="8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hidden="1" x14ac:dyDescent="0.55000000000000004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 s="8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2" hidden="1" x14ac:dyDescent="0.55000000000000004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 s="8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hidden="1" x14ac:dyDescent="0.55000000000000004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 s="8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hidden="1" x14ac:dyDescent="0.55000000000000004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 s="8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hidden="1" x14ac:dyDescent="0.55000000000000004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 s="8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2" hidden="1" x14ac:dyDescent="0.55000000000000004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 s="8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2" hidden="1" x14ac:dyDescent="0.55000000000000004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 s="8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hidden="1" x14ac:dyDescent="0.55000000000000004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 s="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hidden="1" x14ac:dyDescent="0.55000000000000004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 s="8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8" hidden="1" x14ac:dyDescent="0.55000000000000004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 s="8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hidden="1" x14ac:dyDescent="0.55000000000000004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 s="8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hidden="1" x14ac:dyDescent="0.55000000000000004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hidden="1" x14ac:dyDescent="0.55000000000000004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200"/>
        <v>0</v>
      </c>
      <c r="P2563" s="8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55000000000000004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 s="8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hidden="1" x14ac:dyDescent="0.55000000000000004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 s="8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hidden="1" x14ac:dyDescent="0.55000000000000004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 s="8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hidden="1" x14ac:dyDescent="0.55000000000000004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 s="8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hidden="1" x14ac:dyDescent="0.55000000000000004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 s="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hidden="1" x14ac:dyDescent="0.55000000000000004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 s="8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hidden="1" x14ac:dyDescent="0.55000000000000004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 s="8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hidden="1" x14ac:dyDescent="0.55000000000000004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 s="8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hidden="1" x14ac:dyDescent="0.55000000000000004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 s="8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hidden="1" x14ac:dyDescent="0.55000000000000004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 s="8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hidden="1" x14ac:dyDescent="0.55000000000000004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 s="8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hidden="1" x14ac:dyDescent="0.55000000000000004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 s="8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hidden="1" x14ac:dyDescent="0.55000000000000004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 s="8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hidden="1" x14ac:dyDescent="0.55000000000000004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 s="8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hidden="1" x14ac:dyDescent="0.55000000000000004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 s="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hidden="1" x14ac:dyDescent="0.55000000000000004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 s="8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2" hidden="1" x14ac:dyDescent="0.55000000000000004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 s="8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hidden="1" x14ac:dyDescent="0.55000000000000004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 s="8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hidden="1" x14ac:dyDescent="0.55000000000000004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 s="8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hidden="1" x14ac:dyDescent="0.55000000000000004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 s="8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hidden="1" x14ac:dyDescent="0.55000000000000004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 s="8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hidden="1" x14ac:dyDescent="0.55000000000000004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 s="8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hidden="1" x14ac:dyDescent="0.55000000000000004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 s="8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hidden="1" x14ac:dyDescent="0.55000000000000004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 s="8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hidden="1" x14ac:dyDescent="0.55000000000000004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 s="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hidden="1" x14ac:dyDescent="0.55000000000000004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 s="8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2" hidden="1" x14ac:dyDescent="0.55000000000000004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 s="8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hidden="1" x14ac:dyDescent="0.55000000000000004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 s="8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hidden="1" x14ac:dyDescent="0.55000000000000004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 s="8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hidden="1" x14ac:dyDescent="0.55000000000000004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 s="8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3.2" hidden="1" x14ac:dyDescent="0.55000000000000004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 s="8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hidden="1" x14ac:dyDescent="0.55000000000000004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 s="8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hidden="1" x14ac:dyDescent="0.55000000000000004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 s="8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hidden="1" x14ac:dyDescent="0.55000000000000004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 s="8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hidden="1" x14ac:dyDescent="0.55000000000000004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 s="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hidden="1" x14ac:dyDescent="0.55000000000000004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 s="8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hidden="1" x14ac:dyDescent="0.55000000000000004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 s="8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hidden="1" x14ac:dyDescent="0.55000000000000004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 s="8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8" hidden="1" x14ac:dyDescent="0.55000000000000004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 s="8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3.2" hidden="1" x14ac:dyDescent="0.55000000000000004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 s="8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hidden="1" x14ac:dyDescent="0.55000000000000004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 s="8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hidden="1" x14ac:dyDescent="0.55000000000000004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 s="8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hidden="1" x14ac:dyDescent="0.55000000000000004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 s="8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hidden="1" x14ac:dyDescent="0.55000000000000004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 s="8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hidden="1" x14ac:dyDescent="0.55000000000000004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 s="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hidden="1" x14ac:dyDescent="0.55000000000000004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 s="8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hidden="1" x14ac:dyDescent="0.55000000000000004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 s="8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3.2" hidden="1" x14ac:dyDescent="0.55000000000000004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 s="8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8" hidden="1" x14ac:dyDescent="0.55000000000000004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 s="8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2" hidden="1" x14ac:dyDescent="0.55000000000000004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 s="8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hidden="1" x14ac:dyDescent="0.55000000000000004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 s="8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hidden="1" x14ac:dyDescent="0.55000000000000004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 s="8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hidden="1" x14ac:dyDescent="0.55000000000000004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 s="8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hidden="1" x14ac:dyDescent="0.55000000000000004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 s="8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hidden="1" x14ac:dyDescent="0.55000000000000004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 s="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hidden="1" x14ac:dyDescent="0.55000000000000004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 s="8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hidden="1" x14ac:dyDescent="0.55000000000000004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 s="8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hidden="1" x14ac:dyDescent="0.55000000000000004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 s="8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hidden="1" x14ac:dyDescent="0.55000000000000004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 s="8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hidden="1" x14ac:dyDescent="0.55000000000000004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 s="8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hidden="1" x14ac:dyDescent="0.55000000000000004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 s="8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hidden="1" x14ac:dyDescent="0.55000000000000004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 s="8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hidden="1" x14ac:dyDescent="0.55000000000000004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3.2" hidden="1" x14ac:dyDescent="0.55000000000000004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205"/>
        <v>956</v>
      </c>
      <c r="P2627" s="8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55000000000000004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 s="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hidden="1" x14ac:dyDescent="0.55000000000000004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 s="8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8" hidden="1" x14ac:dyDescent="0.55000000000000004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 s="8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hidden="1" x14ac:dyDescent="0.55000000000000004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 s="8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hidden="1" x14ac:dyDescent="0.55000000000000004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 s="8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hidden="1" x14ac:dyDescent="0.55000000000000004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 s="8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hidden="1" x14ac:dyDescent="0.55000000000000004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 s="8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hidden="1" x14ac:dyDescent="0.55000000000000004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 s="8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hidden="1" x14ac:dyDescent="0.55000000000000004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 s="8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hidden="1" x14ac:dyDescent="0.55000000000000004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 s="8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2" hidden="1" x14ac:dyDescent="0.55000000000000004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 s="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hidden="1" x14ac:dyDescent="0.55000000000000004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 s="8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hidden="1" x14ac:dyDescent="0.55000000000000004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 s="8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hidden="1" x14ac:dyDescent="0.55000000000000004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 s="8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hidden="1" x14ac:dyDescent="0.55000000000000004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 s="8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hidden="1" x14ac:dyDescent="0.55000000000000004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 s="8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hidden="1" x14ac:dyDescent="0.55000000000000004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 s="8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hidden="1" x14ac:dyDescent="0.55000000000000004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 s="8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hidden="1" x14ac:dyDescent="0.55000000000000004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 s="8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hidden="1" x14ac:dyDescent="0.55000000000000004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 s="8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hidden="1" x14ac:dyDescent="0.55000000000000004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 s="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hidden="1" x14ac:dyDescent="0.55000000000000004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 s="8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2" hidden="1" x14ac:dyDescent="0.55000000000000004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 s="8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hidden="1" x14ac:dyDescent="0.55000000000000004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 s="8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3.2" hidden="1" x14ac:dyDescent="0.55000000000000004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 s="8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hidden="1" x14ac:dyDescent="0.55000000000000004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 s="8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hidden="1" x14ac:dyDescent="0.55000000000000004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 s="8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hidden="1" x14ac:dyDescent="0.55000000000000004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 s="8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hidden="1" x14ac:dyDescent="0.55000000000000004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 s="8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55000000000000004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 s="8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hidden="1" x14ac:dyDescent="0.55000000000000004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 s="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hidden="1" x14ac:dyDescent="0.55000000000000004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 s="8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hidden="1" x14ac:dyDescent="0.55000000000000004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 s="8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55000000000000004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 s="8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2" hidden="1" x14ac:dyDescent="0.55000000000000004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 s="8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hidden="1" x14ac:dyDescent="0.55000000000000004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 s="8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hidden="1" x14ac:dyDescent="0.55000000000000004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 s="8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hidden="1" x14ac:dyDescent="0.55000000000000004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 s="8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hidden="1" x14ac:dyDescent="0.55000000000000004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 s="8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hidden="1" x14ac:dyDescent="0.55000000000000004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 s="8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hidden="1" x14ac:dyDescent="0.55000000000000004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 s="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2" hidden="1" x14ac:dyDescent="0.55000000000000004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 s="8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hidden="1" x14ac:dyDescent="0.55000000000000004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 s="8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hidden="1" x14ac:dyDescent="0.55000000000000004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 s="8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hidden="1" x14ac:dyDescent="0.55000000000000004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 s="8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hidden="1" x14ac:dyDescent="0.55000000000000004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 s="8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hidden="1" x14ac:dyDescent="0.55000000000000004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 s="8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hidden="1" x14ac:dyDescent="0.55000000000000004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 s="8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hidden="1" x14ac:dyDescent="0.55000000000000004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 s="8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2" hidden="1" x14ac:dyDescent="0.55000000000000004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 s="8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hidden="1" x14ac:dyDescent="0.55000000000000004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 s="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hidden="1" x14ac:dyDescent="0.55000000000000004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 s="8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hidden="1" x14ac:dyDescent="0.55000000000000004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 s="8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2" hidden="1" x14ac:dyDescent="0.55000000000000004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 s="8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55000000000000004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 s="8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hidden="1" x14ac:dyDescent="0.55000000000000004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 s="8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hidden="1" x14ac:dyDescent="0.55000000000000004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 s="8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hidden="1" x14ac:dyDescent="0.55000000000000004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 s="8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hidden="1" x14ac:dyDescent="0.55000000000000004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 s="8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hidden="1" x14ac:dyDescent="0.55000000000000004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 s="8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hidden="1" x14ac:dyDescent="0.55000000000000004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 s="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hidden="1" x14ac:dyDescent="0.55000000000000004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 s="8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hidden="1" x14ac:dyDescent="0.55000000000000004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hidden="1" x14ac:dyDescent="0.55000000000000004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210"/>
        <v>0</v>
      </c>
      <c r="P2691" s="8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hidden="1" x14ac:dyDescent="0.55000000000000004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 s="8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hidden="1" x14ac:dyDescent="0.55000000000000004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 s="8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hidden="1" x14ac:dyDescent="0.55000000000000004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 s="8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hidden="1" x14ac:dyDescent="0.55000000000000004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 s="8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2" hidden="1" x14ac:dyDescent="0.55000000000000004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 s="8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8" hidden="1" x14ac:dyDescent="0.55000000000000004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 s="8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3.2" hidden="1" x14ac:dyDescent="0.55000000000000004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 s="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hidden="1" x14ac:dyDescent="0.55000000000000004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 s="8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hidden="1" x14ac:dyDescent="0.55000000000000004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 s="8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hidden="1" x14ac:dyDescent="0.55000000000000004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 s="8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hidden="1" x14ac:dyDescent="0.55000000000000004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 s="8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hidden="1" x14ac:dyDescent="0.55000000000000004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 s="8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hidden="1" x14ac:dyDescent="0.55000000000000004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 s="8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hidden="1" x14ac:dyDescent="0.55000000000000004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 s="8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hidden="1" x14ac:dyDescent="0.55000000000000004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 s="8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hidden="1" x14ac:dyDescent="0.55000000000000004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 s="8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hidden="1" x14ac:dyDescent="0.55000000000000004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 s="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hidden="1" x14ac:dyDescent="0.55000000000000004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 s="8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hidden="1" x14ac:dyDescent="0.55000000000000004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 s="8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hidden="1" x14ac:dyDescent="0.55000000000000004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 s="8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hidden="1" x14ac:dyDescent="0.55000000000000004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 s="8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hidden="1" x14ac:dyDescent="0.55000000000000004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 s="8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hidden="1" x14ac:dyDescent="0.55000000000000004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 s="8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hidden="1" x14ac:dyDescent="0.55000000000000004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 s="8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hidden="1" x14ac:dyDescent="0.55000000000000004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 s="8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hidden="1" x14ac:dyDescent="0.55000000000000004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 s="8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.6" hidden="1" x14ac:dyDescent="0.55000000000000004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 s="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hidden="1" x14ac:dyDescent="0.55000000000000004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 s="8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hidden="1" x14ac:dyDescent="0.55000000000000004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 s="8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hidden="1" x14ac:dyDescent="0.55000000000000004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 s="8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hidden="1" x14ac:dyDescent="0.55000000000000004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 s="8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hidden="1" x14ac:dyDescent="0.55000000000000004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 s="8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hidden="1" x14ac:dyDescent="0.55000000000000004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 s="8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hidden="1" x14ac:dyDescent="0.55000000000000004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 s="8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hidden="1" x14ac:dyDescent="0.55000000000000004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 s="8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8" hidden="1" x14ac:dyDescent="0.55000000000000004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 s="8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55000000000000004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 s="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hidden="1" x14ac:dyDescent="0.55000000000000004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 s="8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hidden="1" x14ac:dyDescent="0.55000000000000004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 s="8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hidden="1" x14ac:dyDescent="0.55000000000000004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 s="8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8" hidden="1" x14ac:dyDescent="0.55000000000000004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 s="8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3.2" hidden="1" x14ac:dyDescent="0.55000000000000004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 s="8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hidden="1" x14ac:dyDescent="0.55000000000000004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 s="8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hidden="1" x14ac:dyDescent="0.55000000000000004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 s="8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hidden="1" x14ac:dyDescent="0.55000000000000004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 s="8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hidden="1" x14ac:dyDescent="0.55000000000000004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 s="8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hidden="1" x14ac:dyDescent="0.55000000000000004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 s="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hidden="1" x14ac:dyDescent="0.55000000000000004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 s="8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hidden="1" x14ac:dyDescent="0.55000000000000004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 s="8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hidden="1" x14ac:dyDescent="0.55000000000000004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 s="8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8" hidden="1" x14ac:dyDescent="0.55000000000000004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 s="8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hidden="1" x14ac:dyDescent="0.55000000000000004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 s="8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hidden="1" x14ac:dyDescent="0.55000000000000004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 s="8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hidden="1" x14ac:dyDescent="0.55000000000000004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 s="8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hidden="1" x14ac:dyDescent="0.55000000000000004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 s="8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hidden="1" x14ac:dyDescent="0.55000000000000004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 s="8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hidden="1" x14ac:dyDescent="0.55000000000000004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 s="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hidden="1" x14ac:dyDescent="0.55000000000000004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 s="8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hidden="1" x14ac:dyDescent="0.55000000000000004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 s="8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hidden="1" x14ac:dyDescent="0.55000000000000004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 s="8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hidden="1" x14ac:dyDescent="0.55000000000000004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 s="8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hidden="1" x14ac:dyDescent="0.55000000000000004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 s="8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hidden="1" x14ac:dyDescent="0.55000000000000004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hidden="1" x14ac:dyDescent="0.55000000000000004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215"/>
        <v>19</v>
      </c>
      <c r="P2755" s="8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55000000000000004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 s="8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hidden="1" x14ac:dyDescent="0.55000000000000004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 s="8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hidden="1" x14ac:dyDescent="0.55000000000000004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 s="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hidden="1" x14ac:dyDescent="0.55000000000000004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 s="8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2" hidden="1" x14ac:dyDescent="0.55000000000000004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 s="8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hidden="1" x14ac:dyDescent="0.55000000000000004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 s="8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hidden="1" x14ac:dyDescent="0.55000000000000004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 s="8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hidden="1" x14ac:dyDescent="0.55000000000000004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 s="8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hidden="1" x14ac:dyDescent="0.55000000000000004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 s="8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hidden="1" x14ac:dyDescent="0.55000000000000004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 s="8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hidden="1" x14ac:dyDescent="0.55000000000000004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 s="8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hidden="1" x14ac:dyDescent="0.55000000000000004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 s="8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hidden="1" x14ac:dyDescent="0.55000000000000004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 s="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hidden="1" x14ac:dyDescent="0.55000000000000004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 s="8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hidden="1" x14ac:dyDescent="0.55000000000000004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 s="8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hidden="1" x14ac:dyDescent="0.55000000000000004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 s="8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hidden="1" x14ac:dyDescent="0.55000000000000004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 s="8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hidden="1" x14ac:dyDescent="0.55000000000000004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 s="8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hidden="1" x14ac:dyDescent="0.55000000000000004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 s="8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hidden="1" x14ac:dyDescent="0.55000000000000004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 s="8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hidden="1" x14ac:dyDescent="0.55000000000000004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 s="8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hidden="1" x14ac:dyDescent="0.55000000000000004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 s="8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hidden="1" x14ac:dyDescent="0.55000000000000004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 s="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hidden="1" x14ac:dyDescent="0.55000000000000004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 s="8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hidden="1" x14ac:dyDescent="0.55000000000000004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 s="8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hidden="1" x14ac:dyDescent="0.55000000000000004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 s="8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hidden="1" x14ac:dyDescent="0.55000000000000004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 s="8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 s="8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 s="8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 s="8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 s="8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 s="8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 s="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 s="8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 s="8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 s="8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 s="8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 s="8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 s="8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 s="8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 s="8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 s="8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 s="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 s="8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 s="8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 s="8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 s="8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 s="8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 s="8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 s="8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 s="8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 s="8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 s="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 s="8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 s="8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 s="8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 s="8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 s="8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 s="8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 s="8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 s="8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 s="8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220"/>
        <v>130</v>
      </c>
      <c r="P2819" s="8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 s="8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 s="8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 s="8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 s="8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 s="8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 s="8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 s="8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 s="8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 s="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 s="8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 s="8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 s="8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 s="8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 s="8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 s="8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 s="8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 s="8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 s="8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 s="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 s="8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 s="8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 s="8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 s="8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 s="8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 s="8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 s="8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 s="8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 s="8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 s="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 s="8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 s="8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 s="8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 s="8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 s="8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 s="8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 s="8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 s="8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 s="8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 s="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 s="8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 s="8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 s="8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 s="8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 s="8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 s="8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 s="8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 s="8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 s="8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 s="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 s="8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 s="8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 s="8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 s="8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 s="8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 s="8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 s="8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 s="8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 s="8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 s="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 s="8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 s="8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 s="8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225"/>
        <v>0</v>
      </c>
      <c r="P2883" s="8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 s="8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 s="8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 s="8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 s="8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 s="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 s="8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 s="8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 s="8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 s="8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 s="8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 s="8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 s="8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 s="8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 s="8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 s="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 s="8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 s="8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 s="8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 s="8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 s="8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 s="8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 s="8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 s="8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 s="8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 s="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 s="8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 s="8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 s="8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 s="8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 s="8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 s="8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 s="8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 s="8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 s="8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 s="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 s="8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 s="8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 s="8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 s="8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hidden="1" x14ac:dyDescent="0.55000000000000004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 s="8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hidden="1" x14ac:dyDescent="0.55000000000000004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 s="8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hidden="1" x14ac:dyDescent="0.55000000000000004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 s="8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hidden="1" x14ac:dyDescent="0.55000000000000004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 s="8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hidden="1" x14ac:dyDescent="0.55000000000000004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 s="8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hidden="1" x14ac:dyDescent="0.55000000000000004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 s="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hidden="1" x14ac:dyDescent="0.55000000000000004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 s="8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hidden="1" x14ac:dyDescent="0.55000000000000004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 s="8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hidden="1" x14ac:dyDescent="0.55000000000000004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 s="8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hidden="1" x14ac:dyDescent="0.55000000000000004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 s="8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hidden="1" x14ac:dyDescent="0.55000000000000004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 s="8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hidden="1" x14ac:dyDescent="0.55000000000000004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 s="8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hidden="1" x14ac:dyDescent="0.55000000000000004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 s="8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hidden="1" x14ac:dyDescent="0.55000000000000004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 s="8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hidden="1" x14ac:dyDescent="0.55000000000000004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 s="8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hidden="1" x14ac:dyDescent="0.55000000000000004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 s="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hidden="1" x14ac:dyDescent="0.55000000000000004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 s="8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hidden="1" x14ac:dyDescent="0.55000000000000004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 s="8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hidden="1" x14ac:dyDescent="0.55000000000000004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 s="8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hidden="1" x14ac:dyDescent="0.55000000000000004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 s="8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hidden="1" x14ac:dyDescent="0.55000000000000004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 s="8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hidden="1" x14ac:dyDescent="0.55000000000000004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 s="8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hidden="1" x14ac:dyDescent="0.55000000000000004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 s="8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hidden="1" x14ac:dyDescent="0.55000000000000004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 hidden="1" x14ac:dyDescent="0.55000000000000004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230"/>
        <v>0</v>
      </c>
      <c r="P2947" s="8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55000000000000004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 s="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3.2" hidden="1" x14ac:dyDescent="0.55000000000000004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 s="8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3.2" hidden="1" x14ac:dyDescent="0.55000000000000004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 s="8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hidden="1" x14ac:dyDescent="0.55000000000000004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 s="8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hidden="1" x14ac:dyDescent="0.55000000000000004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 s="8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hidden="1" x14ac:dyDescent="0.55000000000000004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 s="8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hidden="1" x14ac:dyDescent="0.55000000000000004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 s="8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hidden="1" x14ac:dyDescent="0.55000000000000004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 s="8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hidden="1" x14ac:dyDescent="0.55000000000000004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 s="8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hidden="1" x14ac:dyDescent="0.55000000000000004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 s="8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hidden="1" x14ac:dyDescent="0.55000000000000004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 s="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hidden="1" x14ac:dyDescent="0.55000000000000004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 s="8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hidden="1" x14ac:dyDescent="0.55000000000000004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 s="8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hidden="1" x14ac:dyDescent="0.55000000000000004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 s="8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hidden="1" x14ac:dyDescent="0.55000000000000004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 s="8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 s="8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 s="8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 s="8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 s="8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 s="8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 s="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 s="8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 s="8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 s="8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 s="8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 s="8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 s="8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 s="8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 s="8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 s="8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 s="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 s="8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 s="8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 s="8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 s="8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3.2" hidden="1" x14ac:dyDescent="0.55000000000000004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 s="8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hidden="1" x14ac:dyDescent="0.55000000000000004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 s="8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hidden="1" x14ac:dyDescent="0.55000000000000004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 s="8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2" hidden="1" x14ac:dyDescent="0.55000000000000004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 s="8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2" hidden="1" x14ac:dyDescent="0.55000000000000004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 s="8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hidden="1" x14ac:dyDescent="0.55000000000000004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 s="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2" hidden="1" x14ac:dyDescent="0.55000000000000004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 s="8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hidden="1" x14ac:dyDescent="0.55000000000000004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 s="8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55000000000000004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 s="8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hidden="1" x14ac:dyDescent="0.55000000000000004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 s="8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hidden="1" x14ac:dyDescent="0.55000000000000004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 s="8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hidden="1" x14ac:dyDescent="0.55000000000000004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 s="8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55000000000000004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 s="8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hidden="1" x14ac:dyDescent="0.55000000000000004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 s="8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hidden="1" x14ac:dyDescent="0.55000000000000004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 s="8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hidden="1" x14ac:dyDescent="0.55000000000000004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 s="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hidden="1" x14ac:dyDescent="0.55000000000000004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 s="8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hidden="1" x14ac:dyDescent="0.55000000000000004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 s="8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hidden="1" x14ac:dyDescent="0.55000000000000004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 s="8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hidden="1" x14ac:dyDescent="0.55000000000000004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 s="8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hidden="1" x14ac:dyDescent="0.55000000000000004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 s="8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hidden="1" x14ac:dyDescent="0.55000000000000004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 s="8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hidden="1" x14ac:dyDescent="0.55000000000000004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 s="8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2" hidden="1" x14ac:dyDescent="0.55000000000000004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 s="8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hidden="1" x14ac:dyDescent="0.55000000000000004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 s="8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hidden="1" x14ac:dyDescent="0.55000000000000004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 s="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hidden="1" x14ac:dyDescent="0.55000000000000004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 s="8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hidden="1" x14ac:dyDescent="0.55000000000000004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hidden="1" x14ac:dyDescent="0.55000000000000004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235"/>
        <v>120</v>
      </c>
      <c r="P3011" s="8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55000000000000004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5"/>
        <v>158</v>
      </c>
      <c r="P3012" s="8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hidden="1" x14ac:dyDescent="0.55000000000000004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5"/>
        <v>124</v>
      </c>
      <c r="P3013" s="8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hidden="1" x14ac:dyDescent="0.55000000000000004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5"/>
        <v>117</v>
      </c>
      <c r="P3014" s="8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hidden="1" x14ac:dyDescent="0.55000000000000004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5"/>
        <v>157</v>
      </c>
      <c r="P3015" s="8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hidden="1" x14ac:dyDescent="0.55000000000000004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5"/>
        <v>113</v>
      </c>
      <c r="P3016" s="8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hidden="1" x14ac:dyDescent="0.55000000000000004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5"/>
        <v>103</v>
      </c>
      <c r="P3017" s="8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2" hidden="1" x14ac:dyDescent="0.55000000000000004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5"/>
        <v>103</v>
      </c>
      <c r="P3018" s="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hidden="1" x14ac:dyDescent="0.55000000000000004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5"/>
        <v>106</v>
      </c>
      <c r="P3019" s="8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hidden="1" x14ac:dyDescent="0.55000000000000004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5"/>
        <v>101</v>
      </c>
      <c r="P3020" s="8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hidden="1" x14ac:dyDescent="0.55000000000000004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5"/>
        <v>121</v>
      </c>
      <c r="P3021" s="8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hidden="1" x14ac:dyDescent="0.55000000000000004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5"/>
        <v>101</v>
      </c>
      <c r="P3022" s="8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hidden="1" x14ac:dyDescent="0.55000000000000004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5"/>
        <v>116</v>
      </c>
      <c r="P3023" s="8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hidden="1" x14ac:dyDescent="0.55000000000000004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5"/>
        <v>101</v>
      </c>
      <c r="P3024" s="8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2" hidden="1" x14ac:dyDescent="0.55000000000000004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5"/>
        <v>103</v>
      </c>
      <c r="P3025" s="8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hidden="1" x14ac:dyDescent="0.55000000000000004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5"/>
        <v>246</v>
      </c>
      <c r="P3026" s="8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hidden="1" x14ac:dyDescent="0.55000000000000004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5"/>
        <v>302</v>
      </c>
      <c r="P3027" s="8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3.2" hidden="1" x14ac:dyDescent="0.55000000000000004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5"/>
        <v>143</v>
      </c>
      <c r="P3028" s="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hidden="1" x14ac:dyDescent="0.55000000000000004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5"/>
        <v>131</v>
      </c>
      <c r="P3029" s="8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hidden="1" x14ac:dyDescent="0.55000000000000004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5"/>
        <v>168</v>
      </c>
      <c r="P3030" s="8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hidden="1" x14ac:dyDescent="0.55000000000000004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5"/>
        <v>110</v>
      </c>
      <c r="P3031" s="8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hidden="1" x14ac:dyDescent="0.55000000000000004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5"/>
        <v>107</v>
      </c>
      <c r="P3032" s="8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hidden="1" x14ac:dyDescent="0.55000000000000004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5"/>
        <v>100</v>
      </c>
      <c r="P3033" s="8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hidden="1" x14ac:dyDescent="0.55000000000000004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5"/>
        <v>127</v>
      </c>
      <c r="P3034" s="8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hidden="1" x14ac:dyDescent="0.55000000000000004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5"/>
        <v>147</v>
      </c>
      <c r="P3035" s="8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.6" hidden="1" x14ac:dyDescent="0.55000000000000004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5"/>
        <v>113</v>
      </c>
      <c r="P3036" s="8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hidden="1" x14ac:dyDescent="0.55000000000000004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5"/>
        <v>109</v>
      </c>
      <c r="P3037" s="8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hidden="1" x14ac:dyDescent="0.55000000000000004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5"/>
        <v>127</v>
      </c>
      <c r="P3038" s="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hidden="1" x14ac:dyDescent="0.55000000000000004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5"/>
        <v>213</v>
      </c>
      <c r="P3039" s="8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hidden="1" x14ac:dyDescent="0.55000000000000004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5"/>
        <v>101</v>
      </c>
      <c r="P3040" s="8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hidden="1" x14ac:dyDescent="0.55000000000000004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5"/>
        <v>109</v>
      </c>
      <c r="P3041" s="8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hidden="1" x14ac:dyDescent="0.55000000000000004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5"/>
        <v>108</v>
      </c>
      <c r="P3042" s="8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hidden="1" x14ac:dyDescent="0.55000000000000004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5"/>
        <v>110</v>
      </c>
      <c r="P3043" s="8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3.2" hidden="1" x14ac:dyDescent="0.55000000000000004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5"/>
        <v>128</v>
      </c>
      <c r="P3044" s="8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hidden="1" x14ac:dyDescent="0.55000000000000004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5"/>
        <v>110</v>
      </c>
      <c r="P3045" s="8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hidden="1" x14ac:dyDescent="0.55000000000000004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5"/>
        <v>109</v>
      </c>
      <c r="P3046" s="8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hidden="1" x14ac:dyDescent="0.55000000000000004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5"/>
        <v>133</v>
      </c>
      <c r="P3047" s="8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2" hidden="1" x14ac:dyDescent="0.55000000000000004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5"/>
        <v>191</v>
      </c>
      <c r="P3048" s="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hidden="1" x14ac:dyDescent="0.55000000000000004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5"/>
        <v>149</v>
      </c>
      <c r="P3049" s="8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hidden="1" x14ac:dyDescent="0.55000000000000004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5"/>
        <v>166</v>
      </c>
      <c r="P3050" s="8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2" hidden="1" x14ac:dyDescent="0.55000000000000004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5"/>
        <v>107</v>
      </c>
      <c r="P3051" s="8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hidden="1" x14ac:dyDescent="0.55000000000000004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5"/>
        <v>106</v>
      </c>
      <c r="P3052" s="8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2" hidden="1" x14ac:dyDescent="0.55000000000000004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 s="8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8" hidden="1" x14ac:dyDescent="0.55000000000000004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 s="8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2" hidden="1" x14ac:dyDescent="0.55000000000000004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 s="8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hidden="1" x14ac:dyDescent="0.55000000000000004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 s="8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hidden="1" x14ac:dyDescent="0.55000000000000004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 s="8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hidden="1" x14ac:dyDescent="0.55000000000000004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 s="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hidden="1" x14ac:dyDescent="0.55000000000000004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 s="8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3.2" hidden="1" x14ac:dyDescent="0.55000000000000004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 s="8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hidden="1" x14ac:dyDescent="0.55000000000000004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 s="8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hidden="1" x14ac:dyDescent="0.55000000000000004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 s="8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55000000000000004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 s="8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hidden="1" x14ac:dyDescent="0.55000000000000004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 s="8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hidden="1" x14ac:dyDescent="0.55000000000000004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 s="8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hidden="1" x14ac:dyDescent="0.55000000000000004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 s="8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hidden="1" x14ac:dyDescent="0.55000000000000004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 s="8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hidden="1" x14ac:dyDescent="0.55000000000000004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 s="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hidden="1" x14ac:dyDescent="0.55000000000000004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 s="8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hidden="1" x14ac:dyDescent="0.55000000000000004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 s="8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hidden="1" x14ac:dyDescent="0.55000000000000004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 s="8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hidden="1" x14ac:dyDescent="0.55000000000000004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 s="8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hidden="1" x14ac:dyDescent="0.55000000000000004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 s="8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hidden="1" x14ac:dyDescent="0.55000000000000004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240">ROUND(E3074/D3074*100,0)</f>
        <v>0</v>
      </c>
      <c r="P3074" s="8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hidden="1" x14ac:dyDescent="0.55000000000000004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240"/>
        <v>0</v>
      </c>
      <c r="P3075" s="8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55000000000000004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 s="8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hidden="1" x14ac:dyDescent="0.55000000000000004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 s="8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hidden="1" x14ac:dyDescent="0.55000000000000004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 s="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hidden="1" x14ac:dyDescent="0.55000000000000004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 s="8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hidden="1" x14ac:dyDescent="0.55000000000000004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 s="8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hidden="1" x14ac:dyDescent="0.55000000000000004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 s="8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hidden="1" x14ac:dyDescent="0.55000000000000004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 s="8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hidden="1" x14ac:dyDescent="0.55000000000000004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 s="8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hidden="1" x14ac:dyDescent="0.55000000000000004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 s="8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hidden="1" x14ac:dyDescent="0.55000000000000004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 s="8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2" hidden="1" x14ac:dyDescent="0.55000000000000004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 s="8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hidden="1" x14ac:dyDescent="0.55000000000000004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 s="8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hidden="1" x14ac:dyDescent="0.55000000000000004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 s="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hidden="1" x14ac:dyDescent="0.55000000000000004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 s="8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8" hidden="1" x14ac:dyDescent="0.55000000000000004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 s="8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hidden="1" x14ac:dyDescent="0.55000000000000004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 s="8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hidden="1" x14ac:dyDescent="0.55000000000000004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 s="8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2" hidden="1" x14ac:dyDescent="0.55000000000000004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 s="8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hidden="1" x14ac:dyDescent="0.55000000000000004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 s="8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2" hidden="1" x14ac:dyDescent="0.55000000000000004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 s="8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8" hidden="1" x14ac:dyDescent="0.55000000000000004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 s="8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hidden="1" x14ac:dyDescent="0.55000000000000004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 s="8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hidden="1" x14ac:dyDescent="0.55000000000000004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 s="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hidden="1" x14ac:dyDescent="0.55000000000000004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 s="8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hidden="1" x14ac:dyDescent="0.55000000000000004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 s="8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hidden="1" x14ac:dyDescent="0.55000000000000004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 s="8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hidden="1" x14ac:dyDescent="0.55000000000000004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 s="8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hidden="1" x14ac:dyDescent="0.55000000000000004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 s="8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2" hidden="1" x14ac:dyDescent="0.55000000000000004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 s="8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hidden="1" x14ac:dyDescent="0.55000000000000004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 s="8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hidden="1" x14ac:dyDescent="0.55000000000000004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 s="8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hidden="1" x14ac:dyDescent="0.55000000000000004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 s="8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2" hidden="1" x14ac:dyDescent="0.55000000000000004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 s="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hidden="1" x14ac:dyDescent="0.55000000000000004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 s="8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55000000000000004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 s="8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hidden="1" x14ac:dyDescent="0.55000000000000004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 s="8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hidden="1" x14ac:dyDescent="0.55000000000000004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 s="8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8" hidden="1" x14ac:dyDescent="0.55000000000000004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 s="8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hidden="1" x14ac:dyDescent="0.55000000000000004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 s="8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hidden="1" x14ac:dyDescent="0.55000000000000004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 s="8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hidden="1" x14ac:dyDescent="0.55000000000000004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 s="8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hidden="1" x14ac:dyDescent="0.55000000000000004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 s="8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hidden="1" x14ac:dyDescent="0.55000000000000004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 s="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hidden="1" x14ac:dyDescent="0.55000000000000004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 s="8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hidden="1" x14ac:dyDescent="0.55000000000000004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 s="8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2" hidden="1" x14ac:dyDescent="0.55000000000000004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 s="8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hidden="1" x14ac:dyDescent="0.55000000000000004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 s="8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hidden="1" x14ac:dyDescent="0.55000000000000004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 s="8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55000000000000004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 s="8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hidden="1" x14ac:dyDescent="0.55000000000000004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 s="8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8" hidden="1" x14ac:dyDescent="0.55000000000000004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 s="8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55000000000000004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 s="8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hidden="1" x14ac:dyDescent="0.55000000000000004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 s="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hidden="1" x14ac:dyDescent="0.55000000000000004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 s="8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 s="8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 s="8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 s="8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 s="8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 s="8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 s="8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 s="8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 s="8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245"/>
        <v>3</v>
      </c>
      <c r="P3139" s="8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 s="8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 s="8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 s="8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 s="8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 s="8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 s="8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 s="8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 s="8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 s="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5"/>
        <v>118</v>
      </c>
      <c r="P3149" s="8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5"/>
        <v>131</v>
      </c>
      <c r="P3150" s="8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5"/>
        <v>104</v>
      </c>
      <c r="P3151" s="8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5"/>
        <v>101</v>
      </c>
      <c r="P3152" s="8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5"/>
        <v>100</v>
      </c>
      <c r="P3153" s="8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5"/>
        <v>106</v>
      </c>
      <c r="P3154" s="8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5"/>
        <v>336</v>
      </c>
      <c r="P3155" s="8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5"/>
        <v>113</v>
      </c>
      <c r="P3156" s="8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5"/>
        <v>189</v>
      </c>
      <c r="P3157" s="8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5"/>
        <v>102</v>
      </c>
      <c r="P3158" s="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5"/>
        <v>101</v>
      </c>
      <c r="P3159" s="8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5"/>
        <v>114</v>
      </c>
      <c r="P3160" s="8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5"/>
        <v>133</v>
      </c>
      <c r="P3161" s="8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5"/>
        <v>102</v>
      </c>
      <c r="P3162" s="8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5"/>
        <v>105</v>
      </c>
      <c r="P3163" s="8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5"/>
        <v>127</v>
      </c>
      <c r="P3164" s="8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5"/>
        <v>111</v>
      </c>
      <c r="P3165" s="8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5"/>
        <v>107</v>
      </c>
      <c r="P3166" s="8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5"/>
        <v>163</v>
      </c>
      <c r="P3167" s="8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5"/>
        <v>160</v>
      </c>
      <c r="P3168" s="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5"/>
        <v>116</v>
      </c>
      <c r="P3169" s="8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5"/>
        <v>124</v>
      </c>
      <c r="P3170" s="8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5"/>
        <v>103</v>
      </c>
      <c r="P3171" s="8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5"/>
        <v>112</v>
      </c>
      <c r="P3172" s="8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5"/>
        <v>109</v>
      </c>
      <c r="P3173" s="8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5"/>
        <v>115</v>
      </c>
      <c r="P3174" s="8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5"/>
        <v>103</v>
      </c>
      <c r="P3175" s="8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5"/>
        <v>101</v>
      </c>
      <c r="P3176" s="8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5"/>
        <v>110</v>
      </c>
      <c r="P3177" s="8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5"/>
        <v>115</v>
      </c>
      <c r="P3178" s="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5"/>
        <v>117</v>
      </c>
      <c r="P3179" s="8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5"/>
        <v>172</v>
      </c>
      <c r="P3180" s="8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5"/>
        <v>114</v>
      </c>
      <c r="P3181" s="8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5"/>
        <v>120</v>
      </c>
      <c r="P3182" s="8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5"/>
        <v>109</v>
      </c>
      <c r="P3183" s="8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5"/>
        <v>101</v>
      </c>
      <c r="P3184" s="8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5"/>
        <v>109</v>
      </c>
      <c r="P3185" s="8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5"/>
        <v>107</v>
      </c>
      <c r="P3186" s="8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5"/>
        <v>100</v>
      </c>
      <c r="P3187" s="8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5"/>
        <v>102</v>
      </c>
      <c r="P3188" s="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5"/>
        <v>116</v>
      </c>
      <c r="P3189" s="8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hidden="1" x14ac:dyDescent="0.55000000000000004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 s="8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 hidden="1" x14ac:dyDescent="0.55000000000000004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 s="8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hidden="1" x14ac:dyDescent="0.55000000000000004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 s="8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hidden="1" x14ac:dyDescent="0.55000000000000004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 s="8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hidden="1" x14ac:dyDescent="0.55000000000000004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 s="8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hidden="1" x14ac:dyDescent="0.55000000000000004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 s="8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hidden="1" x14ac:dyDescent="0.55000000000000004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 s="8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2" hidden="1" x14ac:dyDescent="0.55000000000000004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 s="8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hidden="1" x14ac:dyDescent="0.55000000000000004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 s="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hidden="1" x14ac:dyDescent="0.55000000000000004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 s="8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3.2" hidden="1" x14ac:dyDescent="0.55000000000000004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 s="8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hidden="1" x14ac:dyDescent="0.55000000000000004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 s="8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2" hidden="1" x14ac:dyDescent="0.55000000000000004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50">ROUND(E3202/D3202*100,0)</f>
        <v>0</v>
      </c>
      <c r="P3202" s="8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hidden="1" x14ac:dyDescent="0.55000000000000004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50"/>
        <v>1</v>
      </c>
      <c r="P3203" s="8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55000000000000004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 s="8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hidden="1" x14ac:dyDescent="0.55000000000000004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 s="8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hidden="1" x14ac:dyDescent="0.55000000000000004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 s="8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hidden="1" x14ac:dyDescent="0.55000000000000004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 s="8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hidden="1" x14ac:dyDescent="0.55000000000000004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 s="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hidden="1" x14ac:dyDescent="0.55000000000000004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 s="8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0"/>
        <v>104</v>
      </c>
      <c r="P3210" s="8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0"/>
        <v>119</v>
      </c>
      <c r="P3211" s="8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0"/>
        <v>126</v>
      </c>
      <c r="P3212" s="8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0"/>
        <v>120</v>
      </c>
      <c r="P3213" s="8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0"/>
        <v>126</v>
      </c>
      <c r="P3214" s="8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0"/>
        <v>100</v>
      </c>
      <c r="P3215" s="8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0"/>
        <v>102</v>
      </c>
      <c r="P3216" s="8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0"/>
        <v>100</v>
      </c>
      <c r="P3217" s="8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0"/>
        <v>100</v>
      </c>
      <c r="P3218" s="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0"/>
        <v>116</v>
      </c>
      <c r="P3219" s="8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0"/>
        <v>102</v>
      </c>
      <c r="P3220" s="8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0"/>
        <v>100</v>
      </c>
      <c r="P3221" s="8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0"/>
        <v>101</v>
      </c>
      <c r="P3222" s="8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0"/>
        <v>103</v>
      </c>
      <c r="P3223" s="8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0"/>
        <v>125</v>
      </c>
      <c r="P3224" s="8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0"/>
        <v>110</v>
      </c>
      <c r="P3225" s="8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0"/>
        <v>102</v>
      </c>
      <c r="P3226" s="8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0"/>
        <v>102</v>
      </c>
      <c r="P3227" s="8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0"/>
        <v>104</v>
      </c>
      <c r="P3228" s="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0"/>
        <v>125</v>
      </c>
      <c r="P3229" s="8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0"/>
        <v>102</v>
      </c>
      <c r="P3230" s="8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0"/>
        <v>108</v>
      </c>
      <c r="P3231" s="8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0"/>
        <v>110</v>
      </c>
      <c r="P3232" s="8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0"/>
        <v>161</v>
      </c>
      <c r="P3233" s="8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 s="8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 s="8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 s="8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 s="8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 s="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 s="8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 s="8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 s="8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 s="8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 s="8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 s="8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 s="8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 s="8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 s="8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 s="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 s="8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 s="8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 s="8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 s="8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 s="8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 s="8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 s="8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 s="8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 s="8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 s="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 s="8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 s="8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 s="8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 s="8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 s="8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 s="8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 s="8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55"/>
        <v>164</v>
      </c>
      <c r="P3267" s="8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5"/>
        <v>131</v>
      </c>
      <c r="P3268" s="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5"/>
        <v>102</v>
      </c>
      <c r="P3269" s="8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5"/>
        <v>128</v>
      </c>
      <c r="P3270" s="8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5"/>
        <v>102</v>
      </c>
      <c r="P3271" s="8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5"/>
        <v>102</v>
      </c>
      <c r="P3272" s="8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5"/>
        <v>130</v>
      </c>
      <c r="P3273" s="8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5"/>
        <v>154</v>
      </c>
      <c r="P3274" s="8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5"/>
        <v>107</v>
      </c>
      <c r="P3275" s="8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5"/>
        <v>101</v>
      </c>
      <c r="P3276" s="8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5"/>
        <v>100</v>
      </c>
      <c r="P3277" s="8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5"/>
        <v>117</v>
      </c>
      <c r="P3278" s="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5"/>
        <v>109</v>
      </c>
      <c r="P3279" s="8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5"/>
        <v>103</v>
      </c>
      <c r="P3280" s="8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5"/>
        <v>114</v>
      </c>
      <c r="P3281" s="8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5"/>
        <v>103</v>
      </c>
      <c r="P3282" s="8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5"/>
        <v>122</v>
      </c>
      <c r="P3283" s="8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5"/>
        <v>103</v>
      </c>
      <c r="P3284" s="8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5"/>
        <v>105</v>
      </c>
      <c r="P3285" s="8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5"/>
        <v>102</v>
      </c>
      <c r="P3286" s="8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5"/>
        <v>112</v>
      </c>
      <c r="P3287" s="8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5"/>
        <v>102</v>
      </c>
      <c r="P3288" s="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5"/>
        <v>100</v>
      </c>
      <c r="P3289" s="8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5"/>
        <v>100</v>
      </c>
      <c r="P3290" s="8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5"/>
        <v>133</v>
      </c>
      <c r="P3291" s="8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5"/>
        <v>121</v>
      </c>
      <c r="P3292" s="8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5"/>
        <v>114</v>
      </c>
      <c r="P3293" s="8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5"/>
        <v>286</v>
      </c>
      <c r="P3294" s="8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5"/>
        <v>170</v>
      </c>
      <c r="P3295" s="8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5"/>
        <v>118</v>
      </c>
      <c r="P3296" s="8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5"/>
        <v>103</v>
      </c>
      <c r="P3297" s="8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5"/>
        <v>144</v>
      </c>
      <c r="P3298" s="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5"/>
        <v>100</v>
      </c>
      <c r="P3299" s="8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5"/>
        <v>102</v>
      </c>
      <c r="P3300" s="8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5"/>
        <v>116</v>
      </c>
      <c r="P3301" s="8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5"/>
        <v>136</v>
      </c>
      <c r="P3302" s="8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5"/>
        <v>133</v>
      </c>
      <c r="P3303" s="8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5"/>
        <v>103</v>
      </c>
      <c r="P3304" s="8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5"/>
        <v>116</v>
      </c>
      <c r="P3305" s="8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5"/>
        <v>105</v>
      </c>
      <c r="P3306" s="8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5"/>
        <v>102</v>
      </c>
      <c r="P3307" s="8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5"/>
        <v>175</v>
      </c>
      <c r="P3308" s="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5"/>
        <v>107</v>
      </c>
      <c r="P3309" s="8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5"/>
        <v>122</v>
      </c>
      <c r="P3310" s="8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5"/>
        <v>159</v>
      </c>
      <c r="P3311" s="8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5"/>
        <v>100</v>
      </c>
      <c r="P3312" s="8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5"/>
        <v>110</v>
      </c>
      <c r="P3313" s="8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5"/>
        <v>100</v>
      </c>
      <c r="P3314" s="8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5"/>
        <v>116</v>
      </c>
      <c r="P3315" s="8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5"/>
        <v>211</v>
      </c>
      <c r="P3316" s="8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5"/>
        <v>110</v>
      </c>
      <c r="P3317" s="8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5"/>
        <v>100</v>
      </c>
      <c r="P3318" s="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5"/>
        <v>106</v>
      </c>
      <c r="P3319" s="8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5"/>
        <v>126</v>
      </c>
      <c r="P3320" s="8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5"/>
        <v>108</v>
      </c>
      <c r="P3321" s="8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5"/>
        <v>101</v>
      </c>
      <c r="P3322" s="8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5"/>
        <v>107</v>
      </c>
      <c r="P3323" s="8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5"/>
        <v>102</v>
      </c>
      <c r="P3324" s="8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5"/>
        <v>126</v>
      </c>
      <c r="P3325" s="8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5"/>
        <v>102</v>
      </c>
      <c r="P3326" s="8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5"/>
        <v>113</v>
      </c>
      <c r="P3327" s="8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5"/>
        <v>101</v>
      </c>
      <c r="P3328" s="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5"/>
        <v>101</v>
      </c>
      <c r="P3329" s="8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60"/>
        <v>117</v>
      </c>
      <c r="P3331" s="8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0"/>
        <v>106</v>
      </c>
      <c r="P3332" s="8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0"/>
        <v>105</v>
      </c>
      <c r="P3333" s="8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0"/>
        <v>100</v>
      </c>
      <c r="P3334" s="8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0"/>
        <v>105</v>
      </c>
      <c r="P3335" s="8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0"/>
        <v>139</v>
      </c>
      <c r="P3336" s="8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0"/>
        <v>100</v>
      </c>
      <c r="P3337" s="8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0"/>
        <v>100</v>
      </c>
      <c r="P3338" s="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0"/>
        <v>110</v>
      </c>
      <c r="P3339" s="8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0"/>
        <v>102</v>
      </c>
      <c r="P3340" s="8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0"/>
        <v>104</v>
      </c>
      <c r="P3341" s="8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0"/>
        <v>138</v>
      </c>
      <c r="P3342" s="8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0"/>
        <v>100</v>
      </c>
      <c r="P3343" s="8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0"/>
        <v>102</v>
      </c>
      <c r="P3344" s="8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0"/>
        <v>171</v>
      </c>
      <c r="P3345" s="8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0"/>
        <v>101</v>
      </c>
      <c r="P3346" s="8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0"/>
        <v>130</v>
      </c>
      <c r="P3347" s="8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0"/>
        <v>110</v>
      </c>
      <c r="P3348" s="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0"/>
        <v>119</v>
      </c>
      <c r="P3349" s="8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0"/>
        <v>100</v>
      </c>
      <c r="P3350" s="8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153</v>
      </c>
      <c r="P3351" s="8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0"/>
        <v>104</v>
      </c>
      <c r="P3352" s="8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0"/>
        <v>101</v>
      </c>
      <c r="P3353" s="8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0"/>
        <v>108</v>
      </c>
      <c r="P3354" s="8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0"/>
        <v>315</v>
      </c>
      <c r="P3355" s="8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0"/>
        <v>102</v>
      </c>
      <c r="P3356" s="8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0"/>
        <v>126</v>
      </c>
      <c r="P3357" s="8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0"/>
        <v>101</v>
      </c>
      <c r="P3358" s="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0"/>
        <v>101</v>
      </c>
      <c r="P3359" s="8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0"/>
        <v>103</v>
      </c>
      <c r="P3360" s="8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0"/>
        <v>106</v>
      </c>
      <c r="P3361" s="8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0"/>
        <v>101</v>
      </c>
      <c r="P3362" s="8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0"/>
        <v>113</v>
      </c>
      <c r="P3363" s="8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0"/>
        <v>218</v>
      </c>
      <c r="P3364" s="8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0"/>
        <v>101</v>
      </c>
      <c r="P3365" s="8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0"/>
        <v>106</v>
      </c>
      <c r="P3366" s="8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0"/>
        <v>104</v>
      </c>
      <c r="P3367" s="8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0"/>
        <v>221</v>
      </c>
      <c r="P3368" s="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0"/>
        <v>119</v>
      </c>
      <c r="P3369" s="8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0"/>
        <v>105</v>
      </c>
      <c r="P3370" s="8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0"/>
        <v>104</v>
      </c>
      <c r="P3371" s="8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0"/>
        <v>118</v>
      </c>
      <c r="P3372" s="8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0"/>
        <v>139</v>
      </c>
      <c r="P3373" s="8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0"/>
        <v>104</v>
      </c>
      <c r="P3374" s="8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0"/>
        <v>100</v>
      </c>
      <c r="P3375" s="8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0"/>
        <v>107</v>
      </c>
      <c r="P3376" s="8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0"/>
        <v>100</v>
      </c>
      <c r="P3377" s="8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0"/>
        <v>100</v>
      </c>
      <c r="P3378" s="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0"/>
        <v>101</v>
      </c>
      <c r="P3379" s="8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0"/>
        <v>108</v>
      </c>
      <c r="P3380" s="8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0"/>
        <v>104</v>
      </c>
      <c r="P3381" s="8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0"/>
        <v>104</v>
      </c>
      <c r="P3382" s="8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0"/>
        <v>102</v>
      </c>
      <c r="P3383" s="8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0"/>
        <v>101</v>
      </c>
      <c r="P3384" s="8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0"/>
        <v>112</v>
      </c>
      <c r="P3385" s="8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0"/>
        <v>100</v>
      </c>
      <c r="P3386" s="8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0"/>
        <v>100</v>
      </c>
      <c r="P3387" s="8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0"/>
        <v>105</v>
      </c>
      <c r="P3388" s="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0"/>
        <v>117</v>
      </c>
      <c r="P3389" s="8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0"/>
        <v>104</v>
      </c>
      <c r="P3390" s="8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0"/>
        <v>115</v>
      </c>
      <c r="P3391" s="8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0"/>
        <v>102</v>
      </c>
      <c r="P3392" s="8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0"/>
        <v>223</v>
      </c>
      <c r="P3393" s="8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65"/>
        <v>106</v>
      </c>
      <c r="P3395" s="8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5"/>
        <v>142</v>
      </c>
      <c r="P3396" s="8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5"/>
        <v>184</v>
      </c>
      <c r="P3397" s="8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104</v>
      </c>
      <c r="P3398" s="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5"/>
        <v>112</v>
      </c>
      <c r="P3399" s="8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5"/>
        <v>111</v>
      </c>
      <c r="P3400" s="8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5"/>
        <v>104</v>
      </c>
      <c r="P3401" s="8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5"/>
        <v>100</v>
      </c>
      <c r="P3402" s="8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5"/>
        <v>102</v>
      </c>
      <c r="P3403" s="8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5"/>
        <v>110</v>
      </c>
      <c r="P3404" s="8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5"/>
        <v>100</v>
      </c>
      <c r="P3405" s="8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5"/>
        <v>122</v>
      </c>
      <c r="P3406" s="8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138</v>
      </c>
      <c r="P3407" s="8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5"/>
        <v>100</v>
      </c>
      <c r="P3408" s="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5"/>
        <v>107</v>
      </c>
      <c r="P3409" s="8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5"/>
        <v>211</v>
      </c>
      <c r="P3410" s="8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5"/>
        <v>124</v>
      </c>
      <c r="P3411" s="8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5"/>
        <v>109</v>
      </c>
      <c r="P3412" s="8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5"/>
        <v>104</v>
      </c>
      <c r="P3413" s="8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5"/>
        <v>100</v>
      </c>
      <c r="P3414" s="8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5"/>
        <v>130</v>
      </c>
      <c r="P3415" s="8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5"/>
        <v>104</v>
      </c>
      <c r="P3416" s="8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5"/>
        <v>100</v>
      </c>
      <c r="P3417" s="8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5"/>
        <v>120</v>
      </c>
      <c r="P3418" s="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5"/>
        <v>100</v>
      </c>
      <c r="P3419" s="8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5"/>
        <v>101</v>
      </c>
      <c r="P3420" s="8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5"/>
        <v>107</v>
      </c>
      <c r="P3421" s="8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5"/>
        <v>138</v>
      </c>
      <c r="P3422" s="8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5"/>
        <v>101</v>
      </c>
      <c r="P3423" s="8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5"/>
        <v>109</v>
      </c>
      <c r="P3424" s="8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5"/>
        <v>140</v>
      </c>
      <c r="P3425" s="8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5"/>
        <v>104</v>
      </c>
      <c r="P3426" s="8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5"/>
        <v>103</v>
      </c>
      <c r="P3427" s="8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5"/>
        <v>108</v>
      </c>
      <c r="P3428" s="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5"/>
        <v>100</v>
      </c>
      <c r="P3429" s="8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5"/>
        <v>103</v>
      </c>
      <c r="P3430" s="8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5"/>
        <v>130</v>
      </c>
      <c r="P3431" s="8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5"/>
        <v>109</v>
      </c>
      <c r="P3432" s="8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5"/>
        <v>100</v>
      </c>
      <c r="P3433" s="8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5"/>
        <v>110</v>
      </c>
      <c r="P3434" s="8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5"/>
        <v>100</v>
      </c>
      <c r="P3435" s="8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5"/>
        <v>106</v>
      </c>
      <c r="P3436" s="8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5"/>
        <v>112</v>
      </c>
      <c r="P3437" s="8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5"/>
        <v>106</v>
      </c>
      <c r="P3438" s="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5"/>
        <v>101</v>
      </c>
      <c r="P3439" s="8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5"/>
        <v>104</v>
      </c>
      <c r="P3440" s="8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5"/>
        <v>135</v>
      </c>
      <c r="P3441" s="8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5"/>
        <v>105</v>
      </c>
      <c r="P3442" s="8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5"/>
        <v>103</v>
      </c>
      <c r="P3443" s="8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5"/>
        <v>100</v>
      </c>
      <c r="P3444" s="8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5"/>
        <v>186</v>
      </c>
      <c r="P3445" s="8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5"/>
        <v>289</v>
      </c>
      <c r="P3446" s="8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5"/>
        <v>100</v>
      </c>
      <c r="P3447" s="8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5"/>
        <v>108</v>
      </c>
      <c r="P3448" s="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5"/>
        <v>108</v>
      </c>
      <c r="P3449" s="8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5"/>
        <v>110</v>
      </c>
      <c r="P3450" s="8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5"/>
        <v>171</v>
      </c>
      <c r="P3451" s="8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5"/>
        <v>152</v>
      </c>
      <c r="P3452" s="8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5"/>
        <v>101</v>
      </c>
      <c r="P3453" s="8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5"/>
        <v>153</v>
      </c>
      <c r="P3454" s="8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5"/>
        <v>128</v>
      </c>
      <c r="P3455" s="8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5"/>
        <v>101</v>
      </c>
      <c r="P3456" s="8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5"/>
        <v>101</v>
      </c>
      <c r="P3457" s="8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70"/>
        <v>140</v>
      </c>
      <c r="P3459" s="8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0"/>
        <v>124</v>
      </c>
      <c r="P3460" s="8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0"/>
        <v>126</v>
      </c>
      <c r="P3461" s="8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0"/>
        <v>190</v>
      </c>
      <c r="P3462" s="8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0"/>
        <v>139</v>
      </c>
      <c r="P3463" s="8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0"/>
        <v>202</v>
      </c>
      <c r="P3464" s="8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0"/>
        <v>103</v>
      </c>
      <c r="P3465" s="8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0"/>
        <v>102</v>
      </c>
      <c r="P3466" s="8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0"/>
        <v>103</v>
      </c>
      <c r="P3467" s="8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0"/>
        <v>127</v>
      </c>
      <c r="P3468" s="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0"/>
        <v>101</v>
      </c>
      <c r="P3469" s="8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0"/>
        <v>122</v>
      </c>
      <c r="P3470" s="8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0"/>
        <v>113</v>
      </c>
      <c r="P3471" s="8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0"/>
        <v>150</v>
      </c>
      <c r="P3472" s="8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0"/>
        <v>215</v>
      </c>
      <c r="P3473" s="8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0"/>
        <v>102</v>
      </c>
      <c r="P3474" s="8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100</v>
      </c>
      <c r="P3475" s="8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0"/>
        <v>101</v>
      </c>
      <c r="P3476" s="8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0"/>
        <v>113</v>
      </c>
      <c r="P3477" s="8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0"/>
        <v>104</v>
      </c>
      <c r="P3478" s="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0"/>
        <v>115</v>
      </c>
      <c r="P3479" s="8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0"/>
        <v>113</v>
      </c>
      <c r="P3480" s="8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0"/>
        <v>128</v>
      </c>
      <c r="P3481" s="8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0"/>
        <v>143</v>
      </c>
      <c r="P3482" s="8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0"/>
        <v>119</v>
      </c>
      <c r="P3483" s="8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0"/>
        <v>138</v>
      </c>
      <c r="P3484" s="8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0"/>
        <v>160</v>
      </c>
      <c r="P3485" s="8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0"/>
        <v>114</v>
      </c>
      <c r="P3486" s="8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0"/>
        <v>101</v>
      </c>
      <c r="P3487" s="8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0"/>
        <v>155</v>
      </c>
      <c r="P3488" s="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0"/>
        <v>128</v>
      </c>
      <c r="P3489" s="8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0"/>
        <v>121</v>
      </c>
      <c r="P3490" s="8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0"/>
        <v>113</v>
      </c>
      <c r="P3491" s="8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0"/>
        <v>128</v>
      </c>
      <c r="P3492" s="8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0"/>
        <v>158</v>
      </c>
      <c r="P3493" s="8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0"/>
        <v>105</v>
      </c>
      <c r="P3494" s="8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0"/>
        <v>100</v>
      </c>
      <c r="P3495" s="8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0"/>
        <v>100</v>
      </c>
      <c r="P3496" s="8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0"/>
        <v>107</v>
      </c>
      <c r="P3497" s="8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0"/>
        <v>124</v>
      </c>
      <c r="P3498" s="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0"/>
        <v>109</v>
      </c>
      <c r="P3499" s="8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0"/>
        <v>102</v>
      </c>
      <c r="P3500" s="8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0"/>
        <v>106</v>
      </c>
      <c r="P3501" s="8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0"/>
        <v>106</v>
      </c>
      <c r="P3502" s="8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0"/>
        <v>101</v>
      </c>
      <c r="P3503" s="8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0"/>
        <v>105</v>
      </c>
      <c r="P3504" s="8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0"/>
        <v>108</v>
      </c>
      <c r="P3505" s="8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0"/>
        <v>100</v>
      </c>
      <c r="P3506" s="8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0"/>
        <v>104</v>
      </c>
      <c r="P3507" s="8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0"/>
        <v>102</v>
      </c>
      <c r="P3508" s="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0"/>
        <v>104</v>
      </c>
      <c r="P3509" s="8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0"/>
        <v>180</v>
      </c>
      <c r="P3510" s="8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0"/>
        <v>106</v>
      </c>
      <c r="P3511" s="8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0"/>
        <v>101</v>
      </c>
      <c r="P3512" s="8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0"/>
        <v>101</v>
      </c>
      <c r="P3513" s="8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0"/>
        <v>100</v>
      </c>
      <c r="P3514" s="8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0"/>
        <v>118</v>
      </c>
      <c r="P3515" s="8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0"/>
        <v>110</v>
      </c>
      <c r="P3516" s="8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0"/>
        <v>103</v>
      </c>
      <c r="P3517" s="8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0"/>
        <v>100</v>
      </c>
      <c r="P3518" s="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0"/>
        <v>100</v>
      </c>
      <c r="P3519" s="8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0"/>
        <v>110</v>
      </c>
      <c r="P3520" s="8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0"/>
        <v>101</v>
      </c>
      <c r="P3521" s="8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75"/>
        <v>169</v>
      </c>
      <c r="P3523" s="8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5"/>
        <v>100</v>
      </c>
      <c r="P3524" s="8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5"/>
        <v>114</v>
      </c>
      <c r="P3525" s="8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5"/>
        <v>102</v>
      </c>
      <c r="P3526" s="8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5"/>
        <v>106</v>
      </c>
      <c r="P3527" s="8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5"/>
        <v>102</v>
      </c>
      <c r="P3528" s="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5"/>
        <v>117</v>
      </c>
      <c r="P3529" s="8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5"/>
        <v>101</v>
      </c>
      <c r="P3530" s="8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5"/>
        <v>132</v>
      </c>
      <c r="P3531" s="8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5"/>
        <v>100</v>
      </c>
      <c r="P3532" s="8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5"/>
        <v>128</v>
      </c>
      <c r="P3533" s="8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5"/>
        <v>119</v>
      </c>
      <c r="P3534" s="8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5"/>
        <v>126</v>
      </c>
      <c r="P3535" s="8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5"/>
        <v>156</v>
      </c>
      <c r="P3536" s="8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5"/>
        <v>103</v>
      </c>
      <c r="P3537" s="8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5"/>
        <v>153</v>
      </c>
      <c r="P3538" s="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5"/>
        <v>180</v>
      </c>
      <c r="P3539" s="8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5"/>
        <v>128</v>
      </c>
      <c r="P3540" s="8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5"/>
        <v>120</v>
      </c>
      <c r="P3541" s="8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5"/>
        <v>123</v>
      </c>
      <c r="P3542" s="8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5"/>
        <v>105</v>
      </c>
      <c r="P3543" s="8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5"/>
        <v>102</v>
      </c>
      <c r="P3544" s="8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5"/>
        <v>105</v>
      </c>
      <c r="P3545" s="8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5"/>
        <v>100</v>
      </c>
      <c r="P3546" s="8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5"/>
        <v>100</v>
      </c>
      <c r="P3547" s="8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5"/>
        <v>102</v>
      </c>
      <c r="P3548" s="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5"/>
        <v>114</v>
      </c>
      <c r="P3549" s="8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5"/>
        <v>102</v>
      </c>
      <c r="P3550" s="8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5"/>
        <v>102</v>
      </c>
      <c r="P3551" s="8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5"/>
        <v>105</v>
      </c>
      <c r="P3552" s="8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5"/>
        <v>102</v>
      </c>
      <c r="P3553" s="8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5"/>
        <v>100</v>
      </c>
      <c r="P3554" s="8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5"/>
        <v>106</v>
      </c>
      <c r="P3555" s="8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5"/>
        <v>113</v>
      </c>
      <c r="P3556" s="8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5"/>
        <v>100</v>
      </c>
      <c r="P3557" s="8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5"/>
        <v>100</v>
      </c>
      <c r="P3558" s="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5"/>
        <v>100</v>
      </c>
      <c r="P3559" s="8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5"/>
        <v>144</v>
      </c>
      <c r="P3560" s="8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5"/>
        <v>104</v>
      </c>
      <c r="P3561" s="8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5"/>
        <v>108</v>
      </c>
      <c r="P3562" s="8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5"/>
        <v>102</v>
      </c>
      <c r="P3563" s="8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5"/>
        <v>149</v>
      </c>
      <c r="P3564" s="8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5"/>
        <v>105</v>
      </c>
      <c r="P3565" s="8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5"/>
        <v>101</v>
      </c>
      <c r="P3566" s="8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5"/>
        <v>131</v>
      </c>
      <c r="P3567" s="8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5"/>
        <v>105</v>
      </c>
      <c r="P3568" s="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5"/>
        <v>109</v>
      </c>
      <c r="P3569" s="8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5"/>
        <v>111</v>
      </c>
      <c r="P3570" s="8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5"/>
        <v>100</v>
      </c>
      <c r="P3571" s="8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5"/>
        <v>114</v>
      </c>
      <c r="P3572" s="8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5"/>
        <v>122</v>
      </c>
      <c r="P3573" s="8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5"/>
        <v>100</v>
      </c>
      <c r="P3574" s="8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5"/>
        <v>103</v>
      </c>
      <c r="P3575" s="8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5"/>
        <v>106</v>
      </c>
      <c r="P3576" s="8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5"/>
        <v>101</v>
      </c>
      <c r="P3577" s="8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5"/>
        <v>100</v>
      </c>
      <c r="P3578" s="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5"/>
        <v>130</v>
      </c>
      <c r="P3579" s="8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5"/>
        <v>100</v>
      </c>
      <c r="P3580" s="8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5"/>
        <v>100</v>
      </c>
      <c r="P3581" s="8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5"/>
        <v>114</v>
      </c>
      <c r="P3582" s="8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5"/>
        <v>100</v>
      </c>
      <c r="P3583" s="8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5"/>
        <v>287</v>
      </c>
      <c r="P3584" s="8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5"/>
        <v>109</v>
      </c>
      <c r="P3585" s="8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80"/>
        <v>119</v>
      </c>
      <c r="P3587" s="8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0"/>
        <v>109</v>
      </c>
      <c r="P3588" s="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0"/>
        <v>127</v>
      </c>
      <c r="P3589" s="8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0"/>
        <v>101</v>
      </c>
      <c r="P3590" s="8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0"/>
        <v>128</v>
      </c>
      <c r="P3591" s="8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0"/>
        <v>100</v>
      </c>
      <c r="P3592" s="8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0"/>
        <v>175</v>
      </c>
      <c r="P3593" s="8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0"/>
        <v>127</v>
      </c>
      <c r="P3594" s="8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0"/>
        <v>111</v>
      </c>
      <c r="P3595" s="8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0"/>
        <v>126</v>
      </c>
      <c r="P3596" s="8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0"/>
        <v>119</v>
      </c>
      <c r="P3597" s="8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0"/>
        <v>108</v>
      </c>
      <c r="P3598" s="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0"/>
        <v>103</v>
      </c>
      <c r="P3599" s="8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110</v>
      </c>
      <c r="P3600" s="8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0"/>
        <v>202</v>
      </c>
      <c r="P3601" s="8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0"/>
        <v>130</v>
      </c>
      <c r="P3602" s="8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0"/>
        <v>104</v>
      </c>
      <c r="P3603" s="8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0"/>
        <v>100</v>
      </c>
      <c r="P3604" s="8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0"/>
        <v>171</v>
      </c>
      <c r="P3605" s="8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0"/>
        <v>113</v>
      </c>
      <c r="P3606" s="8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0"/>
        <v>184</v>
      </c>
      <c r="P3607" s="8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0"/>
        <v>130</v>
      </c>
      <c r="P3608" s="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0"/>
        <v>105</v>
      </c>
      <c r="P3609" s="8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0"/>
        <v>100</v>
      </c>
      <c r="P3610" s="8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0"/>
        <v>153</v>
      </c>
      <c r="P3611" s="8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0"/>
        <v>162</v>
      </c>
      <c r="P3612" s="8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0"/>
        <v>136</v>
      </c>
      <c r="P3613" s="8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0"/>
        <v>144</v>
      </c>
      <c r="P3614" s="8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0"/>
        <v>100</v>
      </c>
      <c r="P3615" s="8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0"/>
        <v>101</v>
      </c>
      <c r="P3616" s="8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0"/>
        <v>107</v>
      </c>
      <c r="P3617" s="8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0"/>
        <v>125</v>
      </c>
      <c r="P3618" s="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0"/>
        <v>119</v>
      </c>
      <c r="P3619" s="8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0"/>
        <v>101</v>
      </c>
      <c r="P3620" s="8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0"/>
        <v>113</v>
      </c>
      <c r="P3621" s="8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0"/>
        <v>105</v>
      </c>
      <c r="P3622" s="8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0"/>
        <v>110</v>
      </c>
      <c r="P3623" s="8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0"/>
        <v>100</v>
      </c>
      <c r="P3624" s="8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0"/>
        <v>120</v>
      </c>
      <c r="P3625" s="8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0"/>
        <v>105</v>
      </c>
      <c r="P3626" s="8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0"/>
        <v>103</v>
      </c>
      <c r="P3627" s="8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0"/>
        <v>102</v>
      </c>
      <c r="P3628" s="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0"/>
        <v>100</v>
      </c>
      <c r="P3629" s="8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hidden="1" x14ac:dyDescent="0.55000000000000004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 s="8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2" hidden="1" x14ac:dyDescent="0.55000000000000004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 s="8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hidden="1" x14ac:dyDescent="0.55000000000000004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 s="8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2" hidden="1" x14ac:dyDescent="0.55000000000000004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 s="8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hidden="1" x14ac:dyDescent="0.55000000000000004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 s="8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hidden="1" x14ac:dyDescent="0.55000000000000004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 s="8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hidden="1" x14ac:dyDescent="0.55000000000000004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 s="8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hidden="1" x14ac:dyDescent="0.55000000000000004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 s="8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hidden="1" x14ac:dyDescent="0.55000000000000004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 s="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hidden="1" x14ac:dyDescent="0.55000000000000004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 s="8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hidden="1" x14ac:dyDescent="0.55000000000000004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 s="8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hidden="1" x14ac:dyDescent="0.55000000000000004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 s="8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hidden="1" x14ac:dyDescent="0.55000000000000004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 s="8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hidden="1" x14ac:dyDescent="0.55000000000000004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 s="8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hidden="1" x14ac:dyDescent="0.55000000000000004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 s="8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hidden="1" x14ac:dyDescent="0.55000000000000004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 s="8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hidden="1" x14ac:dyDescent="0.55000000000000004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 s="8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hidden="1" x14ac:dyDescent="0.55000000000000004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 s="8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hidden="1" x14ac:dyDescent="0.55000000000000004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 s="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hidden="1" x14ac:dyDescent="0.55000000000000004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 s="8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85"/>
        <v>104</v>
      </c>
      <c r="P3651" s="8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5"/>
        <v>100</v>
      </c>
      <c r="P3652" s="8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5"/>
        <v>104</v>
      </c>
      <c r="P3653" s="8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5"/>
        <v>251</v>
      </c>
      <c r="P3654" s="8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5"/>
        <v>101</v>
      </c>
      <c r="P3655" s="8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5"/>
        <v>174</v>
      </c>
      <c r="P3656" s="8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5"/>
        <v>116</v>
      </c>
      <c r="P3657" s="8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5"/>
        <v>106</v>
      </c>
      <c r="P3658" s="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5"/>
        <v>111</v>
      </c>
      <c r="P3659" s="8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5"/>
        <v>101</v>
      </c>
      <c r="P3660" s="8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5"/>
        <v>102</v>
      </c>
      <c r="P3661" s="8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5"/>
        <v>100</v>
      </c>
      <c r="P3662" s="8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5"/>
        <v>111</v>
      </c>
      <c r="P3663" s="8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5"/>
        <v>101</v>
      </c>
      <c r="P3664" s="8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5"/>
        <v>104</v>
      </c>
      <c r="P3665" s="8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5"/>
        <v>109</v>
      </c>
      <c r="P3666" s="8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5"/>
        <v>115</v>
      </c>
      <c r="P3667" s="8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5"/>
        <v>100</v>
      </c>
      <c r="P3668" s="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5"/>
        <v>103</v>
      </c>
      <c r="P3669" s="8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5"/>
        <v>104</v>
      </c>
      <c r="P3670" s="8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5"/>
        <v>138</v>
      </c>
      <c r="P3671" s="8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5"/>
        <v>110</v>
      </c>
      <c r="P3672" s="8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5"/>
        <v>101</v>
      </c>
      <c r="P3673" s="8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5"/>
        <v>102</v>
      </c>
      <c r="P3674" s="8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5"/>
        <v>114</v>
      </c>
      <c r="P3675" s="8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5"/>
        <v>100</v>
      </c>
      <c r="P3676" s="8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5"/>
        <v>140</v>
      </c>
      <c r="P3677" s="8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5"/>
        <v>129</v>
      </c>
      <c r="P3678" s="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5"/>
        <v>103</v>
      </c>
      <c r="P3679" s="8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5"/>
        <v>103</v>
      </c>
      <c r="P3680" s="8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5"/>
        <v>110</v>
      </c>
      <c r="P3681" s="8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5"/>
        <v>113</v>
      </c>
      <c r="P3682" s="8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5"/>
        <v>112</v>
      </c>
      <c r="P3683" s="8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5"/>
        <v>139</v>
      </c>
      <c r="P3684" s="8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5"/>
        <v>111</v>
      </c>
      <c r="P3685" s="8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5"/>
        <v>139</v>
      </c>
      <c r="P3686" s="8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5"/>
        <v>106</v>
      </c>
      <c r="P3687" s="8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5"/>
        <v>101</v>
      </c>
      <c r="P3688" s="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5"/>
        <v>100</v>
      </c>
      <c r="P3689" s="8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5"/>
        <v>109</v>
      </c>
      <c r="P3690" s="8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5"/>
        <v>118</v>
      </c>
      <c r="P3691" s="8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5"/>
        <v>120</v>
      </c>
      <c r="P3692" s="8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5"/>
        <v>128</v>
      </c>
      <c r="P3693" s="8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5"/>
        <v>126</v>
      </c>
      <c r="P3694" s="8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5"/>
        <v>129</v>
      </c>
      <c r="P3695" s="8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5"/>
        <v>107</v>
      </c>
      <c r="P3696" s="8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5"/>
        <v>100</v>
      </c>
      <c r="P3697" s="8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5"/>
        <v>155</v>
      </c>
      <c r="P3698" s="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5"/>
        <v>108</v>
      </c>
      <c r="P3699" s="8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5"/>
        <v>111</v>
      </c>
      <c r="P3700" s="8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5"/>
        <v>101</v>
      </c>
      <c r="P3701" s="8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5"/>
        <v>121</v>
      </c>
      <c r="P3702" s="8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5"/>
        <v>100</v>
      </c>
      <c r="P3703" s="8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5"/>
        <v>109</v>
      </c>
      <c r="P3704" s="8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5"/>
        <v>123</v>
      </c>
      <c r="P3705" s="8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5"/>
        <v>136</v>
      </c>
      <c r="P3706" s="8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5"/>
        <v>103</v>
      </c>
      <c r="P3707" s="8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5"/>
        <v>121</v>
      </c>
      <c r="P3708" s="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5"/>
        <v>186</v>
      </c>
      <c r="P3709" s="8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5"/>
        <v>300</v>
      </c>
      <c r="P3710" s="8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5"/>
        <v>108</v>
      </c>
      <c r="P3711" s="8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5"/>
        <v>141</v>
      </c>
      <c r="P3712" s="8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5"/>
        <v>114</v>
      </c>
      <c r="P3713" s="8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90"/>
        <v>102</v>
      </c>
      <c r="P3715" s="8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0"/>
        <v>102</v>
      </c>
      <c r="P3716" s="8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0"/>
        <v>103</v>
      </c>
      <c r="P3717" s="8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0"/>
        <v>156</v>
      </c>
      <c r="P3718" s="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0"/>
        <v>101</v>
      </c>
      <c r="P3719" s="8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0"/>
        <v>239</v>
      </c>
      <c r="P3720" s="8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0"/>
        <v>210</v>
      </c>
      <c r="P3721" s="8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0"/>
        <v>105</v>
      </c>
      <c r="P3722" s="8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0"/>
        <v>101</v>
      </c>
      <c r="P3723" s="8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0"/>
        <v>111</v>
      </c>
      <c r="P3724" s="8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0"/>
        <v>102</v>
      </c>
      <c r="P3725" s="8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0"/>
        <v>103</v>
      </c>
      <c r="P3726" s="8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0"/>
        <v>127</v>
      </c>
      <c r="P3727" s="8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0"/>
        <v>339</v>
      </c>
      <c r="P3728" s="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0"/>
        <v>101</v>
      </c>
      <c r="P3729" s="8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 s="8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 s="8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 s="8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 s="8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 s="8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 s="8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 s="8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 s="8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 s="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 s="8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 s="8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 s="8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 s="8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 s="8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 s="8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 s="8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 s="8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 s="8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 s="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 s="8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hidden="1" x14ac:dyDescent="0.55000000000000004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0"/>
        <v>104</v>
      </c>
      <c r="P3750" s="8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hidden="1" x14ac:dyDescent="0.55000000000000004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0"/>
        <v>105</v>
      </c>
      <c r="P3751" s="8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hidden="1" x14ac:dyDescent="0.55000000000000004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0"/>
        <v>100</v>
      </c>
      <c r="P3752" s="8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hidden="1" x14ac:dyDescent="0.55000000000000004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0"/>
        <v>133</v>
      </c>
      <c r="P3753" s="8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hidden="1" x14ac:dyDescent="0.55000000000000004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0"/>
        <v>113</v>
      </c>
      <c r="P3754" s="8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hidden="1" x14ac:dyDescent="0.55000000000000004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0"/>
        <v>103</v>
      </c>
      <c r="P3755" s="8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hidden="1" x14ac:dyDescent="0.55000000000000004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0"/>
        <v>120</v>
      </c>
      <c r="P3756" s="8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hidden="1" x14ac:dyDescent="0.55000000000000004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0"/>
        <v>130</v>
      </c>
      <c r="P3757" s="8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hidden="1" x14ac:dyDescent="0.55000000000000004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0"/>
        <v>101</v>
      </c>
      <c r="P3758" s="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hidden="1" x14ac:dyDescent="0.55000000000000004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0"/>
        <v>109</v>
      </c>
      <c r="P3759" s="8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hidden="1" x14ac:dyDescent="0.55000000000000004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0"/>
        <v>102</v>
      </c>
      <c r="P3760" s="8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hidden="1" x14ac:dyDescent="0.55000000000000004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0"/>
        <v>110</v>
      </c>
      <c r="P3761" s="8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hidden="1" x14ac:dyDescent="0.55000000000000004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0"/>
        <v>101</v>
      </c>
      <c r="P3762" s="8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2" hidden="1" x14ac:dyDescent="0.55000000000000004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0"/>
        <v>100</v>
      </c>
      <c r="P3763" s="8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hidden="1" x14ac:dyDescent="0.55000000000000004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0"/>
        <v>106</v>
      </c>
      <c r="P3764" s="8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hidden="1" x14ac:dyDescent="0.55000000000000004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0"/>
        <v>100</v>
      </c>
      <c r="P3765" s="8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hidden="1" x14ac:dyDescent="0.55000000000000004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0"/>
        <v>100</v>
      </c>
      <c r="P3766" s="8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hidden="1" x14ac:dyDescent="0.55000000000000004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0"/>
        <v>113</v>
      </c>
      <c r="P3767" s="8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8.8" hidden="1" x14ac:dyDescent="0.55000000000000004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0"/>
        <v>103</v>
      </c>
      <c r="P3768" s="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hidden="1" x14ac:dyDescent="0.55000000000000004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0"/>
        <v>117</v>
      </c>
      <c r="P3769" s="8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hidden="1" x14ac:dyDescent="0.55000000000000004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0"/>
        <v>108</v>
      </c>
      <c r="P3770" s="8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hidden="1" x14ac:dyDescent="0.55000000000000004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0"/>
        <v>100</v>
      </c>
      <c r="P3771" s="8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hidden="1" x14ac:dyDescent="0.55000000000000004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0"/>
        <v>100</v>
      </c>
      <c r="P3772" s="8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hidden="1" x14ac:dyDescent="0.55000000000000004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0"/>
        <v>146</v>
      </c>
      <c r="P3773" s="8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hidden="1" x14ac:dyDescent="0.55000000000000004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0"/>
        <v>110</v>
      </c>
      <c r="P3774" s="8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hidden="1" x14ac:dyDescent="0.55000000000000004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0"/>
        <v>108</v>
      </c>
      <c r="P3775" s="8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3.2" hidden="1" x14ac:dyDescent="0.55000000000000004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0"/>
        <v>100</v>
      </c>
      <c r="P3776" s="8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hidden="1" x14ac:dyDescent="0.55000000000000004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0"/>
        <v>100</v>
      </c>
      <c r="P3777" s="8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hidden="1" x14ac:dyDescent="0.55000000000000004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hidden="1" x14ac:dyDescent="0.55000000000000004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95"/>
        <v>143</v>
      </c>
      <c r="P3779" s="8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55000000000000004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5"/>
        <v>105</v>
      </c>
      <c r="P3780" s="8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hidden="1" x14ac:dyDescent="0.55000000000000004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5"/>
        <v>104</v>
      </c>
      <c r="P3781" s="8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hidden="1" x14ac:dyDescent="0.55000000000000004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5"/>
        <v>120</v>
      </c>
      <c r="P3782" s="8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2" hidden="1" x14ac:dyDescent="0.55000000000000004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5"/>
        <v>110</v>
      </c>
      <c r="P3783" s="8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hidden="1" x14ac:dyDescent="0.55000000000000004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5"/>
        <v>102</v>
      </c>
      <c r="P3784" s="8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hidden="1" x14ac:dyDescent="0.55000000000000004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5"/>
        <v>129</v>
      </c>
      <c r="P3785" s="8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hidden="1" x14ac:dyDescent="0.55000000000000004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5"/>
        <v>115</v>
      </c>
      <c r="P3786" s="8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hidden="1" x14ac:dyDescent="0.55000000000000004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5"/>
        <v>151</v>
      </c>
      <c r="P3787" s="8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hidden="1" x14ac:dyDescent="0.55000000000000004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5"/>
        <v>111</v>
      </c>
      <c r="P3788" s="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hidden="1" x14ac:dyDescent="0.55000000000000004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5"/>
        <v>100</v>
      </c>
      <c r="P3789" s="8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hidden="1" x14ac:dyDescent="0.55000000000000004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 s="8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hidden="1" x14ac:dyDescent="0.55000000000000004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 s="8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hidden="1" x14ac:dyDescent="0.55000000000000004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 s="8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hidden="1" x14ac:dyDescent="0.55000000000000004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 s="8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hidden="1" x14ac:dyDescent="0.55000000000000004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 s="8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hidden="1" x14ac:dyDescent="0.55000000000000004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 s="8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hidden="1" x14ac:dyDescent="0.55000000000000004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 s="8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hidden="1" x14ac:dyDescent="0.55000000000000004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 s="8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hidden="1" x14ac:dyDescent="0.55000000000000004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 s="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2" hidden="1" x14ac:dyDescent="0.55000000000000004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 s="8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hidden="1" x14ac:dyDescent="0.55000000000000004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 s="8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8" hidden="1" x14ac:dyDescent="0.55000000000000004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 s="8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hidden="1" x14ac:dyDescent="0.55000000000000004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 s="8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hidden="1" x14ac:dyDescent="0.55000000000000004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 s="8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hidden="1" x14ac:dyDescent="0.55000000000000004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 s="8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hidden="1" x14ac:dyDescent="0.55000000000000004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 s="8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hidden="1" x14ac:dyDescent="0.55000000000000004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 s="8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hidden="1" x14ac:dyDescent="0.55000000000000004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 s="8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3.2" hidden="1" x14ac:dyDescent="0.55000000000000004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 s="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hidden="1" x14ac:dyDescent="0.55000000000000004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 s="8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5"/>
        <v>100</v>
      </c>
      <c r="P3810" s="8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5"/>
        <v>101</v>
      </c>
      <c r="P3811" s="8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5"/>
        <v>122</v>
      </c>
      <c r="P3812" s="8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5"/>
        <v>330</v>
      </c>
      <c r="P3813" s="8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5"/>
        <v>110</v>
      </c>
      <c r="P3814" s="8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5"/>
        <v>101</v>
      </c>
      <c r="P3815" s="8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5"/>
        <v>140</v>
      </c>
      <c r="P3816" s="8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5"/>
        <v>100</v>
      </c>
      <c r="P3817" s="8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5"/>
        <v>119</v>
      </c>
      <c r="P3818" s="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5"/>
        <v>107</v>
      </c>
      <c r="P3819" s="8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5"/>
        <v>228</v>
      </c>
      <c r="P3820" s="8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5"/>
        <v>106</v>
      </c>
      <c r="P3821" s="8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5"/>
        <v>143</v>
      </c>
      <c r="P3822" s="8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5"/>
        <v>105</v>
      </c>
      <c r="P3823" s="8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5"/>
        <v>110</v>
      </c>
      <c r="P3824" s="8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5"/>
        <v>106</v>
      </c>
      <c r="P3825" s="8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5"/>
        <v>108</v>
      </c>
      <c r="P3826" s="8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5"/>
        <v>105</v>
      </c>
      <c r="P3827" s="8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5"/>
        <v>119</v>
      </c>
      <c r="P3828" s="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5"/>
        <v>153</v>
      </c>
      <c r="P3829" s="8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5"/>
        <v>100</v>
      </c>
      <c r="P3830" s="8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5"/>
        <v>100</v>
      </c>
      <c r="P3831" s="8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5"/>
        <v>225</v>
      </c>
      <c r="P3832" s="8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5"/>
        <v>106</v>
      </c>
      <c r="P3833" s="8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5"/>
        <v>105</v>
      </c>
      <c r="P3834" s="8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5"/>
        <v>117</v>
      </c>
      <c r="P3835" s="8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5"/>
        <v>109</v>
      </c>
      <c r="P3836" s="8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5"/>
        <v>160</v>
      </c>
      <c r="P3837" s="8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5"/>
        <v>113</v>
      </c>
      <c r="P3838" s="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5"/>
        <v>102</v>
      </c>
      <c r="P3839" s="8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5"/>
        <v>101</v>
      </c>
      <c r="P3840" s="8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5"/>
        <v>101</v>
      </c>
      <c r="P3841" s="8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300"/>
        <v>9</v>
      </c>
      <c r="P3843" s="8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 s="8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 s="8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 s="8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 s="8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 s="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 s="8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0"/>
        <v>16</v>
      </c>
      <c r="P3850" s="8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0"/>
        <v>7</v>
      </c>
      <c r="P3851" s="8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0"/>
        <v>4</v>
      </c>
      <c r="P3852" s="8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0"/>
        <v>34</v>
      </c>
      <c r="P3853" s="8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0"/>
        <v>0</v>
      </c>
      <c r="P3854" s="8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0"/>
        <v>0</v>
      </c>
      <c r="P3855" s="8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0"/>
        <v>16</v>
      </c>
      <c r="P3856" s="8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0"/>
        <v>3</v>
      </c>
      <c r="P3857" s="8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0"/>
        <v>0</v>
      </c>
      <c r="P3858" s="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0"/>
        <v>5</v>
      </c>
      <c r="P3859" s="8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0"/>
        <v>2</v>
      </c>
      <c r="P3860" s="8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0"/>
        <v>0</v>
      </c>
      <c r="P3861" s="8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0"/>
        <v>18</v>
      </c>
      <c r="P3862" s="8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0"/>
        <v>5</v>
      </c>
      <c r="P3863" s="8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0"/>
        <v>0</v>
      </c>
      <c r="P3864" s="8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0"/>
        <v>0</v>
      </c>
      <c r="P3865" s="8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0"/>
        <v>1</v>
      </c>
      <c r="P3866" s="8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0"/>
        <v>27</v>
      </c>
      <c r="P3867" s="8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0"/>
        <v>1</v>
      </c>
      <c r="P3868" s="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0"/>
        <v>13</v>
      </c>
      <c r="P3869" s="8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idden="1" x14ac:dyDescent="0.55000000000000004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0"/>
        <v>0</v>
      </c>
      <c r="P3870" s="8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hidden="1" x14ac:dyDescent="0.55000000000000004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0"/>
        <v>3</v>
      </c>
      <c r="P3871" s="8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2" hidden="1" x14ac:dyDescent="0.55000000000000004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0"/>
        <v>15</v>
      </c>
      <c r="P3872" s="8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hidden="1" x14ac:dyDescent="0.55000000000000004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0"/>
        <v>3</v>
      </c>
      <c r="P3873" s="8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hidden="1" x14ac:dyDescent="0.55000000000000004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0"/>
        <v>0</v>
      </c>
      <c r="P3874" s="8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hidden="1" x14ac:dyDescent="0.55000000000000004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0"/>
        <v>0</v>
      </c>
      <c r="P3875" s="8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3.2" hidden="1" x14ac:dyDescent="0.55000000000000004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0"/>
        <v>0</v>
      </c>
      <c r="P3876" s="8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hidden="1" x14ac:dyDescent="0.55000000000000004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0"/>
        <v>0</v>
      </c>
      <c r="P3877" s="8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2" hidden="1" x14ac:dyDescent="0.55000000000000004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0"/>
        <v>53</v>
      </c>
      <c r="P3878" s="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hidden="1" x14ac:dyDescent="0.55000000000000004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0"/>
        <v>5</v>
      </c>
      <c r="P3879" s="8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hidden="1" x14ac:dyDescent="0.55000000000000004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0"/>
        <v>0</v>
      </c>
      <c r="P3880" s="8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hidden="1" x14ac:dyDescent="0.55000000000000004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0"/>
        <v>0</v>
      </c>
      <c r="P3881" s="8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hidden="1" x14ac:dyDescent="0.55000000000000004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0"/>
        <v>13</v>
      </c>
      <c r="P3882" s="8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hidden="1" x14ac:dyDescent="0.55000000000000004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0"/>
        <v>5</v>
      </c>
      <c r="P3883" s="8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hidden="1" x14ac:dyDescent="0.55000000000000004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0"/>
        <v>0</v>
      </c>
      <c r="P3884" s="8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hidden="1" x14ac:dyDescent="0.55000000000000004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0"/>
        <v>0</v>
      </c>
      <c r="P3885" s="8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hidden="1" x14ac:dyDescent="0.55000000000000004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0"/>
        <v>0</v>
      </c>
      <c r="P3886" s="8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hidden="1" x14ac:dyDescent="0.55000000000000004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0"/>
        <v>0</v>
      </c>
      <c r="P3887" s="8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55000000000000004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0"/>
        <v>0</v>
      </c>
      <c r="P3888" s="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hidden="1" x14ac:dyDescent="0.55000000000000004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0"/>
        <v>2</v>
      </c>
      <c r="P3889" s="8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0"/>
        <v>27</v>
      </c>
      <c r="P3890" s="8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0"/>
        <v>1</v>
      </c>
      <c r="P3891" s="8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0"/>
        <v>17</v>
      </c>
      <c r="P3892" s="8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0"/>
        <v>33</v>
      </c>
      <c r="P3893" s="8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0"/>
        <v>0</v>
      </c>
      <c r="P3894" s="8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0"/>
        <v>22</v>
      </c>
      <c r="P3895" s="8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0"/>
        <v>3</v>
      </c>
      <c r="P3896" s="8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0"/>
        <v>5</v>
      </c>
      <c r="P3897" s="8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0"/>
        <v>11</v>
      </c>
      <c r="P3898" s="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0"/>
        <v>18</v>
      </c>
      <c r="P3899" s="8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0"/>
        <v>33</v>
      </c>
      <c r="P3900" s="8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0"/>
        <v>1</v>
      </c>
      <c r="P3901" s="8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0"/>
        <v>5</v>
      </c>
      <c r="P3902" s="8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0"/>
        <v>1</v>
      </c>
      <c r="P3903" s="8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0"/>
        <v>49</v>
      </c>
      <c r="P3904" s="8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0"/>
        <v>0</v>
      </c>
      <c r="P3905" s="8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305"/>
        <v>12</v>
      </c>
      <c r="P3907" s="8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 s="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 s="8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 s="8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 s="8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 s="8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 s="8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05"/>
        <v>0</v>
      </c>
      <c r="P3914" s="8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05"/>
        <v>10</v>
      </c>
      <c r="P3915" s="8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05"/>
        <v>36</v>
      </c>
      <c r="P3916" s="8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05"/>
        <v>0</v>
      </c>
      <c r="P3917" s="8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05"/>
        <v>0</v>
      </c>
      <c r="P3918" s="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0</v>
      </c>
      <c r="P3919" s="8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05"/>
        <v>0</v>
      </c>
      <c r="P3920" s="8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05"/>
        <v>2</v>
      </c>
      <c r="P3921" s="8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05"/>
        <v>5</v>
      </c>
      <c r="P3922" s="8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5"/>
        <v>0</v>
      </c>
      <c r="P3923" s="8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05"/>
        <v>8</v>
      </c>
      <c r="P3924" s="8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05"/>
        <v>12</v>
      </c>
      <c r="P3925" s="8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05"/>
        <v>15</v>
      </c>
      <c r="P3926" s="8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05"/>
        <v>10</v>
      </c>
      <c r="P3927" s="8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0</v>
      </c>
      <c r="P3928" s="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05"/>
        <v>1</v>
      </c>
      <c r="P3929" s="8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05"/>
        <v>13</v>
      </c>
      <c r="P3930" s="8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05"/>
        <v>2</v>
      </c>
      <c r="P3931" s="8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5"/>
        <v>0</v>
      </c>
      <c r="P3932" s="8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05"/>
        <v>0</v>
      </c>
      <c r="P3933" s="8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05"/>
        <v>0</v>
      </c>
      <c r="P3934" s="8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05"/>
        <v>16</v>
      </c>
      <c r="P3935" s="8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05"/>
        <v>11</v>
      </c>
      <c r="P3936" s="8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05"/>
        <v>44</v>
      </c>
      <c r="P3937" s="8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05"/>
        <v>0</v>
      </c>
      <c r="P3938" s="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05"/>
        <v>86</v>
      </c>
      <c r="P3939" s="8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05"/>
        <v>12</v>
      </c>
      <c r="P3940" s="8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5"/>
        <v>0</v>
      </c>
      <c r="P3941" s="8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05"/>
        <v>0</v>
      </c>
      <c r="P3942" s="8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05"/>
        <v>1</v>
      </c>
      <c r="P3943" s="8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05"/>
        <v>0</v>
      </c>
      <c r="P3944" s="8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05"/>
        <v>36</v>
      </c>
      <c r="P3945" s="8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05"/>
        <v>0</v>
      </c>
      <c r="P3946" s="8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05"/>
        <v>0</v>
      </c>
      <c r="P3947" s="8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05"/>
        <v>3</v>
      </c>
      <c r="P3948" s="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05"/>
        <v>3</v>
      </c>
      <c r="P3949" s="8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05"/>
        <v>0</v>
      </c>
      <c r="P3950" s="8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05"/>
        <v>16</v>
      </c>
      <c r="P3951" s="8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05"/>
        <v>1</v>
      </c>
      <c r="P3952" s="8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05"/>
        <v>0</v>
      </c>
      <c r="P3953" s="8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05"/>
        <v>0</v>
      </c>
      <c r="P3954" s="8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05"/>
        <v>0</v>
      </c>
      <c r="P3955" s="8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05"/>
        <v>0</v>
      </c>
      <c r="P3956" s="8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05"/>
        <v>24</v>
      </c>
      <c r="P3957" s="8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05"/>
        <v>0</v>
      </c>
      <c r="P3958" s="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05"/>
        <v>0</v>
      </c>
      <c r="P3959" s="8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05"/>
        <v>32</v>
      </c>
      <c r="P3960" s="8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05"/>
        <v>24</v>
      </c>
      <c r="P3961" s="8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05"/>
        <v>2</v>
      </c>
      <c r="P3962" s="8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05"/>
        <v>0</v>
      </c>
      <c r="P3963" s="8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05"/>
        <v>3</v>
      </c>
      <c r="P3964" s="8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05"/>
        <v>0</v>
      </c>
      <c r="P3965" s="8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05"/>
        <v>6</v>
      </c>
      <c r="P3966" s="8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05"/>
        <v>14</v>
      </c>
      <c r="P3967" s="8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05"/>
        <v>1</v>
      </c>
      <c r="P3968" s="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05"/>
        <v>24</v>
      </c>
      <c r="P3969" s="8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310"/>
        <v>7</v>
      </c>
      <c r="P3971" s="8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 s="8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 s="8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 s="8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 s="8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 s="8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 s="8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0"/>
        <v>48</v>
      </c>
      <c r="P3978" s="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0"/>
        <v>1</v>
      </c>
      <c r="P3979" s="8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0"/>
        <v>11</v>
      </c>
      <c r="P3980" s="8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0"/>
        <v>2</v>
      </c>
      <c r="P3981" s="8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0"/>
        <v>18</v>
      </c>
      <c r="P3982" s="8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0"/>
        <v>4</v>
      </c>
      <c r="P3983" s="8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0"/>
        <v>20</v>
      </c>
      <c r="P3984" s="8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0"/>
        <v>35</v>
      </c>
      <c r="P3985" s="8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0"/>
        <v>6</v>
      </c>
      <c r="P3986" s="8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0"/>
        <v>32</v>
      </c>
      <c r="P3987" s="8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0"/>
        <v>10</v>
      </c>
      <c r="P3988" s="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0"/>
        <v>38</v>
      </c>
      <c r="P3989" s="8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0"/>
        <v>2</v>
      </c>
      <c r="P3990" s="8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0"/>
        <v>0</v>
      </c>
      <c r="P3991" s="8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0"/>
        <v>4</v>
      </c>
      <c r="P3992" s="8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0"/>
        <v>20</v>
      </c>
      <c r="P3993" s="8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0"/>
        <v>5</v>
      </c>
      <c r="P3994" s="8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0"/>
        <v>0</v>
      </c>
      <c r="P3995" s="8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0"/>
        <v>0</v>
      </c>
      <c r="P3996" s="8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0"/>
        <v>35</v>
      </c>
      <c r="P3997" s="8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0"/>
        <v>17</v>
      </c>
      <c r="P3998" s="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0"/>
        <v>0</v>
      </c>
      <c r="P3999" s="8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0"/>
        <v>57</v>
      </c>
      <c r="P4000" s="8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0"/>
        <v>17</v>
      </c>
      <c r="P4001" s="8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0"/>
        <v>0</v>
      </c>
      <c r="P4002" s="8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0"/>
        <v>38</v>
      </c>
      <c r="P4003" s="8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0"/>
        <v>2</v>
      </c>
      <c r="P4004" s="8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0"/>
        <v>10</v>
      </c>
      <c r="P4005" s="8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0"/>
        <v>0</v>
      </c>
      <c r="P4006" s="8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0"/>
        <v>1</v>
      </c>
      <c r="P4007" s="8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0"/>
        <v>0</v>
      </c>
      <c r="P4008" s="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0"/>
        <v>0</v>
      </c>
      <c r="P4009" s="8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0"/>
        <v>6</v>
      </c>
      <c r="P4010" s="8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0"/>
        <v>4</v>
      </c>
      <c r="P4011" s="8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0"/>
        <v>24</v>
      </c>
      <c r="P4012" s="8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0"/>
        <v>8</v>
      </c>
      <c r="P4013" s="8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0"/>
        <v>0</v>
      </c>
      <c r="P4014" s="8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0"/>
        <v>1</v>
      </c>
      <c r="P4015" s="8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0"/>
        <v>0</v>
      </c>
      <c r="P4016" s="8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0"/>
        <v>0</v>
      </c>
      <c r="P4017" s="8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0"/>
        <v>14</v>
      </c>
      <c r="P4018" s="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0"/>
        <v>1</v>
      </c>
      <c r="P4019" s="8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0"/>
        <v>9</v>
      </c>
      <c r="P4020" s="8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0"/>
        <v>1</v>
      </c>
      <c r="P4021" s="8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0"/>
        <v>17</v>
      </c>
      <c r="P4022" s="8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0"/>
        <v>1</v>
      </c>
      <c r="P4023" s="8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0"/>
        <v>70</v>
      </c>
      <c r="P4024" s="8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0"/>
        <v>0</v>
      </c>
      <c r="P4025" s="8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0"/>
        <v>1</v>
      </c>
      <c r="P4026" s="8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0"/>
        <v>5</v>
      </c>
      <c r="P4027" s="8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0"/>
        <v>0</v>
      </c>
      <c r="P4028" s="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0"/>
        <v>7</v>
      </c>
      <c r="P4029" s="8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0"/>
        <v>28</v>
      </c>
      <c r="P4030" s="8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0"/>
        <v>0</v>
      </c>
      <c r="P4031" s="8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0"/>
        <v>16</v>
      </c>
      <c r="P4032" s="8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0"/>
        <v>0</v>
      </c>
      <c r="P4033" s="8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315">ROUND(E4034/D4034*100,0)</f>
        <v>7</v>
      </c>
      <c r="P4034" s="8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315"/>
        <v>26</v>
      </c>
      <c r="P4035" s="8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 s="8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 s="8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 s="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 s="8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 s="8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 s="8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15"/>
        <v>31</v>
      </c>
      <c r="P4042" s="8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15"/>
        <v>0</v>
      </c>
      <c r="P4043" s="8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15"/>
        <v>0</v>
      </c>
      <c r="P4044" s="8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15"/>
        <v>0</v>
      </c>
      <c r="P4045" s="8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15"/>
        <v>38</v>
      </c>
      <c r="P4046" s="8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15"/>
        <v>0</v>
      </c>
      <c r="P4047" s="8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15"/>
        <v>8</v>
      </c>
      <c r="P4048" s="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15"/>
        <v>2</v>
      </c>
      <c r="P4049" s="8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15"/>
        <v>18</v>
      </c>
      <c r="P4050" s="8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15"/>
        <v>0</v>
      </c>
      <c r="P4051" s="8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15"/>
        <v>0</v>
      </c>
      <c r="P4052" s="8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15"/>
        <v>0</v>
      </c>
      <c r="P4053" s="8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15"/>
        <v>38</v>
      </c>
      <c r="P4054" s="8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15"/>
        <v>22</v>
      </c>
      <c r="P4055" s="8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15"/>
        <v>0</v>
      </c>
      <c r="P4056" s="8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15"/>
        <v>18</v>
      </c>
      <c r="P4057" s="8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15"/>
        <v>53</v>
      </c>
      <c r="P4058" s="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15"/>
        <v>22</v>
      </c>
      <c r="P4059" s="8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15"/>
        <v>3</v>
      </c>
      <c r="P4060" s="8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15"/>
        <v>3</v>
      </c>
      <c r="P4061" s="8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15"/>
        <v>3</v>
      </c>
      <c r="P4062" s="8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15"/>
        <v>0</v>
      </c>
      <c r="P4063" s="8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15"/>
        <v>2</v>
      </c>
      <c r="P4064" s="8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15"/>
        <v>1</v>
      </c>
      <c r="P4065" s="8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15"/>
        <v>19</v>
      </c>
      <c r="P4066" s="8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15"/>
        <v>1</v>
      </c>
      <c r="P4067" s="8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15"/>
        <v>0</v>
      </c>
      <c r="P4068" s="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15"/>
        <v>61</v>
      </c>
      <c r="P4069" s="8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15"/>
        <v>1</v>
      </c>
      <c r="P4070" s="8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15"/>
        <v>34</v>
      </c>
      <c r="P4071" s="8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15"/>
        <v>17</v>
      </c>
      <c r="P4072" s="8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15"/>
        <v>0</v>
      </c>
      <c r="P4073" s="8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15"/>
        <v>0</v>
      </c>
      <c r="P4074" s="8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1</v>
      </c>
      <c r="P4075" s="8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15"/>
        <v>27</v>
      </c>
      <c r="P4076" s="8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15"/>
        <v>29</v>
      </c>
      <c r="P4077" s="8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15"/>
        <v>0</v>
      </c>
      <c r="P4078" s="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15"/>
        <v>9</v>
      </c>
      <c r="P4079" s="8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15"/>
        <v>0</v>
      </c>
      <c r="P4080" s="8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15"/>
        <v>0</v>
      </c>
      <c r="P4081" s="8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15"/>
        <v>0</v>
      </c>
      <c r="P4082" s="8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15"/>
        <v>16</v>
      </c>
      <c r="P4083" s="8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15"/>
        <v>2</v>
      </c>
      <c r="P4084" s="8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15"/>
        <v>22</v>
      </c>
      <c r="P4085" s="8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15"/>
        <v>0</v>
      </c>
      <c r="P4086" s="8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15"/>
        <v>0</v>
      </c>
      <c r="P4087" s="8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15"/>
        <v>5</v>
      </c>
      <c r="P4088" s="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15"/>
        <v>0</v>
      </c>
      <c r="P4089" s="8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15"/>
        <v>11</v>
      </c>
      <c r="P4090" s="8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15"/>
        <v>5</v>
      </c>
      <c r="P4091" s="8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15"/>
        <v>3</v>
      </c>
      <c r="P4092" s="8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15"/>
        <v>13</v>
      </c>
      <c r="P4093" s="8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15"/>
        <v>0</v>
      </c>
      <c r="P4094" s="8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15"/>
        <v>2</v>
      </c>
      <c r="P4095" s="8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15"/>
        <v>37</v>
      </c>
      <c r="P4096" s="8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15"/>
        <v>3</v>
      </c>
      <c r="P4097" s="8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320"/>
        <v>0</v>
      </c>
      <c r="P4099" s="8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 s="8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 s="8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 s="8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 s="8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 s="8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 s="8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0"/>
        <v>21</v>
      </c>
      <c r="P4106" s="8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0"/>
        <v>7</v>
      </c>
      <c r="P4107" s="8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0"/>
        <v>71</v>
      </c>
      <c r="P4108" s="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0"/>
        <v>2</v>
      </c>
      <c r="P4109" s="8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0"/>
        <v>2</v>
      </c>
      <c r="P4110" s="8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0"/>
        <v>0</v>
      </c>
      <c r="P4111" s="8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0"/>
        <v>29</v>
      </c>
      <c r="P4112" s="8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0"/>
        <v>3</v>
      </c>
      <c r="P4113" s="8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0"/>
        <v>0</v>
      </c>
      <c r="P4114" s="8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0"/>
        <v>0</v>
      </c>
      <c r="P4115" s="8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6D2653C2-56E5-452C-AE96-F1B6B920C9E6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3300"/>
        <color rgb="FF0066FF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B284-75C3-4A90-84D0-B3D82E401812}">
  <dimension ref="A1:F6"/>
  <sheetViews>
    <sheetView workbookViewId="0">
      <selection activeCell="D8" sqref="D8"/>
    </sheetView>
  </sheetViews>
  <sheetFormatPr defaultRowHeight="14.4" x14ac:dyDescent="0.55000000000000004"/>
  <cols>
    <col min="1" max="1" width="16.15625" customWidth="1"/>
    <col min="2" max="2" width="14.68359375" customWidth="1"/>
    <col min="3" max="3" width="5.26171875" customWidth="1"/>
    <col min="4" max="4" width="3.578125" customWidth="1"/>
    <col min="5" max="5" width="8.83984375" customWidth="1"/>
    <col min="6" max="6" width="10.20703125" customWidth="1"/>
    <col min="7" max="7" width="12.26171875" customWidth="1"/>
    <col min="8" max="8" width="10.26171875" bestFit="1" customWidth="1"/>
    <col min="9" max="9" width="10.83984375" bestFit="1" customWidth="1"/>
    <col min="10" max="10" width="7.578125" bestFit="1" customWidth="1"/>
    <col min="11" max="11" width="11.2617187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6A71-8940-4B93-9DE7-52837DB5A192}">
  <dimension ref="A1:E7"/>
  <sheetViews>
    <sheetView workbookViewId="0"/>
  </sheetViews>
  <sheetFormatPr defaultRowHeight="14.4" x14ac:dyDescent="0.55000000000000004"/>
  <cols>
    <col min="1" max="1" width="16.15625" customWidth="1"/>
    <col min="2" max="2" width="14.68359375" customWidth="1"/>
    <col min="3" max="3" width="3.578125" customWidth="1"/>
    <col min="4" max="4" width="8.83984375" customWidth="1"/>
    <col min="5" max="5" width="10.20703125" customWidth="1"/>
    <col min="6" max="6" width="11.26171875" customWidth="1"/>
  </cols>
  <sheetData>
    <row r="1" spans="1:5" x14ac:dyDescent="0.55000000000000004">
      <c r="A1" s="9" t="s">
        <v>8358</v>
      </c>
      <c r="B1" t="s">
        <v>8364</v>
      </c>
    </row>
    <row r="2" spans="1:5" x14ac:dyDescent="0.55000000000000004">
      <c r="A2" s="9" t="s">
        <v>8222</v>
      </c>
      <c r="B2" t="s">
        <v>8223</v>
      </c>
    </row>
    <row r="4" spans="1:5" x14ac:dyDescent="0.55000000000000004">
      <c r="A4" s="9" t="s">
        <v>8363</v>
      </c>
      <c r="B4" s="9" t="s">
        <v>8360</v>
      </c>
    </row>
    <row r="5" spans="1:5" x14ac:dyDescent="0.55000000000000004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55000000000000004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8500-F43A-4958-8002-2E2796E3EB6F}">
  <dimension ref="A1:F9"/>
  <sheetViews>
    <sheetView tabSelected="1" topLeftCell="A10" workbookViewId="0">
      <selection activeCell="A3" sqref="A3"/>
    </sheetView>
  </sheetViews>
  <sheetFormatPr defaultRowHeight="14.4" x14ac:dyDescent="0.55000000000000004"/>
  <cols>
    <col min="1" max="1" width="16.15625" customWidth="1"/>
    <col min="2" max="2" width="14.68359375" customWidth="1"/>
    <col min="3" max="3" width="5.26171875" customWidth="1"/>
    <col min="4" max="4" width="3.578125" customWidth="1"/>
    <col min="5" max="5" width="8.83984375" customWidth="1"/>
    <col min="6" max="6" width="10.20703125" customWidth="1"/>
  </cols>
  <sheetData>
    <row r="1" spans="1:6" x14ac:dyDescent="0.55000000000000004">
      <c r="A1" s="9" t="s">
        <v>8358</v>
      </c>
      <c r="B1" t="s">
        <v>8315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8369</v>
      </c>
      <c r="B5" s="11">
        <v>13</v>
      </c>
      <c r="C5" s="11">
        <v>105</v>
      </c>
      <c r="D5" s="11">
        <v>24</v>
      </c>
      <c r="E5" s="11">
        <v>183</v>
      </c>
      <c r="F5" s="11">
        <v>325</v>
      </c>
    </row>
    <row r="6" spans="1:6" x14ac:dyDescent="0.55000000000000004">
      <c r="A6" s="10" t="s">
        <v>8370</v>
      </c>
      <c r="B6" s="11">
        <v>9</v>
      </c>
      <c r="C6" s="11">
        <v>141</v>
      </c>
      <c r="D6" s="11"/>
      <c r="E6" s="11">
        <v>282</v>
      </c>
      <c r="F6" s="11">
        <v>432</v>
      </c>
    </row>
    <row r="7" spans="1:6" x14ac:dyDescent="0.55000000000000004">
      <c r="A7" s="10" t="s">
        <v>8367</v>
      </c>
      <c r="B7" s="11">
        <v>9</v>
      </c>
      <c r="C7" s="11">
        <v>131</v>
      </c>
      <c r="D7" s="11"/>
      <c r="E7" s="11">
        <v>218</v>
      </c>
      <c r="F7" s="11">
        <v>358</v>
      </c>
    </row>
    <row r="8" spans="1:6" x14ac:dyDescent="0.55000000000000004">
      <c r="A8" s="10" t="s">
        <v>8368</v>
      </c>
      <c r="B8" s="11">
        <v>6</v>
      </c>
      <c r="C8" s="11">
        <v>116</v>
      </c>
      <c r="D8" s="11"/>
      <c r="E8" s="11">
        <v>156</v>
      </c>
      <c r="F8" s="11">
        <v>278</v>
      </c>
    </row>
    <row r="9" spans="1:6" x14ac:dyDescent="0.55000000000000004">
      <c r="A9" s="10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7CDDC-36D1-4C6A-BE81-7B08ED56E4B6}">
  <dimension ref="A1:C15"/>
  <sheetViews>
    <sheetView workbookViewId="0">
      <selection activeCell="A28" sqref="A28"/>
    </sheetView>
  </sheetViews>
  <sheetFormatPr defaultRowHeight="14.4" x14ac:dyDescent="0.55000000000000004"/>
  <cols>
    <col min="1" max="1" width="23.578125" customWidth="1"/>
    <col min="2" max="2" width="9.05078125" customWidth="1"/>
    <col min="3" max="3" width="10.05078125" customWidth="1"/>
  </cols>
  <sheetData>
    <row r="1" spans="1:3" x14ac:dyDescent="0.55000000000000004">
      <c r="B1" t="s">
        <v>8380</v>
      </c>
      <c r="C1" t="s">
        <v>8381</v>
      </c>
    </row>
    <row r="2" spans="1:3" x14ac:dyDescent="0.55000000000000004">
      <c r="A2" t="s">
        <v>8376</v>
      </c>
      <c r="B2" s="14" t="e">
        <f>AVERAGE(#REF!)</f>
        <v>#REF!</v>
      </c>
      <c r="C2" s="14" t="e">
        <f>AVERAGE(#REF!)</f>
        <v>#REF!</v>
      </c>
    </row>
    <row r="3" spans="1:3" x14ac:dyDescent="0.55000000000000004">
      <c r="A3" t="s">
        <v>8377</v>
      </c>
      <c r="B3" s="14" t="e">
        <f>MEDIAN(#REF!)</f>
        <v>#REF!</v>
      </c>
      <c r="C3" s="14" t="e">
        <f>MEDIAN(#REF!)</f>
        <v>#REF!</v>
      </c>
    </row>
    <row r="4" spans="1:3" x14ac:dyDescent="0.55000000000000004">
      <c r="A4" t="s">
        <v>8382</v>
      </c>
      <c r="B4" s="14" t="e">
        <f>_xlfn.STDEV.P(#REF!)</f>
        <v>#REF!</v>
      </c>
      <c r="C4" s="14" t="e">
        <f>_xlfn.STDEV.P(#REF!)</f>
        <v>#REF!</v>
      </c>
    </row>
    <row r="5" spans="1:3" x14ac:dyDescent="0.55000000000000004">
      <c r="A5" t="s">
        <v>8383</v>
      </c>
      <c r="B5" s="14" t="e">
        <f>_xlfn.QUARTILE.EXC(#REF!, 3)</f>
        <v>#REF!</v>
      </c>
      <c r="C5" s="14" t="e">
        <f>_xlfn.QUARTILE.EXC(#REF!, 3)</f>
        <v>#REF!</v>
      </c>
    </row>
    <row r="6" spans="1:3" x14ac:dyDescent="0.55000000000000004">
      <c r="A6" t="s">
        <v>8384</v>
      </c>
      <c r="B6" s="14" t="e">
        <f>_xlfn.QUARTILE.EXC(#REF!, 1)</f>
        <v>#REF!</v>
      </c>
      <c r="C6" s="14" t="e">
        <f>_xlfn.QUARTILE.EXC(#REF!, 1)</f>
        <v>#REF!</v>
      </c>
    </row>
    <row r="7" spans="1:3" x14ac:dyDescent="0.55000000000000004">
      <c r="A7" t="s">
        <v>8385</v>
      </c>
      <c r="B7" s="14" t="e">
        <f>B5-B6</f>
        <v>#REF!</v>
      </c>
      <c r="C7" s="14" t="e">
        <f>C5-C6</f>
        <v>#REF!</v>
      </c>
    </row>
    <row r="8" spans="1:3" x14ac:dyDescent="0.55000000000000004">
      <c r="B8" s="14"/>
      <c r="C8" s="14"/>
    </row>
    <row r="9" spans="1:3" x14ac:dyDescent="0.55000000000000004">
      <c r="A9" t="s">
        <v>8378</v>
      </c>
      <c r="B9" s="14" t="e">
        <f>AVERAGE(#REF!)</f>
        <v>#REF!</v>
      </c>
      <c r="C9" s="14" t="e">
        <f>AVERAGE(#REF!)</f>
        <v>#REF!</v>
      </c>
    </row>
    <row r="10" spans="1:3" x14ac:dyDescent="0.55000000000000004">
      <c r="A10" t="s">
        <v>8379</v>
      </c>
      <c r="B10" s="14" t="e">
        <f>MEDIAN(#REF!)</f>
        <v>#REF!</v>
      </c>
      <c r="C10" s="14" t="e">
        <f>MEDIAN(#REF!)</f>
        <v>#REF!</v>
      </c>
    </row>
    <row r="11" spans="1:3" x14ac:dyDescent="0.55000000000000004">
      <c r="A11" t="s">
        <v>8386</v>
      </c>
      <c r="B11" s="14" t="e">
        <f>_xlfn.STDEV.P(#REF!)</f>
        <v>#REF!</v>
      </c>
      <c r="C11" s="14" t="e">
        <f>_xlfn.STDEV.P(#REF!)</f>
        <v>#REF!</v>
      </c>
    </row>
    <row r="12" spans="1:3" x14ac:dyDescent="0.55000000000000004">
      <c r="A12" t="s">
        <v>8387</v>
      </c>
      <c r="B12" s="14" t="e">
        <f>_xlfn.QUARTILE.EXC(#REF!, 3)</f>
        <v>#REF!</v>
      </c>
      <c r="C12" s="14" t="e">
        <f>_xlfn.QUARTILE.EXC(#REF!, 3)</f>
        <v>#REF!</v>
      </c>
    </row>
    <row r="13" spans="1:3" x14ac:dyDescent="0.55000000000000004">
      <c r="A13" t="s">
        <v>8388</v>
      </c>
      <c r="B13" s="14" t="e">
        <f>_xlfn.QUARTILE.EXC(#REF!, 1)</f>
        <v>#REF!</v>
      </c>
      <c r="C13" s="14" t="e">
        <f>_xlfn.QUARTILE.EXC(#REF!, 1)</f>
        <v>#REF!</v>
      </c>
    </row>
    <row r="14" spans="1:3" x14ac:dyDescent="0.55000000000000004">
      <c r="A14" t="s">
        <v>8389</v>
      </c>
      <c r="B14" s="14" t="e">
        <f>B12-B13</f>
        <v>#REF!</v>
      </c>
      <c r="C14" s="14" t="e">
        <f>C12-C13</f>
        <v>#REF!</v>
      </c>
    </row>
    <row r="15" spans="1:3" x14ac:dyDescent="0.55000000000000004">
      <c r="B15" s="8"/>
      <c r="C15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3144-5E14-413D-AE1A-30848CE4A1E9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customWidth="1"/>
    <col min="2" max="2" width="112.26171875" customWidth="1"/>
    <col min="5" max="5" width="14.89453125" customWidth="1"/>
  </cols>
  <sheetData>
    <row r="1" spans="1:6" x14ac:dyDescent="0.55000000000000004">
      <c r="A1" t="s">
        <v>8371</v>
      </c>
      <c r="B1" t="s">
        <v>8372</v>
      </c>
      <c r="C1" t="s">
        <v>8373</v>
      </c>
      <c r="D1" t="s">
        <v>8374</v>
      </c>
      <c r="E1" t="s">
        <v>8307</v>
      </c>
      <c r="F1" t="s">
        <v>8375</v>
      </c>
    </row>
    <row r="2" spans="1:6" x14ac:dyDescent="0.55000000000000004">
      <c r="A2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Kickstarter!B:F, 4, FALSE)</f>
        <v>2020</v>
      </c>
      <c r="E2" s="13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Kickstarter!B:F, 4, FALSE)</f>
        <v>2020</v>
      </c>
      <c r="E3" s="1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Kickstarter!B:F, 4, FALSE)</f>
        <v>2576</v>
      </c>
      <c r="E4" s="13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s="8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Kickstarter!B:F, 4, FALSE)</f>
        <v>1168</v>
      </c>
      <c r="E5" s="13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Kickstarter!B:F, 4, FALSE)</f>
        <v>4137</v>
      </c>
      <c r="E6" s="13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Outcomes Based on Launch Data</vt:lpstr>
      <vt:lpstr>Kickstarter</vt:lpstr>
      <vt:lpstr>Category Statistics</vt:lpstr>
      <vt:lpstr>Category-Country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maya singh</cp:lastModifiedBy>
  <dcterms:created xsi:type="dcterms:W3CDTF">2017-04-20T15:17:24Z</dcterms:created>
  <dcterms:modified xsi:type="dcterms:W3CDTF">2020-09-23T07:18:34Z</dcterms:modified>
</cp:coreProperties>
</file>