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yanktripathi/Downloads/"/>
    </mc:Choice>
  </mc:AlternateContent>
  <xr:revisionPtr revIDLastSave="0" documentId="13_ncr:1_{9555507A-7613-A847-8DEF-253FA9A02058}" xr6:coauthVersionLast="47" xr6:coauthVersionMax="47" xr10:uidLastSave="{00000000-0000-0000-0000-000000000000}"/>
  <bookViews>
    <workbookView xWindow="0" yWindow="0" windowWidth="28800" windowHeight="18000" firstSheet="1" activeTab="10" xr2:uid="{5AF5D4AF-D10E-435D-ABA8-B0D0494ED23E}"/>
  </bookViews>
  <sheets>
    <sheet name="KPI" sheetId="7" r:id="rId1"/>
    <sheet name="Rating" sheetId="8" r:id="rId2"/>
    <sheet name="Gender" sheetId="9" r:id="rId3"/>
    <sheet name="Education" sheetId="10" r:id="rId4"/>
    <sheet name="Job" sheetId="11" r:id="rId5"/>
    <sheet name="department" sheetId="12" r:id="rId6"/>
    <sheet name="age" sheetId="13" r:id="rId7"/>
    <sheet name="marital" sheetId="14" r:id="rId8"/>
    <sheet name="Data" sheetId="1" r:id="rId9"/>
    <sheet name="Images" sheetId="2" r:id="rId10"/>
    <sheet name="Dashboard" sheetId="4" r:id="rId11"/>
  </sheets>
  <definedNames>
    <definedName name="_xlchart.v1.0" hidden="1">Job!$D$4:$D$12</definedName>
    <definedName name="_xlchart.v1.1" hidden="1">Job!$E$4:$E$12</definedName>
    <definedName name="_xlchart.v1.8" hidden="1">Job!$D$4:$D$12</definedName>
    <definedName name="_xlchart.v1.9" hidden="1">Job!$E$4:$E$12</definedName>
    <definedName name="_xlchart.v2.2" hidden="1">marital!$D$4:$D$6</definedName>
    <definedName name="_xlchart.v2.3" hidden="1">marital!$E$4:$E$6</definedName>
    <definedName name="_xlchart.v2.4" hidden="1">marital!$D$4:$D$6</definedName>
    <definedName name="_xlchart.v2.5" hidden="1">marital!$E$4:$E$6</definedName>
    <definedName name="_xlchart.v2.6" hidden="1">marital!$D$4:$D$6</definedName>
    <definedName name="_xlchart.v2.7" hidden="1">marital!$E$4:$E$6</definedName>
    <definedName name="Slicer_Department">#N/A</definedName>
    <definedName name="Slicer_Education_Field1">#N/A</definedName>
    <definedName name="Slicer_Gender2">#N/A</definedName>
  </definedNames>
  <calcPr calcId="191029"/>
  <pivotCaches>
    <pivotCache cacheId="3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5" i="11"/>
  <c r="E9" i="11"/>
  <c r="E6" i="11"/>
  <c r="E10" i="11"/>
  <c r="E7" i="11"/>
  <c r="E11" i="11"/>
  <c r="E12" i="11"/>
  <c r="E8" i="11"/>
  <c r="E4" i="11"/>
  <c r="B10" i="9"/>
  <c r="B9" i="9"/>
  <c r="B6" i="8"/>
  <c r="C7" i="7"/>
  <c r="B7" i="7"/>
  <c r="A7" i="7"/>
  <c r="E7" i="7" l="1"/>
  <c r="C10" i="9"/>
  <c r="C9" i="9"/>
  <c r="C6" i="8"/>
  <c r="B7" i="8"/>
  <c r="C7" i="8" s="1"/>
  <c r="D7"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<sst xmlns="http://schemas.openxmlformats.org/spreadsheetml/2006/main" count="19216" uniqueCount="1572">
  <si>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</si>
  <si>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</si>
  <si>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</si>
  <si>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</si>
  <si>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</si>
  <si>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</si>
  <si>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</si>
  <si>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</si>
  <si>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</si>
  <si>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</si>
  <si>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</si>
  <si>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</si>
  <si>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</si>
  <si>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</si>
  <si>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</si>
  <si>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</si>
  <si>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</si>
  <si>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</si>
  <si>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</si>
  <si>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</si>
  <si>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</si>
  <si>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</si>
  <si>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</si>
  <si>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</si>
  <si>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</si>
  <si>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</si>
  <si>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</si>
  <si>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</si>
  <si>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</si>
  <si>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</si>
  <si>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</si>
  <si>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</si>
  <si>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</si>
  <si>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</si>
  <si>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</si>
  <si>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</si>
  <si>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</si>
  <si>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</si>
  <si>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</si>
  <si>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</si>
  <si>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</si>
  <si>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</si>
  <si>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</si>
  <si>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</si>
  <si>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</si>
  <si>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</si>
  <si>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</si>
  <si>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</si>
  <si>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</si>
  <si>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</si>
  <si>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</si>
  <si>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</si>
  <si>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</si>
  <si>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</si>
  <si>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</si>
  <si>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</si>
  <si>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</si>
  <si>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</si>
  <si>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</si>
  <si>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</si>
  <si>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</si>
  <si>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</si>
  <si>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</si>
  <si>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</si>
  <si>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</si>
  <si>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</si>
  <si>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</si>
  <si>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</si>
  <si>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</si>
  <si>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</si>
  <si>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</si>
  <si>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</si>
  <si>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</si>
  <si>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</si>
  <si>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</si>
  <si>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</si>
  <si>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</si>
  <si>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</si>
  <si>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</si>
  <si>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</si>
  <si>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</si>
  <si>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</si>
  <si>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</si>
  <si>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</si>
  <si>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</si>
  <si>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</si>
  <si>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</si>
  <si>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</si>
  <si>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</si>
  <si>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</si>
  <si>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</si>
  <si>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</si>
  <si>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</si>
  <si>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</si>
  <si>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</si>
  <si>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</si>
  <si>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</si>
  <si>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</si>
  <si>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</si>
  <si>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</si>
  <si>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</si>
  <si>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</si>
  <si>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</si>
  <si>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</si>
  <si>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</si>
  <si>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</si>
  <si>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</si>
  <si>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</si>
  <si>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</si>
  <si>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</si>
  <si>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</si>
  <si>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</si>
  <si>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</si>
  <si>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</si>
  <si>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</si>
  <si>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</si>
  <si>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</si>
  <si>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</si>
  <si>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</si>
  <si>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</si>
  <si>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</si>
  <si>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</si>
  <si>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</si>
  <si>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</si>
  <si>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</si>
  <si>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</si>
  <si>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</si>
  <si>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</si>
  <si>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</si>
  <si>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</si>
  <si>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</si>
  <si>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</si>
  <si>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</si>
  <si>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</si>
  <si>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</si>
  <si>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</si>
  <si>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</si>
  <si>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</si>
  <si>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</si>
  <si>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</si>
  <si>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</si>
  <si>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</si>
  <si>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</si>
  <si>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</si>
  <si>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</si>
  <si>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</si>
  <si>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</si>
  <si>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</si>
  <si>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</si>
  <si>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</si>
  <si>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</si>
  <si>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</si>
  <si>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</si>
  <si>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</si>
  <si>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</si>
  <si>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</si>
  <si>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</si>
  <si>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</si>
  <si>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</si>
  <si>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</si>
  <si>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</si>
  <si>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</si>
  <si>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</si>
  <si>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</si>
  <si>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</si>
  <si>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</si>
  <si>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</si>
  <si>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</si>
  <si>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</si>
  <si>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</si>
  <si>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</si>
  <si>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</si>
  <si>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</si>
  <si>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</si>
  <si>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</si>
  <si>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</si>
  <si>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</si>
  <si>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</si>
  <si>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</si>
  <si>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</si>
  <si>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</si>
  <si>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</si>
  <si>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</si>
  <si>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</si>
  <si>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</si>
  <si>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</si>
  <si>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</si>
  <si>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</si>
  <si>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</si>
  <si>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</si>
  <si>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</si>
  <si>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</si>
  <si>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</si>
  <si>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</si>
  <si>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</si>
  <si>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</si>
  <si>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</si>
  <si>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</si>
  <si>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</si>
  <si>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</si>
  <si>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</si>
  <si>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</si>
  <si>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</si>
  <si>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</si>
  <si>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</si>
  <si>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</si>
  <si>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</si>
  <si>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</si>
  <si>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</si>
  <si>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</si>
  <si>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</si>
  <si>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</si>
  <si>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</si>
  <si>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</si>
  <si>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</si>
  <si>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</si>
  <si>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</si>
  <si>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</si>
  <si>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</si>
  <si>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</si>
  <si>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</si>
  <si>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</si>
  <si>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</si>
  <si>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</si>
  <si>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</si>
  <si>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</si>
  <si>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</si>
  <si>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</si>
  <si>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</si>
  <si>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</si>
  <si>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</si>
  <si>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</si>
  <si>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</si>
  <si>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</si>
  <si>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</si>
  <si>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</si>
  <si>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</si>
  <si>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</si>
  <si>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</si>
  <si>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</si>
  <si>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</si>
  <si>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</si>
  <si>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</si>
  <si>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</si>
  <si>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</si>
  <si>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</si>
  <si>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</si>
  <si>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</si>
  <si>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</si>
  <si>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</si>
  <si>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</si>
  <si>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</si>
  <si>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</si>
  <si>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</si>
  <si>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</si>
  <si>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</si>
  <si>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</si>
  <si>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</si>
  <si>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</si>
  <si>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</si>
  <si>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</si>
  <si>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</si>
  <si>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</si>
  <si>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</si>
  <si>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</si>
  <si>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</si>
  <si>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</si>
  <si>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</si>
  <si>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</si>
  <si>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</si>
  <si>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</si>
  <si>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</si>
  <si>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</si>
  <si>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</si>
  <si>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</si>
  <si>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</si>
  <si>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</si>
  <si>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</si>
  <si>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</si>
  <si>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</si>
  <si>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</si>
  <si>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</si>
  <si>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</si>
  <si>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</si>
  <si>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</si>
  <si>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</si>
  <si>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</si>
  <si>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</si>
  <si>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</si>
  <si>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</si>
  <si>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</si>
  <si>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</si>
  <si>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</si>
  <si>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</si>
  <si>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</si>
  <si>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</si>
  <si>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</si>
  <si>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</si>
  <si>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</si>
  <si>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</si>
  <si>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</si>
  <si>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</si>
  <si>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</si>
  <si>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</si>
  <si>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</si>
  <si>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</si>
  <si>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</si>
  <si>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</si>
  <si>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</si>
  <si>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</si>
  <si>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</si>
  <si>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</si>
  <si>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</si>
  <si>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</si>
  <si>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</si>
  <si>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</si>
  <si>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</si>
  <si>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</si>
  <si>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</si>
  <si>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</si>
  <si>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</si>
  <si>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</si>
  <si>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</si>
  <si>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</si>
  <si>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</si>
  <si>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</si>
  <si>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</si>
  <si>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</si>
  <si>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</si>
  <si>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</si>
  <si>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</si>
  <si>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</si>
  <si>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</si>
  <si>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</si>
  <si>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</si>
  <si>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</si>
  <si>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</si>
  <si>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</si>
  <si>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</si>
  <si>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</si>
  <si>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</si>
  <si>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</si>
  <si>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</si>
  <si>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</si>
  <si>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</si>
  <si>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</si>
  <si>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</si>
  <si>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</si>
  <si>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</si>
  <si>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</si>
  <si>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</si>
  <si>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</si>
  <si>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</si>
  <si>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</si>
  <si>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</si>
  <si>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</si>
  <si>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</si>
  <si>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</si>
  <si>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</si>
  <si>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</si>
  <si>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</si>
  <si>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</si>
  <si>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</si>
  <si>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</si>
  <si>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</si>
  <si>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</si>
  <si>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</si>
  <si>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</si>
  <si>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</si>
  <si>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</si>
  <si>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</si>
  <si>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</si>
  <si>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</si>
  <si>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</si>
  <si>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</si>
  <si>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</si>
  <si>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</si>
  <si>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</si>
  <si>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</si>
  <si>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</si>
  <si>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</si>
  <si>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</si>
  <si>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</si>
  <si>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</si>
  <si>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</si>
  <si>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</si>
  <si>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</si>
  <si>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</si>
  <si>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</si>
  <si>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</si>
  <si>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</si>
  <si>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</si>
  <si>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</si>
  <si>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</si>
  <si>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</si>
  <si>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</si>
  <si>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</si>
  <si>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</si>
  <si>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</si>
  <si>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</si>
  <si>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</si>
  <si>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</si>
  <si>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</si>
  <si>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</si>
  <si>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</si>
  <si>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</si>
  <si>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</si>
  <si>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</si>
  <si>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</si>
  <si>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</si>
  <si>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</si>
  <si>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</si>
  <si>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</si>
  <si>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</si>
  <si>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</si>
  <si>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</si>
  <si>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</si>
  <si>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</si>
  <si>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</si>
  <si>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</si>
  <si>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</si>
  <si>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</si>
  <si>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</si>
  <si>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</si>
  <si>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</si>
  <si>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</si>
  <si>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</si>
  <si>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</si>
  <si>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</si>
  <si>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</si>
  <si>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</si>
  <si>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</si>
  <si>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</si>
  <si>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</si>
  <si>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</si>
  <si>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</si>
  <si>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</si>
  <si>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</si>
  <si>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</si>
  <si>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</si>
  <si>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</si>
  <si>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</si>
  <si>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</si>
  <si>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</si>
  <si>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</si>
  <si>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</si>
  <si>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</si>
  <si>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</si>
  <si>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</si>
  <si>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</si>
  <si>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</si>
  <si>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</si>
  <si>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</si>
  <si>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</si>
  <si>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</si>
  <si>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</si>
  <si>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</si>
  <si>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</si>
  <si>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</si>
  <si>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</si>
  <si>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</si>
  <si>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</si>
  <si>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</si>
  <si>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</si>
  <si>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</si>
  <si>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</si>
  <si>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</si>
  <si>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</si>
  <si>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</si>
  <si>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</si>
  <si>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</si>
  <si>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</si>
  <si>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</si>
  <si>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</si>
  <si>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</si>
  <si>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</si>
  <si>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</si>
  <si>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</si>
  <si>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</si>
  <si>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</si>
  <si>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</si>
  <si>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</si>
  <si>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</si>
  <si>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</si>
  <si>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</si>
  <si>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</si>
  <si>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</si>
  <si>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</si>
  <si>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</si>
  <si>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</si>
  <si>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</si>
  <si>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</si>
  <si>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</si>
  <si>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</si>
  <si>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</si>
  <si>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</si>
  <si>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</si>
  <si>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</si>
  <si>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</si>
  <si>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</si>
  <si>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</si>
  <si>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</si>
  <si>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</si>
  <si>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</si>
  <si>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</si>
  <si>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</si>
  <si>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</si>
  <si>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</si>
  <si>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</si>
  <si>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</si>
  <si>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</si>
  <si>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</si>
  <si>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</si>
  <si>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</si>
  <si>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</si>
  <si>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</si>
  <si>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</si>
  <si>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</si>
  <si>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</si>
  <si>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</si>
  <si>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</si>
  <si>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</si>
  <si>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</si>
  <si>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</si>
  <si>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</si>
  <si>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</si>
  <si>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</si>
  <si>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</si>
  <si>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</si>
  <si>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</si>
  <si>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</si>
  <si>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</si>
  <si>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</si>
  <si>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</si>
  <si>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</si>
  <si>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</si>
  <si>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</si>
  <si>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</si>
  <si>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</si>
  <si>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</si>
  <si>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</si>
  <si>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</si>
  <si>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</si>
  <si>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</si>
  <si>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</si>
  <si>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</si>
  <si>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</si>
  <si>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</si>
  <si>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</si>
  <si>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</si>
  <si>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</si>
  <si>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</si>
  <si>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</si>
  <si>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</si>
  <si>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</si>
  <si>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</si>
  <si>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</si>
  <si>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</si>
  <si>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</si>
  <si>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</si>
  <si>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</si>
  <si>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</si>
  <si>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</si>
  <si>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</si>
  <si>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</si>
  <si>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</si>
  <si>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</si>
  <si>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</si>
  <si>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</si>
  <si>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</si>
  <si>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</si>
  <si>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</si>
  <si>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</si>
  <si>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</si>
  <si>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</si>
  <si>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</si>
  <si>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</si>
  <si>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</si>
  <si>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</si>
  <si>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</si>
  <si>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</si>
  <si>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</si>
  <si>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</si>
  <si>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</si>
  <si>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</si>
  <si>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</si>
  <si>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</si>
  <si>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</si>
  <si>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</si>
  <si>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</si>
  <si>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</si>
  <si>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</si>
  <si>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</si>
  <si>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</si>
  <si>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</si>
  <si>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</si>
  <si>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</si>
  <si>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</si>
  <si>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</si>
  <si>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</si>
  <si>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</si>
  <si>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</si>
  <si>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</si>
  <si>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</si>
  <si>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</si>
  <si>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</si>
  <si>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</si>
  <si>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</si>
  <si>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</si>
  <si>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</si>
  <si>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</si>
  <si>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</si>
  <si>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</si>
  <si>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</si>
  <si>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</si>
  <si>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</si>
  <si>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</si>
  <si>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</si>
  <si>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</si>
  <si>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</si>
  <si>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</si>
  <si>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</si>
  <si>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</si>
  <si>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</si>
  <si>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</si>
  <si>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</si>
  <si>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</si>
  <si>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</si>
  <si>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</si>
  <si>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</si>
  <si>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</si>
  <si>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</si>
  <si>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</si>
  <si>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</si>
  <si>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</si>
  <si>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</si>
  <si>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</si>
  <si>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</si>
  <si>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</si>
  <si>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</si>
  <si>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</si>
  <si>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</si>
  <si>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</si>
  <si>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</si>
  <si>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</si>
  <si>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</si>
  <si>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</si>
  <si>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</si>
  <si>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</si>
  <si>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</si>
  <si>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</si>
  <si>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</si>
  <si>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</si>
  <si>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</si>
  <si>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</si>
  <si>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</si>
  <si>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</si>
  <si>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</si>
  <si>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</si>
  <si>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</si>
  <si>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</si>
  <si>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</si>
  <si>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</si>
  <si>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</si>
  <si>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</si>
  <si>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</si>
  <si>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</si>
  <si>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</si>
  <si>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</si>
  <si>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</si>
  <si>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</si>
  <si>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</si>
  <si>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</si>
  <si>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</si>
  <si>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</si>
  <si>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</si>
  <si>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</si>
  <si>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</si>
  <si>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</si>
  <si>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</si>
  <si>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</si>
  <si>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</si>
  <si>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</si>
  <si>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</si>
  <si>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</si>
  <si>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</si>
  <si>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</si>
  <si>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</si>
  <si>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</si>
  <si>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</si>
  <si>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</si>
  <si>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</si>
  <si>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</si>
  <si>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</si>
  <si>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</si>
  <si>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</si>
  <si>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</si>
  <si>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</si>
  <si>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</si>
  <si>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</si>
  <si>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</si>
  <si>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</si>
  <si>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</si>
  <si>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</si>
  <si>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</si>
  <si>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</si>
  <si>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</si>
  <si>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</si>
  <si>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</si>
  <si>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</si>
  <si>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</si>
  <si>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</si>
  <si>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</si>
  <si>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</si>
  <si>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</si>
  <si>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</si>
  <si>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</si>
  <si>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</si>
  <si>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</si>
  <si>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</si>
  <si>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</si>
  <si>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</si>
  <si>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</si>
  <si>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</si>
  <si>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</si>
  <si>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</si>
  <si>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</si>
  <si>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</si>
  <si>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</si>
  <si>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</si>
  <si>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</si>
  <si>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</si>
  <si>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</si>
  <si>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</si>
  <si>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</si>
  <si>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</si>
  <si>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</si>
  <si>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</si>
  <si>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</si>
  <si>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</si>
  <si>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</si>
  <si>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</si>
  <si>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</si>
  <si>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</si>
  <si>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</si>
  <si>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</si>
  <si>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</si>
  <si>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</si>
  <si>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</si>
  <si>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</si>
  <si>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</si>
  <si>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</si>
  <si>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</si>
  <si>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</si>
  <si>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</si>
  <si>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</si>
  <si>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</si>
  <si>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</si>
  <si>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</si>
  <si>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</si>
  <si>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</si>
  <si>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</si>
  <si>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</si>
  <si>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</si>
  <si>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</si>
  <si>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</si>
  <si>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</si>
  <si>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</si>
  <si>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</si>
  <si>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</si>
  <si>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</si>
  <si>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</si>
  <si>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</si>
  <si>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</si>
  <si>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</si>
  <si>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</si>
  <si>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</si>
  <si>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</si>
  <si>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</si>
  <si>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</si>
  <si>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</si>
  <si>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</si>
  <si>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</si>
  <si>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</si>
  <si>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</si>
  <si>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</si>
  <si>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</si>
  <si>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</si>
  <si>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</si>
  <si>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</si>
  <si>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</si>
  <si>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</si>
  <si>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</si>
  <si>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</si>
  <si>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</si>
  <si>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</si>
  <si>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</si>
  <si>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</si>
  <si>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</si>
  <si>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</si>
  <si>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</si>
  <si>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</si>
  <si>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</si>
  <si>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</si>
  <si>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</si>
  <si>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</si>
  <si>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</si>
  <si>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</si>
  <si>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</si>
  <si>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</si>
  <si>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</si>
  <si>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</si>
  <si>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</si>
  <si>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</si>
  <si>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</si>
  <si>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</si>
  <si>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</si>
  <si>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</si>
  <si>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</si>
  <si>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</si>
  <si>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</si>
  <si>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</si>
  <si>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</si>
  <si>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</si>
  <si>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</si>
  <si>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</si>
  <si>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</si>
  <si>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</si>
  <si>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</si>
  <si>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</si>
  <si>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</si>
  <si>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</si>
  <si>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</si>
  <si>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</si>
  <si>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</si>
  <si>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</si>
  <si>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</si>
  <si>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</si>
  <si>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</si>
  <si>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</si>
  <si>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</si>
  <si>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</si>
  <si>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</si>
  <si>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</si>
  <si>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</si>
  <si>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</si>
  <si>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</si>
  <si>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</si>
  <si>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</si>
  <si>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</si>
  <si>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</si>
  <si>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</si>
  <si>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</si>
  <si>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</si>
  <si>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</si>
  <si>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</si>
  <si>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</si>
  <si>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</si>
  <si>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</si>
  <si>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</si>
  <si>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</si>
  <si>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</si>
  <si>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</si>
  <si>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</si>
  <si>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</si>
  <si>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</si>
  <si>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</si>
  <si>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</si>
  <si>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</si>
  <si>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</si>
  <si>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</si>
  <si>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</si>
  <si>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</si>
  <si>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</si>
  <si>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</si>
  <si>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</si>
  <si>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</si>
  <si>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</si>
  <si>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</si>
  <si>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</si>
  <si>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</si>
  <si>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</si>
  <si>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</si>
  <si>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</si>
  <si>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</si>
  <si>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</si>
  <si>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</si>
  <si>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</si>
  <si>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</si>
  <si>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</si>
  <si>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</si>
  <si>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</si>
  <si>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</si>
  <si>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</si>
  <si>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</si>
  <si>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</si>
  <si>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</si>
  <si>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</si>
  <si>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</si>
  <si>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</si>
  <si>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</si>
  <si>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</si>
  <si>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</si>
  <si>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</si>
  <si>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</si>
  <si>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</si>
  <si>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</si>
  <si>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</si>
  <si>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</si>
  <si>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</si>
  <si>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</si>
  <si>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</si>
  <si>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</si>
  <si>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</si>
  <si>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</si>
  <si>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</si>
  <si>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</si>
  <si>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</si>
  <si>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</si>
  <si>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</si>
  <si>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</si>
  <si>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</si>
  <si>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</si>
  <si>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</si>
  <si>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</si>
  <si>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</si>
  <si>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</si>
  <si>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</si>
  <si>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</si>
  <si>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</si>
  <si>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</si>
  <si>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</si>
  <si>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</si>
  <si>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</si>
  <si>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</si>
  <si>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</si>
  <si>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</si>
  <si>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</si>
  <si>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</si>
  <si>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</si>
  <si>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</si>
  <si>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</si>
  <si>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</si>
  <si>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</si>
  <si>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</si>
  <si>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</si>
  <si>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</si>
  <si>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</si>
  <si>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</si>
  <si>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</si>
  <si>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</si>
  <si>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</si>
  <si>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</si>
  <si>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</si>
  <si>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</si>
  <si>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</si>
  <si>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</si>
  <si>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</si>
  <si>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</si>
  <si>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</si>
  <si>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</si>
  <si>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</si>
  <si>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</si>
  <si>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</si>
  <si>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</si>
  <si>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</si>
  <si>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</si>
  <si>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</si>
  <si>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</si>
  <si>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</si>
  <si>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</si>
  <si>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</si>
  <si>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</si>
  <si>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</si>
  <si>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</si>
  <si>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</si>
  <si>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</si>
  <si>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</si>
  <si>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</si>
  <si>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</si>
  <si>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</si>
  <si>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</si>
  <si>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</si>
  <si>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</si>
  <si>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</si>
  <si>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</si>
  <si>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</si>
  <si>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</si>
  <si>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</si>
  <si>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</si>
  <si>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</si>
  <si>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</si>
  <si>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</si>
  <si>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</si>
  <si>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</si>
  <si>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</si>
  <si>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</si>
  <si>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</si>
  <si>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</si>
  <si>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</si>
  <si>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</si>
  <si>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</si>
  <si>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</si>
  <si>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</si>
  <si>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</si>
  <si>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</si>
  <si>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</si>
  <si>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</si>
  <si>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</si>
  <si>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</si>
  <si>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</si>
  <si>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</si>
  <si>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</si>
  <si>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</si>
  <si>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</si>
  <si>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</si>
  <si>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</si>
  <si>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</si>
  <si>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</si>
  <si>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</si>
  <si>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</si>
  <si>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</si>
  <si>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</si>
  <si>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</si>
  <si>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</si>
  <si>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</si>
  <si>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</si>
  <si>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</si>
  <si>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</si>
  <si>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</si>
  <si>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</si>
  <si>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</si>
  <si>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</si>
  <si>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</si>
  <si>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</si>
  <si>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</si>
  <si>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</si>
  <si>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</si>
  <si>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</si>
  <si>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</si>
  <si>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</si>
  <si>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</si>
  <si>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</si>
  <si>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</si>
  <si>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</si>
  <si>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</si>
  <si>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</si>
  <si>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</si>
  <si>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</si>
  <si>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</si>
  <si>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</si>
  <si>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</si>
  <si>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</si>
  <si>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</si>
  <si>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</si>
  <si>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</si>
  <si>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</si>
  <si>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</si>
  <si>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</si>
  <si>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</si>
  <si>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</si>
  <si>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</si>
  <si>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</si>
  <si>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</si>
  <si>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</si>
  <si>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</si>
  <si>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</si>
  <si>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</si>
  <si>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</si>
  <si>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</si>
  <si>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</si>
  <si>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</si>
  <si>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</si>
  <si>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</si>
  <si>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</si>
  <si>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</si>
  <si>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</si>
  <si>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</si>
  <si>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</si>
  <si>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</si>
  <si>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</si>
  <si>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</si>
  <si>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</si>
  <si>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</si>
  <si>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</si>
  <si>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</si>
  <si>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</si>
  <si>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</si>
  <si>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</si>
  <si>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</si>
  <si>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</si>
  <si>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</si>
  <si>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</si>
  <si>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</si>
  <si>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</si>
  <si>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</si>
  <si>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</si>
  <si>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</si>
  <si>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</si>
  <si>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</si>
  <si>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</si>
  <si>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</si>
  <si>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</si>
  <si>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</si>
  <si>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</si>
  <si>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</si>
  <si>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</si>
  <si>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</si>
  <si>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</si>
  <si>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</si>
  <si>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</si>
  <si>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</si>
  <si>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</si>
  <si>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</si>
  <si>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</si>
  <si>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</si>
  <si>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</si>
  <si>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</si>
  <si>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</si>
  <si>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</si>
  <si>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</si>
  <si>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</si>
  <si>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</si>
  <si>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</si>
  <si>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</si>
  <si>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</si>
  <si>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</si>
  <si>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</si>
  <si>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</si>
  <si>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</si>
  <si>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</si>
  <si>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</si>
  <si>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</si>
  <si>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</si>
  <si>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</si>
  <si>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</si>
  <si>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</si>
  <si>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</si>
  <si>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</si>
  <si>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</si>
  <si>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</si>
  <si>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</si>
  <si>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</si>
  <si>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</si>
  <si>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</si>
  <si>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</si>
  <si>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</si>
  <si>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</si>
  <si>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</si>
  <si>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</si>
  <si>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</si>
  <si>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</si>
  <si>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</si>
  <si>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</si>
  <si>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</si>
  <si>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</si>
  <si>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</si>
  <si>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</si>
  <si>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</si>
  <si>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</si>
  <si>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</si>
  <si>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</si>
  <si>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</si>
  <si>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</si>
  <si>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</si>
  <si>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</si>
  <si>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</si>
  <si>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</si>
  <si>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</si>
  <si>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</si>
  <si>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</si>
  <si>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</si>
  <si>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</si>
  <si>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</si>
  <si>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</si>
  <si>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</si>
  <si>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</si>
  <si>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</si>
  <si>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</si>
  <si>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</si>
  <si>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</si>
  <si>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</si>
  <si>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</si>
  <si>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</si>
  <si>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</si>
  <si>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</si>
  <si>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</si>
  <si>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</si>
  <si>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</si>
  <si>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</si>
  <si>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</si>
  <si>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</si>
  <si>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</si>
  <si>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</si>
  <si>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</si>
  <si>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</si>
  <si>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</si>
  <si>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</si>
  <si>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</si>
  <si>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</si>
  <si>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</si>
  <si>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</si>
  <si>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</si>
  <si>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</si>
  <si>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</si>
  <si>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</si>
  <si>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</si>
  <si>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</si>
  <si>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</si>
  <si>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</si>
  <si>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</si>
  <si>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</si>
  <si>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</si>
  <si>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</si>
  <si>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</si>
  <si>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</si>
  <si>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</si>
  <si>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</si>
  <si>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</si>
  <si>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</si>
  <si>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</si>
  <si>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</si>
  <si>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</si>
  <si>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</si>
  <si>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</si>
  <si>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</si>
  <si>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</si>
  <si>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</si>
  <si>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</si>
  <si>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</si>
  <si>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</si>
  <si>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</si>
  <si>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</si>
  <si>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</si>
  <si>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</si>
  <si>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</si>
  <si>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</si>
  <si>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</si>
  <si>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</si>
  <si>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</si>
  <si>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</si>
  <si>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</si>
  <si>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</si>
  <si>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</si>
  <si>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</si>
  <si>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</si>
  <si>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</si>
  <si>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</si>
  <si>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</si>
  <si>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</si>
  <si>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</si>
  <si>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</si>
  <si>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</si>
  <si>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</si>
  <si>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</si>
  <si>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</si>
  <si>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</si>
  <si>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</si>
  <si>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</si>
  <si>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</si>
  <si>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</si>
  <si>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</si>
  <si>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</si>
  <si>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</si>
  <si>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</si>
  <si>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</si>
  <si>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</si>
  <si>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</si>
  <si>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</si>
  <si>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</si>
  <si>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</si>
  <si>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</si>
  <si>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</si>
  <si>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</si>
  <si>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</si>
  <si>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</si>
  <si>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</si>
  <si>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</si>
  <si>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</si>
  <si>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</si>
  <si>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</si>
  <si>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</si>
  <si>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</si>
  <si>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</si>
  <si>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</si>
  <si>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</si>
  <si>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</si>
  <si>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</si>
  <si>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</si>
  <si>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</si>
  <si>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</si>
  <si>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</si>
  <si>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</si>
  <si>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</si>
  <si>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</si>
  <si>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</si>
  <si>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</si>
  <si>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</si>
  <si>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</si>
  <si>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</si>
  <si>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</si>
  <si>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</si>
  <si>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</si>
  <si>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</si>
  <si>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</si>
  <si>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</si>
  <si>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</si>
  <si>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</si>
  <si>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</si>
  <si>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</si>
  <si>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</si>
  <si>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</si>
  <si>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</si>
  <si>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</si>
  <si>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</si>
  <si>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</si>
  <si>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</si>
  <si>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</si>
  <si>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</si>
  <si>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</si>
  <si>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</si>
  <si>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</si>
  <si>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</si>
  <si>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</si>
  <si>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</si>
  <si>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</si>
  <si>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</si>
  <si>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</si>
  <si>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</si>
  <si>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</si>
  <si>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</si>
  <si>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</si>
  <si>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</si>
  <si>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</si>
  <si>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</si>
  <si>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</si>
  <si>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</si>
  <si>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</si>
  <si>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</si>
  <si>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</si>
  <si>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</si>
  <si>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</si>
  <si>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</si>
  <si>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</si>
  <si>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</si>
  <si>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</si>
  <si>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</si>
  <si>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</si>
  <si>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</si>
  <si>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</si>
  <si>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</si>
  <si>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</si>
  <si>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</si>
  <si>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</si>
  <si>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</si>
  <si>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</si>
  <si>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</si>
  <si>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</si>
  <si>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</si>
  <si>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</si>
  <si>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</si>
  <si>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</si>
  <si>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</si>
  <si>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</si>
  <si>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</si>
  <si>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</si>
  <si>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</si>
  <si>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</si>
  <si>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</si>
  <si>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</si>
  <si>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</si>
  <si>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</si>
  <si>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</si>
  <si>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</si>
  <si>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</si>
  <si>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</si>
  <si>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</si>
  <si>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</si>
  <si>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</si>
  <si>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</si>
  <si>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</si>
  <si>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</si>
  <si>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</si>
  <si>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</si>
  <si>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</si>
  <si>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</si>
  <si>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</si>
  <si>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</si>
  <si>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</si>
  <si>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</si>
  <si>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</si>
  <si>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</si>
  <si>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</si>
  <si>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</si>
  <si>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</si>
  <si>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</si>
  <si>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</si>
  <si>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</si>
  <si>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</si>
  <si>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</si>
  <si>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</si>
  <si>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</si>
  <si>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</si>
  <si>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</si>
  <si>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</si>
  <si>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</si>
  <si>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</si>
  <si>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</si>
  <si>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</si>
  <si>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</si>
  <si>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</si>
  <si>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</si>
  <si>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</si>
  <si>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</si>
  <si>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</si>
  <si>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</si>
  <si>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</si>
  <si>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</si>
  <si>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</si>
  <si>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</si>
  <si>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</si>
  <si>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</si>
  <si>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</si>
  <si>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</si>
  <si>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</si>
  <si>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</si>
  <si>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</si>
  <si>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</si>
  <si>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</si>
  <si>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</si>
  <si>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</si>
  <si>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</si>
  <si>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</si>
  <si>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</si>
  <si>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</si>
  <si>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</si>
  <si>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</si>
  <si>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</si>
  <si>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</si>
  <si>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</si>
  <si>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</si>
  <si>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</si>
  <si>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</si>
  <si>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</si>
  <si>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</si>
  <si>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</si>
  <si>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</si>
  <si>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</si>
  <si>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</si>
  <si>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</si>
  <si>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</si>
  <si>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</si>
  <si>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</si>
  <si>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</si>
  <si>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</si>
  <si>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</si>
  <si>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</si>
  <si>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</si>
  <si>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</si>
  <si>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</si>
  <si>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</si>
  <si>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</si>
  <si>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</si>
  <si>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</si>
  <si>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</si>
  <si>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</si>
  <si>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</si>
  <si>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</si>
  <si>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</si>
  <si>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</si>
  <si>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</si>
  <si>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</si>
  <si>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</si>
  <si>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</si>
  <si>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</si>
  <si>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</si>
  <si>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</si>
  <si>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</si>
  <si>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</si>
  <si>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</si>
  <si>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</si>
  <si>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</si>
  <si>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</si>
  <si>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</si>
  <si>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</si>
  <si>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</si>
  <si>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</si>
  <si>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</si>
  <si>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</si>
  <si>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</si>
  <si>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</si>
  <si>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</si>
  <si>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</si>
  <si>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</si>
  <si>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</si>
  <si>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</si>
  <si>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</si>
  <si>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</si>
  <si>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</si>
  <si>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</si>
  <si>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</si>
  <si>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</si>
  <si>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</si>
  <si>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</si>
  <si>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</si>
  <si>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</si>
  <si>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</si>
  <si>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</si>
  <si>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</si>
  <si>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</si>
  <si>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</si>
  <si>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</si>
  <si>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</si>
  <si>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</si>
  <si>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</si>
  <si>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</si>
  <si>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</si>
  <si>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</si>
  <si>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</si>
  <si>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</si>
  <si>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</si>
  <si>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</si>
  <si>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</si>
  <si>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</si>
  <si>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</si>
  <si>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</si>
  <si>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</si>
  <si>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</si>
  <si>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</si>
  <si>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</si>
  <si>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</si>
  <si>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</si>
  <si>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</si>
  <si>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</si>
  <si>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</si>
  <si>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</si>
  <si>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</si>
  <si>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</si>
  <si>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</si>
  <si>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</si>
  <si>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</si>
  <si>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</si>
  <si>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</si>
  <si>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</si>
  <si>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</si>
  <si>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</si>
  <si>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</si>
  <si>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</si>
  <si>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</si>
  <si>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</si>
  <si>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</si>
  <si>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</si>
  <si>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</si>
  <si>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</si>
  <si>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</si>
  <si>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</si>
  <si>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</si>
  <si>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</si>
  <si>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Average age</t>
  </si>
  <si>
    <t>Attrition Count</t>
  </si>
  <si>
    <t>Active Employee</t>
  </si>
  <si>
    <t>Attrition rate</t>
  </si>
  <si>
    <t>Average of Job Satisfaction</t>
  </si>
  <si>
    <t>Rating</t>
  </si>
  <si>
    <t>Balance rating</t>
  </si>
  <si>
    <t>Row Labels</t>
  </si>
  <si>
    <t>Grand Total</t>
  </si>
  <si>
    <t>Sum of Employee Count</t>
  </si>
  <si>
    <t>Job role</t>
  </si>
  <si>
    <t>Attrition count</t>
  </si>
  <si>
    <t>Marriage status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</si>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</sst>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NumberFormat="1"/>
    <xf numFmtId="9" fontId="0" fillId="0" borderId="0" xfId="1" applyFont="1"/>
    <xf numFmtId="10" fontId="0" fillId="0" borderId="0" xfId="1" applyNumberFormat="1" applyFont="1"/>
    <xf numFmtId="172"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NumberFormat="1" applyFont="1"/>
    <xf numFmtId="10" fontId="0" fillId="0" borderId="0" xfId="0" applyNumberFormat="1"/>
  </cellXfs>
  <cellStyles count="2">
    <cellStyle name="Normal" xfId="0" builtinId="0"/>
    <cellStyle name="Percent" xfId="1" builtinId="5"/>
  </cellStyles>
  <dxfs count="1">
    <dxf>
      <numFmt numFmtId="172" formatCode="0.0"/>
    </dxf>
  </dxfs>
  <tableStyles count="0" defaultTableStyle="TableStyleMedium2" defaultPivotStyle="PivotStyleLight16"/>
  <colors>
    <mruColors>
      <color rgb="FFEA66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632E-9441-BBBB-24FEAF1A6B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Rating!$A$6</c:f>
              <c:strCache>
                <c:ptCount val="1"/>
                <c:pt idx="0">
                  <c:v>Rating</c:v>
                </c:pt>
              </c:strCache>
            </c:strRef>
          </c:tx>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8C6-5D40-A47F-E32378E9BF6A}"/>
            </c:ext>
          </c:extLst>
        </c:ser>
        <c:ser>
          <c:idx val="1"/>
          <c:order val="1"/>
          <c:tx>
            <c:strRef>
              <c:f>Rating!$A$7</c:f>
              <c:strCache>
                <c:ptCount val="1"/>
                <c:pt idx="0">
                  <c:v>Balance rating</c:v>
                </c:pt>
              </c:strCache>
            </c:strRef>
          </c:tx>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8C6-5D40-A47F-E32378E9BF6A}"/>
            </c:ext>
          </c:extLst>
        </c:ser>
        <c:dLbls>
          <c:showLegendKey val="0"/>
          <c:showVal val="0"/>
          <c:showCatName val="0"/>
          <c:showSerName val="0"/>
          <c:showPercent val="0"/>
          <c:showBubbleSize val="0"/>
        </c:dLbls>
        <c:gapWidth val="0"/>
        <c:overlap val="100"/>
        <c:axId val="446265087"/>
        <c:axId val="702033103"/>
      </c:barChart>
      <c:catAx>
        <c:axId val="446265087"/>
        <c:scaling>
          <c:orientation val="minMax"/>
        </c:scaling>
        <c:delete val="1"/>
        <c:axPos val="l"/>
        <c:numFmt formatCode="General" sourceLinked="1"/>
        <c:majorTickMark val="none"/>
        <c:minorTickMark val="none"/>
        <c:tickLblPos val="nextTo"/>
        <c:crossAx val="702033103"/>
        <c:crosses val="autoZero"/>
        <c:auto val="1"/>
        <c:lblAlgn val="ctr"/>
        <c:lblOffset val="100"/>
        <c:noMultiLvlLbl val="0"/>
      </c:catAx>
      <c:valAx>
        <c:axId val="702033103"/>
        <c:scaling>
          <c:orientation val="minMax"/>
        </c:scaling>
        <c:delete val="1"/>
        <c:axPos val="b"/>
        <c:numFmt formatCode="0%" sourceLinked="1"/>
        <c:majorTickMark val="none"/>
        <c:minorTickMark val="none"/>
        <c:tickLblPos val="nextTo"/>
        <c:crossAx val="44626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CF1D-FF49-AAA9-4A2AB0103A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CE7-6D4F-BBE2-06DD2273B319}"/>
            </c:ext>
          </c:extLst>
        </c:ser>
        <c:dLbls>
          <c:showLegendKey val="0"/>
          <c:showVal val="0"/>
          <c:showCatName val="0"/>
          <c:showSerName val="0"/>
          <c:showPercent val="0"/>
          <c:showBubbleSize val="0"/>
        </c:dLbls>
        <c:gapWidth val="182"/>
        <c:axId val="1018715856"/>
        <c:axId val="1019139504"/>
      </c:barChart>
      <c:catAx>
        <c:axId val="1018715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139504"/>
        <c:crosses val="autoZero"/>
        <c:auto val="1"/>
        <c:lblAlgn val="ctr"/>
        <c:lblOffset val="100"/>
        <c:noMultiLvlLbl val="0"/>
      </c:catAx>
      <c:valAx>
        <c:axId val="101913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15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[HR_DATA_Excel.xlsx]department!department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76F-F14B-B8E2-F57C4624BB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[HR_DATA_Excel.xlsx]age!age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5D68-8F4A-896F-410864FD1B61}"/>
            </c:ext>
          </c:extLst>
        </c:ser>
        <c:dLbls>
          <c:showLegendKey val="0"/>
          <c:showVal val="0"/>
          <c:showCatName val="0"/>
          <c:showSerName val="0"/>
          <c:showPercent val="0"/>
          <c:showBubbleSize val="0"/>
        </c:dLbls>
        <c:gapWidth val="219"/>
        <c:overlap val="-27"/>
        <c:axId val="11550848"/>
        <c:axId val="451886128"/>
      </c:barChart>
      <c:catAx>
        <c:axId val="115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886128"/>
        <c:crosses val="autoZero"/>
        <c:auto val="1"/>
        <c:lblAlgn val="ctr"/>
        <c:lblOffset val="100"/>
        <c:noMultiLvlLbl val="0"/>
      </c:catAx>
      <c:valAx>
        <c:axId val="451886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noFill/>
              </a:ln>
              <a:effectLst/>
            </c:spPr>
            <c:extLst>
              <c:ext xmlns:c16="http://schemas.microsoft.com/office/drawing/2014/chart" uri="{C3380CC4-5D6E-409C-BE32-E72D297353CC}">
                <c16:uniqueId val="{00000001-1B52-A347-8288-D8989F7F6F5D}"/>
              </c:ext>
            </c:extLst>
          </c:dPt>
          <c:dPt>
            <c:idx val="1"/>
            <c:bubble3D val="0"/>
            <c:spPr>
              <a:solidFill>
                <a:schemeClr val="accent3">
                  <a:alpha val="95000"/>
                </a:schemeClr>
              </a:solidFill>
              <a:ln w="19050">
                <a:noFill/>
              </a:ln>
              <a:effectLst/>
            </c:spPr>
            <c:extLst>
              <c:ext xmlns:c16="http://schemas.microsoft.com/office/drawing/2014/chart" uri="{C3380CC4-5D6E-409C-BE32-E72D297353CC}">
                <c16:uniqueId val="{00000003-1B52-A347-8288-D8989F7F6F5D}"/>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1B52-A347-8288-D8989F7F6F5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Rating!$A$6</c:f>
              <c:strCache>
                <c:ptCount val="1"/>
                <c:pt idx="0">
                  <c:v>Rating</c:v>
                </c:pt>
              </c:strCache>
            </c:strRef>
          </c:tx>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4EA-D049-A9F7-2301DB3813F6}"/>
            </c:ext>
          </c:extLst>
        </c:ser>
        <c:ser>
          <c:idx val="1"/>
          <c:order val="1"/>
          <c:tx>
            <c:strRef>
              <c:f>Rating!$A$7</c:f>
              <c:strCache>
                <c:ptCount val="1"/>
                <c:pt idx="0">
                  <c:v>Balance rating</c:v>
                </c:pt>
              </c:strCache>
            </c:strRef>
          </c:tx>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4EA-D049-A9F7-2301DB3813F6}"/>
            </c:ext>
          </c:extLst>
        </c:ser>
        <c:dLbls>
          <c:showLegendKey val="0"/>
          <c:showVal val="0"/>
          <c:showCatName val="0"/>
          <c:showSerName val="0"/>
          <c:showPercent val="0"/>
          <c:showBubbleSize val="0"/>
        </c:dLbls>
        <c:gapWidth val="0"/>
        <c:overlap val="100"/>
        <c:axId val="446265087"/>
        <c:axId val="702033103"/>
      </c:barChart>
      <c:catAx>
        <c:axId val="446265087"/>
        <c:scaling>
          <c:orientation val="minMax"/>
        </c:scaling>
        <c:delete val="1"/>
        <c:axPos val="l"/>
        <c:numFmt formatCode="General" sourceLinked="1"/>
        <c:majorTickMark val="none"/>
        <c:minorTickMark val="none"/>
        <c:tickLblPos val="nextTo"/>
        <c:crossAx val="702033103"/>
        <c:crosses val="autoZero"/>
        <c:auto val="1"/>
        <c:lblAlgn val="ctr"/>
        <c:lblOffset val="100"/>
        <c:noMultiLvlLbl val="0"/>
      </c:catAx>
      <c:valAx>
        <c:axId val="702033103"/>
        <c:scaling>
          <c:orientation val="minMax"/>
        </c:scaling>
        <c:delete val="1"/>
        <c:axPos val="b"/>
        <c:numFmt formatCode="0%" sourceLinked="1"/>
        <c:majorTickMark val="none"/>
        <c:minorTickMark val="none"/>
        <c:tickLblPos val="nextTo"/>
        <c:crossAx val="44626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504F-9C4D-8EB1-FB04C34E109B}"/>
              </c:ext>
            </c:extLst>
          </c:dPt>
          <c:dPt>
            <c:idx val="1"/>
            <c:bubble3D val="0"/>
            <c:spPr>
              <a:solidFill>
                <a:schemeClr val="accent3"/>
              </a:solidFill>
              <a:ln w="19050">
                <a:solidFill>
                  <a:schemeClr val="bg2"/>
                </a:solidFill>
              </a:ln>
              <a:effectLst/>
            </c:spPr>
            <c:extLst>
              <c:ext xmlns:c16="http://schemas.microsoft.com/office/drawing/2014/chart" uri="{C3380CC4-5D6E-409C-BE32-E72D297353CC}">
                <c16:uniqueId val="{00000003-504F-9C4D-8EB1-FB04C34E109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04F-9C4D-8EB1-FB04C34E109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3"/>
              </a:solidFill>
              <a:ln w="19050">
                <a:solidFill>
                  <a:schemeClr val="lt1"/>
                </a:solidFill>
              </a:ln>
              <a:effectLst/>
            </c:spPr>
            <c:extLst>
              <c:ext xmlns:c16="http://schemas.microsoft.com/office/drawing/2014/chart" uri="{C3380CC4-5D6E-409C-BE32-E72D297353CC}">
                <c16:uniqueId val="{00000001-773E-C84E-BB1E-5D0B8F1BBF4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73E-C84E-BB1E-5D0B8F1BBF4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73E-C84E-BB1E-5D0B8F1BBF4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6"/>
            </a:solidFill>
            <a:ln>
              <a:noFill/>
            </a:ln>
            <a:effectLst/>
          </c:spPr>
          <c:invertIfNegative val="0"/>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ECC-7944-ACE1-8B57866DFA52}"/>
            </c:ext>
          </c:extLst>
        </c:ser>
        <c:dLbls>
          <c:showLegendKey val="0"/>
          <c:showVal val="0"/>
          <c:showCatName val="0"/>
          <c:showSerName val="0"/>
          <c:showPercent val="0"/>
          <c:showBubbleSize val="0"/>
        </c:dLbls>
        <c:gapWidth val="75"/>
        <c:axId val="1018715856"/>
        <c:axId val="1019139504"/>
      </c:barChart>
      <c:catAx>
        <c:axId val="1018715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139504"/>
        <c:crosses val="autoZero"/>
        <c:auto val="1"/>
        <c:lblAlgn val="ctr"/>
        <c:lblOffset val="100"/>
        <c:noMultiLvlLbl val="0"/>
      </c:catAx>
      <c:valAx>
        <c:axId val="101913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15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[HR_DATA_Excel.xlsx]department!department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6"/>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C6-8F43-A8BD-005994AF8B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C6-8F43-A8BD-005994AF8B1B}"/>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EC6-8F43-A8BD-005994AF8B1B}"/>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EC6-8F43-A8BD-005994AF8B1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60115305983298"/>
          <c:y val="0.21699445053679933"/>
          <c:w val="0.12842227907581216"/>
          <c:h val="0.44210382023173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[HR_DATA_Excel.xlsx]age!age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B5F-454C-BF1E-70A7568CC786}"/>
            </c:ext>
          </c:extLst>
        </c:ser>
        <c:dLbls>
          <c:showLegendKey val="0"/>
          <c:showVal val="0"/>
          <c:showCatName val="0"/>
          <c:showSerName val="0"/>
          <c:showPercent val="0"/>
          <c:showBubbleSize val="0"/>
        </c:dLbls>
        <c:gapWidth val="89"/>
        <c:overlap val="-27"/>
        <c:axId val="11550848"/>
        <c:axId val="451886128"/>
      </c:barChart>
      <c:catAx>
        <c:axId val="115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886128"/>
        <c:crosses val="autoZero"/>
        <c:auto val="1"/>
        <c:lblAlgn val="ctr"/>
        <c:lblOffset val="100"/>
        <c:noMultiLvlLbl val="0"/>
      </c:catAx>
      <c:valAx>
        <c:axId val="451886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DFD2265-F525-0442-8FC0-C9B93DF51D8D}">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D022E35-2FA8-8246-9F55-16506E562E52}">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DDFD2265-F525-0442-8FC0-C9B93DF51D8D}">
          <cx:dataPt idx="2"/>
          <cx:dataLabels pos="inEnd">
            <cx:visibility seriesName="0" categoryName="1" value="0"/>
          </cx:dataLabels>
          <cx:dataId val="0"/>
          <cx:layoutPr>
            <cx:parentLabelLayout val="overlapping"/>
          </cx:layoutPr>
        </cx:series>
      </cx:plotAreaRegion>
    </cx:plotArea>
  </cx:chart>
  <cx: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4D022E35-2FA8-8246-9F55-16506E562E52}">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4.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5.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1701800</xdr:colOff>
      <xdr:row>14</xdr:row>
      <xdr:rowOff>139700</xdr:rowOff>
    </xdr:from>
    <xdr:to>
      <xdr:col>5</xdr:col>
      <xdr:colOff>800100</xdr:colOff>
      <xdr:row>27</xdr:row>
      <xdr:rowOff>117472</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9A0A6056-2BAA-EAA0-1CF6-3F9B187325B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11900" y="2984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749300</xdr:colOff>
      <xdr:row>2</xdr:row>
      <xdr:rowOff>6350</xdr:rowOff>
    </xdr:from>
    <xdr:to>
      <xdr:col>9</xdr:col>
      <xdr:colOff>368300</xdr:colOff>
      <xdr:row>15</xdr:row>
      <xdr:rowOff>107950</xdr:rowOff>
    </xdr:to>
    <xdr:graphicFrame macro="">
      <xdr:nvGraphicFramePr>
        <xdr:cNvPr id="2" name="Chart 1">
          <a:extLst>
            <a:ext uri="{FF2B5EF4-FFF2-40B4-BE49-F238E27FC236}">
              <a16:creationId xmlns:a16="http://schemas.microsoft.com/office/drawing/2014/main" id="{9A08837C-B04D-F71A-89DF-7CE100AF8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444500</xdr:colOff>
      <xdr:row>22</xdr:row>
      <xdr:rowOff>38100</xdr:rowOff>
    </xdr:from>
    <xdr:to>
      <xdr:col>10</xdr:col>
      <xdr:colOff>787400</xdr:colOff>
      <xdr:row>27</xdr:row>
      <xdr:rowOff>57150</xdr:rowOff>
    </xdr:to>
    <xdr:graphicFrame macro="">
      <xdr:nvGraphicFramePr>
        <xdr:cNvPr id="6" name="Chart 5">
          <a:extLst>
            <a:ext uri="{FF2B5EF4-FFF2-40B4-BE49-F238E27FC236}">
              <a16:creationId xmlns:a16="http://schemas.microsoft.com/office/drawing/2014/main" id="{634F5C78-20B8-C9A3-1CD8-35FD829A7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723900</xdr:colOff>
      <xdr:row>19</xdr:row>
      <xdr:rowOff>190500</xdr:rowOff>
    </xdr:from>
    <xdr:to>
      <xdr:col>14</xdr:col>
      <xdr:colOff>76200</xdr:colOff>
      <xdr:row>32</xdr:row>
      <xdr:rowOff>168272</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E701B3CB-462D-6BF2-1C15-34EAFDB3FF0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858500" y="4051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723900</xdr:colOff>
      <xdr:row>3</xdr:row>
      <xdr:rowOff>139700</xdr:rowOff>
    </xdr:from>
    <xdr:to>
      <xdr:col>14</xdr:col>
      <xdr:colOff>76200</xdr:colOff>
      <xdr:row>16</xdr:row>
      <xdr:rowOff>117472</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B72813F6-5E74-C17C-A3E4-11E82EA1790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858500" y="749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558800</xdr:colOff>
      <xdr:row>16</xdr:row>
      <xdr:rowOff>158750</xdr:rowOff>
    </xdr:from>
    <xdr:to>
      <xdr:col>6</xdr:col>
      <xdr:colOff>228600</xdr:colOff>
      <xdr:row>30</xdr:row>
      <xdr:rowOff>57150</xdr:rowOff>
    </xdr:to>
    <xdr:graphicFrame macro="">
      <xdr:nvGraphicFramePr>
        <xdr:cNvPr id="2" name="Chart 1">
          <a:extLst>
            <a:ext uri="{FF2B5EF4-FFF2-40B4-BE49-F238E27FC236}">
              <a16:creationId xmlns:a16="http://schemas.microsoft.com/office/drawing/2014/main" id="{425B4AEC-3E25-01EF-7D1D-02D694F8F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419100</xdr:colOff>
      <xdr:row>14</xdr:row>
      <xdr:rowOff>139700</xdr:rowOff>
    </xdr:from>
    <xdr:to>
      <xdr:col>8</xdr:col>
      <xdr:colOff>596900</xdr:colOff>
      <xdr:row>27</xdr:row>
      <xdr:rowOff>117472</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585F38E8-AC7E-3147-0BCC-EEC52D064F1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311900" y="2984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190500</xdr:colOff>
      <xdr:row>13</xdr:row>
      <xdr:rowOff>158750</xdr:rowOff>
    </xdr:from>
    <xdr:to>
      <xdr:col>9</xdr:col>
      <xdr:colOff>635000</xdr:colOff>
      <xdr:row>27</xdr:row>
      <xdr:rowOff>57150</xdr:rowOff>
    </xdr:to>
    <xdr:graphicFrame macro="">
      <xdr:nvGraphicFramePr>
        <xdr:cNvPr id="2" name="Chart 1">
          <a:extLst>
            <a:ext uri="{FF2B5EF4-FFF2-40B4-BE49-F238E27FC236}">
              <a16:creationId xmlns:a16="http://schemas.microsoft.com/office/drawing/2014/main" id="{724931E9-EB2F-C931-3280-5AFCDBBAB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1295400</xdr:colOff>
      <xdr:row>17</xdr:row>
      <xdr:rowOff>171450</xdr:rowOff>
    </xdr:from>
    <xdr:to>
      <xdr:col>6</xdr:col>
      <xdr:colOff>533400</xdr:colOff>
      <xdr:row>31</xdr:row>
      <xdr:rowOff>69850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4C98ACC-EC7D-7BD4-1CD1-F892F179E4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5200" y="36258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444500</xdr:colOff>
      <xdr:row>13</xdr:row>
      <xdr:rowOff>158750</xdr:rowOff>
    </xdr:from>
    <xdr:to>
      <xdr:col>10</xdr:col>
      <xdr:colOff>63500</xdr:colOff>
      <xdr:row>27</xdr:row>
      <xdr:rowOff>57150</xdr:rowOff>
    </xdr:to>
    <xdr:graphicFrame macro="">
      <xdr:nvGraphicFramePr>
        <xdr:cNvPr id="2" name="Chart 1">
          <a:extLst>
            <a:ext uri="{FF2B5EF4-FFF2-40B4-BE49-F238E27FC236}">
              <a16:creationId xmlns:a16="http://schemas.microsoft.com/office/drawing/2014/main" id="{09073E45-8CB7-CAA2-F4F7-67C0A3B84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444500</xdr:colOff>
      <xdr:row>13</xdr:row>
      <xdr:rowOff>158750</xdr:rowOff>
    </xdr:from>
    <xdr:to>
      <xdr:col>10</xdr:col>
      <xdr:colOff>63500</xdr:colOff>
      <xdr:row>27</xdr:row>
      <xdr:rowOff>57150</xdr:rowOff>
    </xdr:to>
    <xdr:graphicFrame macro="">
      <xdr:nvGraphicFramePr>
        <xdr:cNvPr id="2" name="Chart 1">
          <a:extLst>
            <a:ext uri="{FF2B5EF4-FFF2-40B4-BE49-F238E27FC236}">
              <a16:creationId xmlns:a16="http://schemas.microsoft.com/office/drawing/2014/main" id="{9CBF35B5-577D-0479-AFD7-F31CC5CF8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63500</xdr:colOff>
      <xdr:row>13</xdr:row>
      <xdr:rowOff>101600</xdr:rowOff>
    </xdr:from>
    <xdr:to>
      <xdr:col>8</xdr:col>
      <xdr:colOff>241300</xdr:colOff>
      <xdr:row>26</xdr:row>
      <xdr:rowOff>79372</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0C8C000E-8457-DFF3-E551-D6230035412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70600" y="2743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546100</xdr:colOff>
      <xdr:row>15</xdr:row>
      <xdr:rowOff>177800</xdr:rowOff>
    </xdr:from>
    <xdr:to>
      <xdr:col>8</xdr:col>
      <xdr:colOff>723900</xdr:colOff>
      <xdr:row>28</xdr:row>
      <xdr:rowOff>155572</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76126459-7681-30E0-7F4A-4EDC59F1ABD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553200" y="3225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152400</xdr:colOff>
      <xdr:row>13</xdr:row>
      <xdr:rowOff>158750</xdr:rowOff>
    </xdr:from>
    <xdr:to>
      <xdr:col>9</xdr:col>
      <xdr:colOff>596900</xdr:colOff>
      <xdr:row>27</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0689993-90DD-51C8-742A-3A86A67141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2800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307787"/>
          <a:ext cx="13540068" cy="8172241"/>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463176</xdr:colOff>
      <xdr:row>6</xdr:row>
      <xdr:rowOff>194235</xdr:rowOff>
    </xdr:from>
    <xdr:to>
      <xdr:col>5</xdr:col>
      <xdr:colOff>508000</xdr:colOff>
      <xdr:row>8</xdr:row>
      <xdr:rowOff>134470</xdr:rowOff>
    </xdr:to>
    <xdr:sp macro="" textlink="">
      <xdr:nvSpPr>
        <xdr:cNvPr id="27" name="TextBox 26">
          <a:extLst>
            <a:ext uri="{FF2B5EF4-FFF2-40B4-BE49-F238E27FC236}">
              <a16:creationId xmlns:a16="http://schemas.microsoft.com/office/drawing/2014/main" id="{65FA07CE-8049-259E-2D5C-09CA8EDE223C}"/>
            </a:ext>
          </a:extLst>
        </xdr:cNvPr>
        <xdr:cNvSpPr txBox="1"/>
      </xdr:nvSpPr>
      <xdr:spPr>
        <a:xfrm>
          <a:off x="1807882" y="1449294"/>
          <a:ext cx="206188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TOTAL EMPLOYEES</a:t>
          </a:r>
        </a:p>
      </xdr:txBody>
    </xdr:sp>
    <xdr:clientData/>
  </xdr:twoCellAnchor>
  <xdr:twoCellAnchor>
    <xdr:from>
      <xdr:col>6</xdr:col>
      <xdr:colOff>376517</xdr:colOff>
      <xdr:row>6</xdr:row>
      <xdr:rowOff>182282</xdr:rowOff>
    </xdr:from>
    <xdr:to>
      <xdr:col>9</xdr:col>
      <xdr:colOff>421342</xdr:colOff>
      <xdr:row>8</xdr:row>
      <xdr:rowOff>122517</xdr:rowOff>
    </xdr:to>
    <xdr:sp macro="" textlink="">
      <xdr:nvSpPr>
        <xdr:cNvPr id="28" name="TextBox 27">
          <a:extLst>
            <a:ext uri="{FF2B5EF4-FFF2-40B4-BE49-F238E27FC236}">
              <a16:creationId xmlns:a16="http://schemas.microsoft.com/office/drawing/2014/main" id="{BE5F975C-13B9-AF48-8AAB-61F343398A00}"/>
            </a:ext>
          </a:extLst>
        </xdr:cNvPr>
        <xdr:cNvSpPr txBox="1"/>
      </xdr:nvSpPr>
      <xdr:spPr>
        <a:xfrm>
          <a:off x="4410635" y="1437341"/>
          <a:ext cx="206188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ATTRITION</a:t>
          </a:r>
          <a:r>
            <a:rPr lang="en-US" sz="1800" b="1" baseline="0">
              <a:solidFill>
                <a:schemeClr val="accent2">
                  <a:lumMod val="75000"/>
                </a:schemeClr>
              </a:solidFill>
            </a:rPr>
            <a:t> </a:t>
          </a:r>
          <a:endParaRPr lang="en-US" sz="1800" b="1">
            <a:solidFill>
              <a:schemeClr val="accent2">
                <a:lumMod val="75000"/>
              </a:schemeClr>
            </a:solidFill>
          </a:endParaRPr>
        </a:p>
      </xdr:txBody>
    </xdr:sp>
    <xdr:clientData/>
  </xdr:twoCellAnchor>
  <xdr:twoCellAnchor>
    <xdr:from>
      <xdr:col>10</xdr:col>
      <xdr:colOff>394447</xdr:colOff>
      <xdr:row>6</xdr:row>
      <xdr:rowOff>155387</xdr:rowOff>
    </xdr:from>
    <xdr:to>
      <xdr:col>13</xdr:col>
      <xdr:colOff>439271</xdr:colOff>
      <xdr:row>8</xdr:row>
      <xdr:rowOff>95622</xdr:rowOff>
    </xdr:to>
    <xdr:sp macro="" textlink="">
      <xdr:nvSpPr>
        <xdr:cNvPr id="29" name="TextBox 28">
          <a:extLst>
            <a:ext uri="{FF2B5EF4-FFF2-40B4-BE49-F238E27FC236}">
              <a16:creationId xmlns:a16="http://schemas.microsoft.com/office/drawing/2014/main" id="{E5A23211-E85C-B740-8332-5BA7C8030906}"/>
            </a:ext>
          </a:extLst>
        </xdr:cNvPr>
        <xdr:cNvSpPr txBox="1"/>
      </xdr:nvSpPr>
      <xdr:spPr>
        <a:xfrm>
          <a:off x="7117976" y="1410446"/>
          <a:ext cx="206188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AVERAGE</a:t>
          </a:r>
          <a:r>
            <a:rPr lang="en-US" sz="1800" b="1" baseline="0">
              <a:solidFill>
                <a:schemeClr val="accent2">
                  <a:lumMod val="75000"/>
                </a:schemeClr>
              </a:solidFill>
            </a:rPr>
            <a:t> AGE</a:t>
          </a:r>
          <a:endParaRPr lang="en-US" sz="1800" b="1">
            <a:solidFill>
              <a:schemeClr val="accent2">
                <a:lumMod val="75000"/>
              </a:schemeClr>
            </a:solidFill>
          </a:endParaRPr>
        </a:p>
      </xdr:txBody>
    </xdr:sp>
    <xdr:clientData/>
  </xdr:twoCellAnchor>
  <xdr:twoCellAnchor>
    <xdr:from>
      <xdr:col>14</xdr:col>
      <xdr:colOff>352612</xdr:colOff>
      <xdr:row>6</xdr:row>
      <xdr:rowOff>158376</xdr:rowOff>
    </xdr:from>
    <xdr:to>
      <xdr:col>17</xdr:col>
      <xdr:colOff>397436</xdr:colOff>
      <xdr:row>8</xdr:row>
      <xdr:rowOff>98611</xdr:rowOff>
    </xdr:to>
    <xdr:sp macro="" textlink="">
      <xdr:nvSpPr>
        <xdr:cNvPr id="30" name="TextBox 29">
          <a:extLst>
            <a:ext uri="{FF2B5EF4-FFF2-40B4-BE49-F238E27FC236}">
              <a16:creationId xmlns:a16="http://schemas.microsoft.com/office/drawing/2014/main" id="{8E82B9A1-3607-0F4C-B7FE-CFDBF583FC08}"/>
            </a:ext>
          </a:extLst>
        </xdr:cNvPr>
        <xdr:cNvSpPr txBox="1"/>
      </xdr:nvSpPr>
      <xdr:spPr>
        <a:xfrm>
          <a:off x="9765553" y="1413435"/>
          <a:ext cx="206188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ACTIVE EMPLOYEES</a:t>
          </a:r>
        </a:p>
      </xdr:txBody>
    </xdr:sp>
    <xdr:clientData/>
  </xdr:twoCellAnchor>
  <xdr:twoCellAnchor>
    <xdr:from>
      <xdr:col>18</xdr:col>
      <xdr:colOff>385483</xdr:colOff>
      <xdr:row>6</xdr:row>
      <xdr:rowOff>131482</xdr:rowOff>
    </xdr:from>
    <xdr:to>
      <xdr:col>21</xdr:col>
      <xdr:colOff>430307</xdr:colOff>
      <xdr:row>8</xdr:row>
      <xdr:rowOff>71717</xdr:rowOff>
    </xdr:to>
    <xdr:sp macro="" textlink="">
      <xdr:nvSpPr>
        <xdr:cNvPr id="31" name="TextBox 30">
          <a:extLst>
            <a:ext uri="{FF2B5EF4-FFF2-40B4-BE49-F238E27FC236}">
              <a16:creationId xmlns:a16="http://schemas.microsoft.com/office/drawing/2014/main" id="{A79BB041-B0E5-1F4A-8ADE-E40B7CE24DF4}"/>
            </a:ext>
          </a:extLst>
        </xdr:cNvPr>
        <xdr:cNvSpPr txBox="1"/>
      </xdr:nvSpPr>
      <xdr:spPr>
        <a:xfrm>
          <a:off x="12487836" y="1386541"/>
          <a:ext cx="2061883"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ATTRITION</a:t>
          </a:r>
          <a:r>
            <a:rPr lang="en-US" sz="1800" b="1" baseline="0">
              <a:solidFill>
                <a:schemeClr val="accent2">
                  <a:lumMod val="75000"/>
                </a:schemeClr>
              </a:solidFill>
            </a:rPr>
            <a:t> RATE</a:t>
          </a:r>
          <a:endParaRPr lang="en-US" sz="1800" b="1">
            <a:solidFill>
              <a:schemeClr val="accent2">
                <a:lumMod val="75000"/>
              </a:schemeClr>
            </a:solidFill>
          </a:endParaRPr>
        </a:p>
      </xdr:txBody>
    </xdr:sp>
    <xdr:clientData/>
  </xdr:twoCellAnchor>
  <xdr:twoCellAnchor>
    <xdr:from>
      <xdr:col>2</xdr:col>
      <xdr:colOff>582706</xdr:colOff>
      <xdr:row>8</xdr:row>
      <xdr:rowOff>134470</xdr:rowOff>
    </xdr:from>
    <xdr:to>
      <xdr:col>6</xdr:col>
      <xdr:colOff>14941</xdr:colOff>
      <xdr:row>11</xdr:row>
      <xdr:rowOff>14941</xdr:rowOff>
    </xdr:to>
    <xdr:sp macro="" textlink="KPI!A7">
      <xdr:nvSpPr>
        <xdr:cNvPr id="32" name="TextBox 31">
          <a:extLst>
            <a:ext uri="{FF2B5EF4-FFF2-40B4-BE49-F238E27FC236}">
              <a16:creationId xmlns:a16="http://schemas.microsoft.com/office/drawing/2014/main" id="{EEC2AF26-AE98-BA88-99E5-ABAA910D64D8}"/>
            </a:ext>
          </a:extLst>
        </xdr:cNvPr>
        <xdr:cNvSpPr txBox="1"/>
      </xdr:nvSpPr>
      <xdr:spPr>
        <a:xfrm>
          <a:off x="1927412" y="1807882"/>
          <a:ext cx="212164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C00ACA-AA9C-D847-AADE-95F6DD37E464}" type="TxLink">
            <a:rPr lang="en-US" sz="3600" b="1" i="0" u="none" strike="noStrike">
              <a:solidFill>
                <a:srgbClr val="000000"/>
              </a:solidFill>
              <a:latin typeface="Calibri"/>
              <a:cs typeface="Calibri"/>
            </a:rPr>
            <a:pPr algn="ctr"/>
            <a:t>1470</a:t>
          </a:fld>
          <a:endParaRPr lang="en-US" sz="3600" b="1"/>
        </a:p>
      </xdr:txBody>
    </xdr:sp>
    <xdr:clientData/>
  </xdr:twoCellAnchor>
  <xdr:twoCellAnchor>
    <xdr:from>
      <xdr:col>6</xdr:col>
      <xdr:colOff>436282</xdr:colOff>
      <xdr:row>8</xdr:row>
      <xdr:rowOff>152400</xdr:rowOff>
    </xdr:from>
    <xdr:to>
      <xdr:col>9</xdr:col>
      <xdr:colOff>540871</xdr:colOff>
      <xdr:row>11</xdr:row>
      <xdr:rowOff>32871</xdr:rowOff>
    </xdr:to>
    <xdr:sp macro="" textlink="KPI!C7">
      <xdr:nvSpPr>
        <xdr:cNvPr id="33" name="TextBox 32">
          <a:extLst>
            <a:ext uri="{FF2B5EF4-FFF2-40B4-BE49-F238E27FC236}">
              <a16:creationId xmlns:a16="http://schemas.microsoft.com/office/drawing/2014/main" id="{47DB44B2-54AE-D848-B8AE-5B5A0CDB6A37}"/>
            </a:ext>
          </a:extLst>
        </xdr:cNvPr>
        <xdr:cNvSpPr txBox="1"/>
      </xdr:nvSpPr>
      <xdr:spPr>
        <a:xfrm>
          <a:off x="4470400" y="1825812"/>
          <a:ext cx="212164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380885-0350-A74E-B24D-1A0EBD52F76E}" type="TxLink">
            <a:rPr lang="en-US" sz="3600" b="1" i="0" u="none" strike="noStrike">
              <a:solidFill>
                <a:srgbClr val="000000"/>
              </a:solidFill>
              <a:latin typeface="Calibri"/>
              <a:cs typeface="Calibri"/>
            </a:rPr>
            <a:t>237</a:t>
          </a:fld>
          <a:endParaRPr lang="en-US" sz="3600" b="1"/>
        </a:p>
      </xdr:txBody>
    </xdr:sp>
    <xdr:clientData/>
  </xdr:twoCellAnchor>
  <xdr:twoCellAnchor>
    <xdr:from>
      <xdr:col>10</xdr:col>
      <xdr:colOff>334683</xdr:colOff>
      <xdr:row>8</xdr:row>
      <xdr:rowOff>155387</xdr:rowOff>
    </xdr:from>
    <xdr:to>
      <xdr:col>13</xdr:col>
      <xdr:colOff>439271</xdr:colOff>
      <xdr:row>11</xdr:row>
      <xdr:rowOff>35858</xdr:rowOff>
    </xdr:to>
    <xdr:sp macro="" textlink="KPI!B7">
      <xdr:nvSpPr>
        <xdr:cNvPr id="34" name="TextBox 33">
          <a:extLst>
            <a:ext uri="{FF2B5EF4-FFF2-40B4-BE49-F238E27FC236}">
              <a16:creationId xmlns:a16="http://schemas.microsoft.com/office/drawing/2014/main" id="{A19D8006-5FA3-D045-B6A9-FC37E0712E18}"/>
            </a:ext>
          </a:extLst>
        </xdr:cNvPr>
        <xdr:cNvSpPr txBox="1"/>
      </xdr:nvSpPr>
      <xdr:spPr>
        <a:xfrm>
          <a:off x="7058212" y="1828799"/>
          <a:ext cx="212164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0279D6-8968-2D42-9EB0-2EB61CBED784}" type="TxLink">
            <a:rPr lang="en-US" sz="3600" b="1" i="0" u="none" strike="noStrike">
              <a:solidFill>
                <a:srgbClr val="000000"/>
              </a:solidFill>
              <a:latin typeface="Calibri"/>
              <a:cs typeface="Calibri"/>
            </a:rPr>
            <a:t>37</a:t>
          </a:fld>
          <a:endParaRPr lang="en-US" sz="3600" b="1"/>
        </a:p>
      </xdr:txBody>
    </xdr:sp>
    <xdr:clientData/>
  </xdr:twoCellAnchor>
  <xdr:twoCellAnchor>
    <xdr:from>
      <xdr:col>14</xdr:col>
      <xdr:colOff>606612</xdr:colOff>
      <xdr:row>8</xdr:row>
      <xdr:rowOff>143434</xdr:rowOff>
    </xdr:from>
    <xdr:to>
      <xdr:col>18</xdr:col>
      <xdr:colOff>38847</xdr:colOff>
      <xdr:row>11</xdr:row>
      <xdr:rowOff>23905</xdr:rowOff>
    </xdr:to>
    <xdr:sp macro="" textlink="KPI!D7">
      <xdr:nvSpPr>
        <xdr:cNvPr id="35" name="TextBox 34">
          <a:extLst>
            <a:ext uri="{FF2B5EF4-FFF2-40B4-BE49-F238E27FC236}">
              <a16:creationId xmlns:a16="http://schemas.microsoft.com/office/drawing/2014/main" id="{537729AA-E9AF-3E47-B09A-5C49F386DFDE}"/>
            </a:ext>
          </a:extLst>
        </xdr:cNvPr>
        <xdr:cNvSpPr txBox="1"/>
      </xdr:nvSpPr>
      <xdr:spPr>
        <a:xfrm>
          <a:off x="10019553" y="1816846"/>
          <a:ext cx="212164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E6DE3C-43ED-8543-8939-221AB13C64F4}" type="TxLink">
            <a:rPr lang="en-US" sz="3600" b="1" i="0" u="none" strike="noStrike">
              <a:solidFill>
                <a:srgbClr val="000000"/>
              </a:solidFill>
              <a:latin typeface="Calibri"/>
              <a:cs typeface="Calibri"/>
            </a:rPr>
            <a:t>1233</a:t>
          </a:fld>
          <a:endParaRPr lang="en-US" sz="3600" b="1"/>
        </a:p>
      </xdr:txBody>
    </xdr:sp>
    <xdr:clientData/>
  </xdr:twoCellAnchor>
  <xdr:twoCellAnchor>
    <xdr:from>
      <xdr:col>18</xdr:col>
      <xdr:colOff>445247</xdr:colOff>
      <xdr:row>8</xdr:row>
      <xdr:rowOff>146422</xdr:rowOff>
    </xdr:from>
    <xdr:to>
      <xdr:col>21</xdr:col>
      <xdr:colOff>549835</xdr:colOff>
      <xdr:row>11</xdr:row>
      <xdr:rowOff>26893</xdr:rowOff>
    </xdr:to>
    <xdr:sp macro="" textlink="KPI!E7">
      <xdr:nvSpPr>
        <xdr:cNvPr id="36" name="TextBox 35">
          <a:extLst>
            <a:ext uri="{FF2B5EF4-FFF2-40B4-BE49-F238E27FC236}">
              <a16:creationId xmlns:a16="http://schemas.microsoft.com/office/drawing/2014/main" id="{FCC0F574-8697-A04C-A325-19A401B3E841}"/>
            </a:ext>
          </a:extLst>
        </xdr:cNvPr>
        <xdr:cNvSpPr txBox="1"/>
      </xdr:nvSpPr>
      <xdr:spPr>
        <a:xfrm>
          <a:off x="12547600" y="1819834"/>
          <a:ext cx="212164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17328E-98DD-9B4C-81BF-5D37A3317F32}" type="TxLink">
            <a:rPr lang="en-US" sz="3600" b="1" i="0" u="none" strike="noStrike">
              <a:solidFill>
                <a:srgbClr val="000000"/>
              </a:solidFill>
              <a:latin typeface="Calibri"/>
              <a:cs typeface="Calibri"/>
            </a:rPr>
            <a:t>16.12%</a:t>
          </a:fld>
          <a:endParaRPr lang="en-US" sz="3600" b="1"/>
        </a:p>
      </xdr:txBody>
    </xdr:sp>
    <xdr:clientData/>
  </xdr:twoCellAnchor>
  <xdr:twoCellAnchor editAs="oneCell">
    <xdr:from>
      <xdr:col>5</xdr:col>
      <xdr:colOff>508000</xdr:colOff>
      <xdr:row>7</xdr:row>
      <xdr:rowOff>29883</xdr:rowOff>
    </xdr:from>
    <xdr:to>
      <xdr:col>6</xdr:col>
      <xdr:colOff>169483</xdr:colOff>
      <xdr:row>8</xdr:row>
      <xdr:rowOff>154453</xdr:rowOff>
    </xdr:to>
    <xdr:pic>
      <xdr:nvPicPr>
        <xdr:cNvPr id="37" name="Picture 36">
          <a:extLst>
            <a:ext uri="{FF2B5EF4-FFF2-40B4-BE49-F238E27FC236}">
              <a16:creationId xmlns:a16="http://schemas.microsoft.com/office/drawing/2014/main" id="{EF0F9D30-1E24-6544-AEC1-68A6C4E90056}"/>
            </a:ext>
          </a:extLst>
        </xdr:cNvPr>
        <xdr:cNvPicPr>
          <a:picLocks noChangeAspect="1"/>
        </xdr:cNvPicPr>
      </xdr:nvPicPr>
      <xdr:blipFill>
        <a:blip xmlns:r="http://schemas.openxmlformats.org/officeDocument/2006/relationships" r:embed="rId1"/>
        <a:stretch>
          <a:fillRect/>
        </a:stretch>
      </xdr:blipFill>
      <xdr:spPr>
        <a:xfrm>
          <a:off x="3869765" y="1494118"/>
          <a:ext cx="333836" cy="333747"/>
        </a:xfrm>
        <a:prstGeom prst="rect">
          <a:avLst/>
        </a:prstGeom>
      </xdr:spPr>
    </xdr:pic>
    <xdr:clientData/>
  </xdr:twoCellAnchor>
  <xdr:twoCellAnchor editAs="oneCell">
    <xdr:from>
      <xdr:col>13</xdr:col>
      <xdr:colOff>463177</xdr:colOff>
      <xdr:row>7</xdr:row>
      <xdr:rowOff>1</xdr:rowOff>
    </xdr:from>
    <xdr:to>
      <xdr:col>14</xdr:col>
      <xdr:colOff>87131</xdr:colOff>
      <xdr:row>8</xdr:row>
      <xdr:rowOff>76126</xdr:rowOff>
    </xdr:to>
    <xdr:pic>
      <xdr:nvPicPr>
        <xdr:cNvPr id="38" name="Picture 37">
          <a:extLst>
            <a:ext uri="{FF2B5EF4-FFF2-40B4-BE49-F238E27FC236}">
              <a16:creationId xmlns:a16="http://schemas.microsoft.com/office/drawing/2014/main" id="{BF6B738B-2DC1-EE4C-8D1E-55EE7EDDB8D3}"/>
            </a:ext>
          </a:extLst>
        </xdr:cNvPr>
        <xdr:cNvPicPr>
          <a:picLocks noChangeAspect="1"/>
        </xdr:cNvPicPr>
      </xdr:nvPicPr>
      <xdr:blipFill>
        <a:blip xmlns:r="http://schemas.openxmlformats.org/officeDocument/2006/relationships" r:embed="rId2"/>
        <a:stretch>
          <a:fillRect/>
        </a:stretch>
      </xdr:blipFill>
      <xdr:spPr>
        <a:xfrm>
          <a:off x="9203765" y="1464236"/>
          <a:ext cx="296307" cy="285302"/>
        </a:xfrm>
        <a:prstGeom prst="rect">
          <a:avLst/>
        </a:prstGeom>
      </xdr:spPr>
    </xdr:pic>
    <xdr:clientData/>
  </xdr:twoCellAnchor>
  <xdr:twoCellAnchor editAs="oneCell">
    <xdr:from>
      <xdr:col>17</xdr:col>
      <xdr:colOff>403412</xdr:colOff>
      <xdr:row>7</xdr:row>
      <xdr:rowOff>29883</xdr:rowOff>
    </xdr:from>
    <xdr:to>
      <xdr:col>18</xdr:col>
      <xdr:colOff>81824</xdr:colOff>
      <xdr:row>8</xdr:row>
      <xdr:rowOff>139188</xdr:rowOff>
    </xdr:to>
    <xdr:pic>
      <xdr:nvPicPr>
        <xdr:cNvPr id="39" name="Picture 38">
          <a:extLst>
            <a:ext uri="{FF2B5EF4-FFF2-40B4-BE49-F238E27FC236}">
              <a16:creationId xmlns:a16="http://schemas.microsoft.com/office/drawing/2014/main" id="{07773FD7-30C6-9F48-A1FD-284F8BA08513}"/>
            </a:ext>
          </a:extLst>
        </xdr:cNvPr>
        <xdr:cNvPicPr>
          <a:picLocks noChangeAspect="1"/>
        </xdr:cNvPicPr>
      </xdr:nvPicPr>
      <xdr:blipFill>
        <a:blip xmlns:r="http://schemas.openxmlformats.org/officeDocument/2006/relationships" r:embed="rId3"/>
        <a:stretch>
          <a:fillRect/>
        </a:stretch>
      </xdr:blipFill>
      <xdr:spPr>
        <a:xfrm>
          <a:off x="11833412" y="1494118"/>
          <a:ext cx="350765" cy="318482"/>
        </a:xfrm>
        <a:prstGeom prst="rect">
          <a:avLst/>
        </a:prstGeom>
      </xdr:spPr>
    </xdr:pic>
    <xdr:clientData/>
  </xdr:twoCellAnchor>
  <xdr:twoCellAnchor editAs="oneCell">
    <xdr:from>
      <xdr:col>9</xdr:col>
      <xdr:colOff>343648</xdr:colOff>
      <xdr:row>7</xdr:row>
      <xdr:rowOff>1</xdr:rowOff>
    </xdr:from>
    <xdr:to>
      <xdr:col>10</xdr:col>
      <xdr:colOff>91982</xdr:colOff>
      <xdr:row>9</xdr:row>
      <xdr:rowOff>9955</xdr:rowOff>
    </xdr:to>
    <xdr:pic>
      <xdr:nvPicPr>
        <xdr:cNvPr id="40" name="Picture 39">
          <a:extLst>
            <a:ext uri="{FF2B5EF4-FFF2-40B4-BE49-F238E27FC236}">
              <a16:creationId xmlns:a16="http://schemas.microsoft.com/office/drawing/2014/main" id="{7146E4FE-AD45-2D44-83F7-559A307C151D}"/>
            </a:ext>
          </a:extLst>
        </xdr:cNvPr>
        <xdr:cNvPicPr>
          <a:picLocks noChangeAspect="1"/>
        </xdr:cNvPicPr>
      </xdr:nvPicPr>
      <xdr:blipFill>
        <a:blip xmlns:r="http://schemas.openxmlformats.org/officeDocument/2006/relationships" r:embed="rId4"/>
        <a:stretch>
          <a:fillRect/>
        </a:stretch>
      </xdr:blipFill>
      <xdr:spPr>
        <a:xfrm>
          <a:off x="6394824" y="1464236"/>
          <a:ext cx="420687" cy="428307"/>
        </a:xfrm>
        <a:prstGeom prst="rect">
          <a:avLst/>
        </a:prstGeom>
      </xdr:spPr>
    </xdr:pic>
    <xdr:clientData/>
  </xdr:twoCellAnchor>
  <xdr:twoCellAnchor editAs="oneCell">
    <xdr:from>
      <xdr:col>21</xdr:col>
      <xdr:colOff>463177</xdr:colOff>
      <xdr:row>7</xdr:row>
      <xdr:rowOff>44825</xdr:rowOff>
    </xdr:from>
    <xdr:to>
      <xdr:col>22</xdr:col>
      <xdr:colOff>116603</xdr:colOff>
      <xdr:row>8</xdr:row>
      <xdr:rowOff>169047</xdr:rowOff>
    </xdr:to>
    <xdr:pic>
      <xdr:nvPicPr>
        <xdr:cNvPr id="41" name="Picture 40">
          <a:extLst>
            <a:ext uri="{FF2B5EF4-FFF2-40B4-BE49-F238E27FC236}">
              <a16:creationId xmlns:a16="http://schemas.microsoft.com/office/drawing/2014/main" id="{D34F221C-62E6-EB4E-BEDC-CC99C8FD15EB}"/>
            </a:ext>
          </a:extLst>
        </xdr:cNvPr>
        <xdr:cNvPicPr>
          <a:picLocks noChangeAspect="1"/>
        </xdr:cNvPicPr>
      </xdr:nvPicPr>
      <xdr:blipFill>
        <a:blip xmlns:r="http://schemas.openxmlformats.org/officeDocument/2006/relationships" r:embed="rId5"/>
        <a:stretch>
          <a:fillRect/>
        </a:stretch>
      </xdr:blipFill>
      <xdr:spPr>
        <a:xfrm>
          <a:off x="14582589" y="1509060"/>
          <a:ext cx="325779" cy="333399"/>
        </a:xfrm>
        <a:prstGeom prst="rect">
          <a:avLst/>
        </a:prstGeom>
      </xdr:spPr>
    </xdr:pic>
    <xdr:clientData/>
  </xdr:twoCellAnchor>
  <xdr:twoCellAnchor>
    <xdr:from>
      <xdr:col>3</xdr:col>
      <xdr:colOff>373529</xdr:colOff>
      <xdr:row>2</xdr:row>
      <xdr:rowOff>44823</xdr:rowOff>
    </xdr:from>
    <xdr:to>
      <xdr:col>14</xdr:col>
      <xdr:colOff>149412</xdr:colOff>
      <xdr:row>5</xdr:row>
      <xdr:rowOff>29882</xdr:rowOff>
    </xdr:to>
    <xdr:sp macro="" textlink="">
      <xdr:nvSpPr>
        <xdr:cNvPr id="42" name="TextBox 41">
          <a:extLst>
            <a:ext uri="{FF2B5EF4-FFF2-40B4-BE49-F238E27FC236}">
              <a16:creationId xmlns:a16="http://schemas.microsoft.com/office/drawing/2014/main" id="{3780635B-5326-CCEA-0C7E-CCC5701AD801}"/>
            </a:ext>
          </a:extLst>
        </xdr:cNvPr>
        <xdr:cNvSpPr txBox="1"/>
      </xdr:nvSpPr>
      <xdr:spPr>
        <a:xfrm>
          <a:off x="2390588" y="463176"/>
          <a:ext cx="7171765" cy="612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solidFill>
                <a:schemeClr val="accent1">
                  <a:lumMod val="75000"/>
                </a:schemeClr>
              </a:solidFill>
            </a:rPr>
            <a:t>HR ANALYTICS</a:t>
          </a:r>
          <a:r>
            <a:rPr lang="en-US" sz="4000" b="1" baseline="0">
              <a:solidFill>
                <a:schemeClr val="accent1">
                  <a:lumMod val="75000"/>
                </a:schemeClr>
              </a:solidFill>
            </a:rPr>
            <a:t> DASHBOARD</a:t>
          </a:r>
          <a:endParaRPr lang="en-US" sz="4000" b="1">
            <a:solidFill>
              <a:schemeClr val="accent1">
                <a:lumMod val="75000"/>
              </a:schemeClr>
            </a:solidFill>
          </a:endParaRPr>
        </a:p>
      </xdr:txBody>
    </xdr:sp>
    <xdr:clientData/>
  </xdr:twoCellAnchor>
  <xdr:twoCellAnchor editAs="oneCell">
    <xdr:from>
      <xdr:col>2</xdr:col>
      <xdr:colOff>642471</xdr:colOff>
      <xdr:row>2</xdr:row>
      <xdr:rowOff>119529</xdr:rowOff>
    </xdr:from>
    <xdr:to>
      <xdr:col>3</xdr:col>
      <xdr:colOff>513044</xdr:colOff>
      <xdr:row>5</xdr:row>
      <xdr:rowOff>50166</xdr:rowOff>
    </xdr:to>
    <xdr:pic>
      <xdr:nvPicPr>
        <xdr:cNvPr id="43" name="Picture 42">
          <a:extLst>
            <a:ext uri="{FF2B5EF4-FFF2-40B4-BE49-F238E27FC236}">
              <a16:creationId xmlns:a16="http://schemas.microsoft.com/office/drawing/2014/main" id="{EC357AFF-B7B4-E54F-9BD4-16F34F3C6052}"/>
            </a:ext>
          </a:extLst>
        </xdr:cNvPr>
        <xdr:cNvPicPr>
          <a:picLocks noChangeAspect="1"/>
        </xdr:cNvPicPr>
      </xdr:nvPicPr>
      <xdr:blipFill>
        <a:blip xmlns:r="http://schemas.openxmlformats.org/officeDocument/2006/relationships" r:embed="rId6"/>
        <a:stretch>
          <a:fillRect/>
        </a:stretch>
      </xdr:blipFill>
      <xdr:spPr>
        <a:xfrm>
          <a:off x="1987177" y="537882"/>
          <a:ext cx="542926" cy="558166"/>
        </a:xfrm>
        <a:prstGeom prst="rect">
          <a:avLst/>
        </a:prstGeom>
      </xdr:spPr>
    </xdr:pic>
    <xdr:clientData/>
  </xdr:twoCellAnchor>
  <xdr:twoCellAnchor editAs="oneCell">
    <xdr:from>
      <xdr:col>14</xdr:col>
      <xdr:colOff>268941</xdr:colOff>
      <xdr:row>2</xdr:row>
      <xdr:rowOff>59764</xdr:rowOff>
    </xdr:from>
    <xdr:to>
      <xdr:col>15</xdr:col>
      <xdr:colOff>255743</xdr:colOff>
      <xdr:row>5</xdr:row>
      <xdr:rowOff>104090</xdr:rowOff>
    </xdr:to>
    <xdr:pic>
      <xdr:nvPicPr>
        <xdr:cNvPr id="44" name="Picture 43">
          <a:extLst>
            <a:ext uri="{FF2B5EF4-FFF2-40B4-BE49-F238E27FC236}">
              <a16:creationId xmlns:a16="http://schemas.microsoft.com/office/drawing/2014/main" id="{D902D263-205C-784A-AF3E-8A8E792B3558}"/>
            </a:ext>
          </a:extLst>
        </xdr:cNvPr>
        <xdr:cNvPicPr>
          <a:picLocks noChangeAspect="1"/>
        </xdr:cNvPicPr>
      </xdr:nvPicPr>
      <xdr:blipFill>
        <a:blip xmlns:r="http://schemas.openxmlformats.org/officeDocument/2006/relationships" r:embed="rId7"/>
        <a:stretch>
          <a:fillRect/>
        </a:stretch>
      </xdr:blipFill>
      <xdr:spPr>
        <a:xfrm>
          <a:off x="9681882" y="478117"/>
          <a:ext cx="659155" cy="671855"/>
        </a:xfrm>
        <a:prstGeom prst="rect">
          <a:avLst/>
        </a:prstGeom>
      </xdr:spPr>
    </xdr:pic>
    <xdr:clientData/>
  </xdr:twoCellAnchor>
  <xdr:twoCellAnchor>
    <xdr:from>
      <xdr:col>15</xdr:col>
      <xdr:colOff>433294</xdr:colOff>
      <xdr:row>2</xdr:row>
      <xdr:rowOff>89647</xdr:rowOff>
    </xdr:from>
    <xdr:to>
      <xdr:col>18</xdr:col>
      <xdr:colOff>418353</xdr:colOff>
      <xdr:row>5</xdr:row>
      <xdr:rowOff>149412</xdr:rowOff>
    </xdr:to>
    <xdr:sp macro="" textlink="">
      <xdr:nvSpPr>
        <xdr:cNvPr id="45" name="TextBox 44">
          <a:extLst>
            <a:ext uri="{FF2B5EF4-FFF2-40B4-BE49-F238E27FC236}">
              <a16:creationId xmlns:a16="http://schemas.microsoft.com/office/drawing/2014/main" id="{46221F16-C348-C4FC-8BE4-F48FFA47847F}"/>
            </a:ext>
          </a:extLst>
        </xdr:cNvPr>
        <xdr:cNvSpPr txBox="1"/>
      </xdr:nvSpPr>
      <xdr:spPr>
        <a:xfrm>
          <a:off x="10518588" y="508000"/>
          <a:ext cx="2002118" cy="687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75000"/>
                </a:schemeClr>
              </a:solidFill>
            </a:rPr>
            <a:t>JOB SATISFACTION RATING</a:t>
          </a:r>
        </a:p>
      </xdr:txBody>
    </xdr:sp>
    <xdr:clientData/>
  </xdr:twoCellAnchor>
  <xdr:twoCellAnchor>
    <xdr:from>
      <xdr:col>18</xdr:col>
      <xdr:colOff>149413</xdr:colOff>
      <xdr:row>2</xdr:row>
      <xdr:rowOff>14942</xdr:rowOff>
    </xdr:from>
    <xdr:to>
      <xdr:col>20</xdr:col>
      <xdr:colOff>1</xdr:colOff>
      <xdr:row>6</xdr:row>
      <xdr:rowOff>14942</xdr:rowOff>
    </xdr:to>
    <xdr:graphicFrame macro="">
      <xdr:nvGraphicFramePr>
        <xdr:cNvPr id="46" name="Chart 45">
          <a:extLst>
            <a:ext uri="{FF2B5EF4-FFF2-40B4-BE49-F238E27FC236}">
              <a16:creationId xmlns:a16="http://schemas.microsoft.com/office/drawing/2014/main" id="{273F1725-7170-0946-8134-D2467C2FF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627529</xdr:colOff>
      <xdr:row>3</xdr:row>
      <xdr:rowOff>149412</xdr:rowOff>
    </xdr:from>
    <xdr:to>
      <xdr:col>19</xdr:col>
      <xdr:colOff>239059</xdr:colOff>
      <xdr:row>4</xdr:row>
      <xdr:rowOff>134470</xdr:rowOff>
    </xdr:to>
    <xdr:sp macro="" textlink="Rating!$B$6">
      <xdr:nvSpPr>
        <xdr:cNvPr id="47" name="TextBox 46">
          <a:extLst>
            <a:ext uri="{FF2B5EF4-FFF2-40B4-BE49-F238E27FC236}">
              <a16:creationId xmlns:a16="http://schemas.microsoft.com/office/drawing/2014/main" id="{7255D98B-0B67-CEFA-F9EB-38C5984AF282}"/>
            </a:ext>
          </a:extLst>
        </xdr:cNvPr>
        <xdr:cNvSpPr txBox="1"/>
      </xdr:nvSpPr>
      <xdr:spPr>
        <a:xfrm>
          <a:off x="12729882" y="776941"/>
          <a:ext cx="283883" cy="194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B56E350-9A58-4C42-AC38-013C75EF9DEE}" type="TxLink">
            <a:rPr lang="en-US" sz="600" b="0" i="0" u="none" strike="noStrike">
              <a:solidFill>
                <a:srgbClr val="000000"/>
              </a:solidFill>
              <a:latin typeface="Calibri"/>
              <a:cs typeface="Calibri"/>
            </a:rPr>
            <a:pPr algn="l"/>
            <a:t>2.6</a:t>
          </a:fld>
          <a:endParaRPr lang="en-US" sz="600"/>
        </a:p>
      </xdr:txBody>
    </xdr:sp>
    <xdr:clientData/>
  </xdr:twoCellAnchor>
  <xdr:twoCellAnchor>
    <xdr:from>
      <xdr:col>19</xdr:col>
      <xdr:colOff>268942</xdr:colOff>
      <xdr:row>1</xdr:row>
      <xdr:rowOff>164354</xdr:rowOff>
    </xdr:from>
    <xdr:to>
      <xdr:col>22</xdr:col>
      <xdr:colOff>313764</xdr:colOff>
      <xdr:row>5</xdr:row>
      <xdr:rowOff>138580</xdr:rowOff>
    </xdr:to>
    <xdr:graphicFrame macro="">
      <xdr:nvGraphicFramePr>
        <xdr:cNvPr id="49" name="Chart 48">
          <a:extLst>
            <a:ext uri="{FF2B5EF4-FFF2-40B4-BE49-F238E27FC236}">
              <a16:creationId xmlns:a16="http://schemas.microsoft.com/office/drawing/2014/main" id="{3A5E872D-833A-104D-B6DA-4D1FDFB5F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373530</xdr:colOff>
      <xdr:row>2</xdr:row>
      <xdr:rowOff>74705</xdr:rowOff>
    </xdr:from>
    <xdr:to>
      <xdr:col>22</xdr:col>
      <xdr:colOff>298823</xdr:colOff>
      <xdr:row>5</xdr:row>
      <xdr:rowOff>44824</xdr:rowOff>
    </xdr:to>
    <xdr:sp macro="" textlink="">
      <xdr:nvSpPr>
        <xdr:cNvPr id="50" name="Freeform 49">
          <a:extLst>
            <a:ext uri="{FF2B5EF4-FFF2-40B4-BE49-F238E27FC236}">
              <a16:creationId xmlns:a16="http://schemas.microsoft.com/office/drawing/2014/main" id="{588229D2-92EF-E564-6ECD-EE0E1BFE6208}"/>
            </a:ext>
          </a:extLst>
        </xdr:cNvPr>
        <xdr:cNvSpPr/>
      </xdr:nvSpPr>
      <xdr:spPr>
        <a:xfrm>
          <a:off x="13148236" y="493058"/>
          <a:ext cx="1942352" cy="597648"/>
        </a:xfrm>
        <a:custGeom>
          <a:avLst/>
          <a:gdLst>
            <a:gd name="connsiteX0" fmla="*/ 1294686 w 1565580"/>
            <a:gd name="connsiteY0" fmla="*/ 92796 h 544285"/>
            <a:gd name="connsiteX1" fmla="*/ 1252222 w 1565580"/>
            <a:gd name="connsiteY1" fmla="*/ 213037 h 544285"/>
            <a:gd name="connsiteX2" fmla="*/ 1114804 w 1565580"/>
            <a:gd name="connsiteY2" fmla="*/ 213036 h 544285"/>
            <a:gd name="connsiteX3" fmla="*/ 1225978 w 1565580"/>
            <a:gd name="connsiteY3" fmla="*/ 287348 h 544285"/>
            <a:gd name="connsiteX4" fmla="*/ 1183513 w 1565580"/>
            <a:gd name="connsiteY4" fmla="*/ 407588 h 544285"/>
            <a:gd name="connsiteX5" fmla="*/ 1294686 w 1565580"/>
            <a:gd name="connsiteY5" fmla="*/ 333275 h 544285"/>
            <a:gd name="connsiteX6" fmla="*/ 1405859 w 1565580"/>
            <a:gd name="connsiteY6" fmla="*/ 407588 h 544285"/>
            <a:gd name="connsiteX7" fmla="*/ 1363394 w 1565580"/>
            <a:gd name="connsiteY7" fmla="*/ 287348 h 544285"/>
            <a:gd name="connsiteX8" fmla="*/ 1474568 w 1565580"/>
            <a:gd name="connsiteY8" fmla="*/ 213036 h 544285"/>
            <a:gd name="connsiteX9" fmla="*/ 1337150 w 1565580"/>
            <a:gd name="connsiteY9" fmla="*/ 213037 h 544285"/>
            <a:gd name="connsiteX10" fmla="*/ 927784 w 1565580"/>
            <a:gd name="connsiteY10" fmla="*/ 92796 h 544285"/>
            <a:gd name="connsiteX11" fmla="*/ 885320 w 1565580"/>
            <a:gd name="connsiteY11" fmla="*/ 213037 h 544285"/>
            <a:gd name="connsiteX12" fmla="*/ 747902 w 1565580"/>
            <a:gd name="connsiteY12" fmla="*/ 213036 h 544285"/>
            <a:gd name="connsiteX13" fmla="*/ 859076 w 1565580"/>
            <a:gd name="connsiteY13" fmla="*/ 287348 h 544285"/>
            <a:gd name="connsiteX14" fmla="*/ 816611 w 1565580"/>
            <a:gd name="connsiteY14" fmla="*/ 407588 h 544285"/>
            <a:gd name="connsiteX15" fmla="*/ 927784 w 1565580"/>
            <a:gd name="connsiteY15" fmla="*/ 333275 h 544285"/>
            <a:gd name="connsiteX16" fmla="*/ 1038957 w 1565580"/>
            <a:gd name="connsiteY16" fmla="*/ 407588 h 544285"/>
            <a:gd name="connsiteX17" fmla="*/ 996492 w 1565580"/>
            <a:gd name="connsiteY17" fmla="*/ 287348 h 544285"/>
            <a:gd name="connsiteX18" fmla="*/ 1107666 w 1565580"/>
            <a:gd name="connsiteY18" fmla="*/ 213036 h 544285"/>
            <a:gd name="connsiteX19" fmla="*/ 970248 w 1565580"/>
            <a:gd name="connsiteY19" fmla="*/ 213037 h 544285"/>
            <a:gd name="connsiteX20" fmla="*/ 560882 w 1565580"/>
            <a:gd name="connsiteY20" fmla="*/ 92796 h 544285"/>
            <a:gd name="connsiteX21" fmla="*/ 518418 w 1565580"/>
            <a:gd name="connsiteY21" fmla="*/ 213037 h 544285"/>
            <a:gd name="connsiteX22" fmla="*/ 381000 w 1565580"/>
            <a:gd name="connsiteY22" fmla="*/ 213036 h 544285"/>
            <a:gd name="connsiteX23" fmla="*/ 492174 w 1565580"/>
            <a:gd name="connsiteY23" fmla="*/ 287348 h 544285"/>
            <a:gd name="connsiteX24" fmla="*/ 449709 w 1565580"/>
            <a:gd name="connsiteY24" fmla="*/ 407588 h 544285"/>
            <a:gd name="connsiteX25" fmla="*/ 560882 w 1565580"/>
            <a:gd name="connsiteY25" fmla="*/ 333275 h 544285"/>
            <a:gd name="connsiteX26" fmla="*/ 672055 w 1565580"/>
            <a:gd name="connsiteY26" fmla="*/ 407588 h 544285"/>
            <a:gd name="connsiteX27" fmla="*/ 629590 w 1565580"/>
            <a:gd name="connsiteY27" fmla="*/ 287348 h 544285"/>
            <a:gd name="connsiteX28" fmla="*/ 740764 w 1565580"/>
            <a:gd name="connsiteY28" fmla="*/ 213036 h 544285"/>
            <a:gd name="connsiteX29" fmla="*/ 603346 w 1565580"/>
            <a:gd name="connsiteY29" fmla="*/ 213037 h 544285"/>
            <a:gd name="connsiteX30" fmla="*/ 0 w 1565580"/>
            <a:gd name="connsiteY30" fmla="*/ 0 h 544285"/>
            <a:gd name="connsiteX31" fmla="*/ 1565580 w 1565580"/>
            <a:gd name="connsiteY31" fmla="*/ 0 h 544285"/>
            <a:gd name="connsiteX32" fmla="*/ 1565580 w 1565580"/>
            <a:gd name="connsiteY32" fmla="*/ 544285 h 544285"/>
            <a:gd name="connsiteX33" fmla="*/ 0 w 1565580"/>
            <a:gd name="connsiteY33" fmla="*/ 544285 h 544285"/>
            <a:gd name="connsiteX34" fmla="*/ 0 w 1565580"/>
            <a:gd name="connsiteY34" fmla="*/ 213036 h 544285"/>
            <a:gd name="connsiteX35" fmla="*/ 111174 w 1565580"/>
            <a:gd name="connsiteY35" fmla="*/ 287348 h 544285"/>
            <a:gd name="connsiteX36" fmla="*/ 68709 w 1565580"/>
            <a:gd name="connsiteY36" fmla="*/ 407588 h 544285"/>
            <a:gd name="connsiteX37" fmla="*/ 179882 w 1565580"/>
            <a:gd name="connsiteY37" fmla="*/ 333275 h 544285"/>
            <a:gd name="connsiteX38" fmla="*/ 291055 w 1565580"/>
            <a:gd name="connsiteY38" fmla="*/ 407588 h 544285"/>
            <a:gd name="connsiteX39" fmla="*/ 248590 w 1565580"/>
            <a:gd name="connsiteY39" fmla="*/ 287348 h 544285"/>
            <a:gd name="connsiteX40" fmla="*/ 359764 w 1565580"/>
            <a:gd name="connsiteY40" fmla="*/ 213036 h 544285"/>
            <a:gd name="connsiteX41" fmla="*/ 222346 w 1565580"/>
            <a:gd name="connsiteY41" fmla="*/ 213037 h 544285"/>
            <a:gd name="connsiteX42" fmla="*/ 179882 w 1565580"/>
            <a:gd name="connsiteY42" fmla="*/ 92796 h 544285"/>
            <a:gd name="connsiteX43" fmla="*/ 137418 w 1565580"/>
            <a:gd name="connsiteY43" fmla="*/ 213037 h 544285"/>
            <a:gd name="connsiteX44" fmla="*/ 0 w 1565580"/>
            <a:gd name="connsiteY44" fmla="*/ 213036 h 5442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565580" h="544285">
              <a:moveTo>
                <a:pt x="1294686" y="92796"/>
              </a:moveTo>
              <a:lnTo>
                <a:pt x="1252222" y="213037"/>
              </a:lnTo>
              <a:lnTo>
                <a:pt x="1114804" y="213036"/>
              </a:lnTo>
              <a:lnTo>
                <a:pt x="1225978" y="287348"/>
              </a:lnTo>
              <a:lnTo>
                <a:pt x="1183513" y="407588"/>
              </a:lnTo>
              <a:lnTo>
                <a:pt x="1294686" y="333275"/>
              </a:lnTo>
              <a:lnTo>
                <a:pt x="1405859" y="407588"/>
              </a:lnTo>
              <a:lnTo>
                <a:pt x="1363394" y="287348"/>
              </a:lnTo>
              <a:lnTo>
                <a:pt x="1474568" y="213036"/>
              </a:lnTo>
              <a:lnTo>
                <a:pt x="1337150" y="213037"/>
              </a:lnTo>
              <a:close/>
              <a:moveTo>
                <a:pt x="927784" y="92796"/>
              </a:moveTo>
              <a:lnTo>
                <a:pt x="885320" y="213037"/>
              </a:lnTo>
              <a:lnTo>
                <a:pt x="747902" y="213036"/>
              </a:lnTo>
              <a:lnTo>
                <a:pt x="859076" y="287348"/>
              </a:lnTo>
              <a:lnTo>
                <a:pt x="816611" y="407588"/>
              </a:lnTo>
              <a:lnTo>
                <a:pt x="927784" y="333275"/>
              </a:lnTo>
              <a:lnTo>
                <a:pt x="1038957" y="407588"/>
              </a:lnTo>
              <a:lnTo>
                <a:pt x="996492" y="287348"/>
              </a:lnTo>
              <a:lnTo>
                <a:pt x="1107666" y="213036"/>
              </a:lnTo>
              <a:lnTo>
                <a:pt x="970248" y="213037"/>
              </a:lnTo>
              <a:close/>
              <a:moveTo>
                <a:pt x="560882" y="92796"/>
              </a:moveTo>
              <a:lnTo>
                <a:pt x="518418" y="213037"/>
              </a:lnTo>
              <a:lnTo>
                <a:pt x="381000" y="213036"/>
              </a:lnTo>
              <a:lnTo>
                <a:pt x="492174" y="287348"/>
              </a:lnTo>
              <a:lnTo>
                <a:pt x="449709" y="407588"/>
              </a:lnTo>
              <a:lnTo>
                <a:pt x="560882" y="333275"/>
              </a:lnTo>
              <a:lnTo>
                <a:pt x="672055" y="407588"/>
              </a:lnTo>
              <a:lnTo>
                <a:pt x="629590" y="287348"/>
              </a:lnTo>
              <a:lnTo>
                <a:pt x="740764" y="213036"/>
              </a:lnTo>
              <a:lnTo>
                <a:pt x="603346" y="213037"/>
              </a:lnTo>
              <a:close/>
              <a:moveTo>
                <a:pt x="0" y="0"/>
              </a:moveTo>
              <a:lnTo>
                <a:pt x="1565580" y="0"/>
              </a:lnTo>
              <a:lnTo>
                <a:pt x="1565580" y="544285"/>
              </a:lnTo>
              <a:lnTo>
                <a:pt x="0" y="544285"/>
              </a:lnTo>
              <a:lnTo>
                <a:pt x="0" y="213036"/>
              </a:lnTo>
              <a:lnTo>
                <a:pt x="111174" y="287348"/>
              </a:lnTo>
              <a:lnTo>
                <a:pt x="68709" y="407588"/>
              </a:lnTo>
              <a:lnTo>
                <a:pt x="179882" y="333275"/>
              </a:lnTo>
              <a:lnTo>
                <a:pt x="291055" y="407588"/>
              </a:lnTo>
              <a:lnTo>
                <a:pt x="248590" y="287348"/>
              </a:lnTo>
              <a:lnTo>
                <a:pt x="359764" y="213036"/>
              </a:lnTo>
              <a:lnTo>
                <a:pt x="222346" y="213037"/>
              </a:lnTo>
              <a:lnTo>
                <a:pt x="179882" y="92796"/>
              </a:lnTo>
              <a:lnTo>
                <a:pt x="137418" y="213037"/>
              </a:lnTo>
              <a:lnTo>
                <a:pt x="0" y="21303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433295</xdr:colOff>
      <xdr:row>18</xdr:row>
      <xdr:rowOff>22412</xdr:rowOff>
    </xdr:from>
    <xdr:to>
      <xdr:col>4</xdr:col>
      <xdr:colOff>463176</xdr:colOff>
      <xdr:row>25</xdr:row>
      <xdr:rowOff>46318</xdr:rowOff>
    </xdr:to>
    <xdr:graphicFrame macro="">
      <xdr:nvGraphicFramePr>
        <xdr:cNvPr id="51" name="Chart 50">
          <a:extLst>
            <a:ext uri="{FF2B5EF4-FFF2-40B4-BE49-F238E27FC236}">
              <a16:creationId xmlns:a16="http://schemas.microsoft.com/office/drawing/2014/main" id="{3E5F8EEA-74E2-3144-834B-BB56593D3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164354</xdr:colOff>
      <xdr:row>18</xdr:row>
      <xdr:rowOff>22412</xdr:rowOff>
    </xdr:from>
    <xdr:to>
      <xdr:col>8</xdr:col>
      <xdr:colOff>283882</xdr:colOff>
      <xdr:row>25</xdr:row>
      <xdr:rowOff>46318</xdr:rowOff>
    </xdr:to>
    <xdr:graphicFrame macro="">
      <xdr:nvGraphicFramePr>
        <xdr:cNvPr id="52" name="Chart 51">
          <a:extLst>
            <a:ext uri="{FF2B5EF4-FFF2-40B4-BE49-F238E27FC236}">
              <a16:creationId xmlns:a16="http://schemas.microsoft.com/office/drawing/2014/main" id="{5FA32CDB-0696-8D44-99D2-6B4F6215C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208589</xdr:colOff>
      <xdr:row>19</xdr:row>
      <xdr:rowOff>193942</xdr:rowOff>
    </xdr:from>
    <xdr:to>
      <xdr:col>5</xdr:col>
      <xdr:colOff>406400</xdr:colOff>
      <xdr:row>24</xdr:row>
      <xdr:rowOff>18224</xdr:rowOff>
    </xdr:to>
    <xdr:pic>
      <xdr:nvPicPr>
        <xdr:cNvPr id="54" name="Graphic 53" descr="Female Profile with solid fill">
          <a:extLst>
            <a:ext uri="{FF2B5EF4-FFF2-40B4-BE49-F238E27FC236}">
              <a16:creationId xmlns:a16="http://schemas.microsoft.com/office/drawing/2014/main" id="{A1236E5F-B95C-37F6-E6A3-53C76065C64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898001" y="4168295"/>
          <a:ext cx="870164" cy="870164"/>
        </a:xfrm>
        <a:prstGeom prst="rect">
          <a:avLst/>
        </a:prstGeom>
      </xdr:spPr>
    </xdr:pic>
    <xdr:clientData/>
  </xdr:twoCellAnchor>
  <xdr:twoCellAnchor editAs="oneCell">
    <xdr:from>
      <xdr:col>5</xdr:col>
      <xdr:colOff>254000</xdr:colOff>
      <xdr:row>19</xdr:row>
      <xdr:rowOff>193942</xdr:rowOff>
    </xdr:from>
    <xdr:to>
      <xdr:col>6</xdr:col>
      <xdr:colOff>451811</xdr:colOff>
      <xdr:row>24</xdr:row>
      <xdr:rowOff>18224</xdr:rowOff>
    </xdr:to>
    <xdr:pic>
      <xdr:nvPicPr>
        <xdr:cNvPr id="56" name="Graphic 55" descr="Male profile with solid fill">
          <a:extLst>
            <a:ext uri="{FF2B5EF4-FFF2-40B4-BE49-F238E27FC236}">
              <a16:creationId xmlns:a16="http://schemas.microsoft.com/office/drawing/2014/main" id="{D73F24E9-F0FE-81A8-9565-07650FF8071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615765" y="4168295"/>
          <a:ext cx="870164" cy="870164"/>
        </a:xfrm>
        <a:prstGeom prst="rect">
          <a:avLst/>
        </a:prstGeom>
      </xdr:spPr>
    </xdr:pic>
    <xdr:clientData/>
  </xdr:twoCellAnchor>
  <xdr:twoCellAnchor>
    <xdr:from>
      <xdr:col>3</xdr:col>
      <xdr:colOff>194235</xdr:colOff>
      <xdr:row>20</xdr:row>
      <xdr:rowOff>164353</xdr:rowOff>
    </xdr:from>
    <xdr:to>
      <xdr:col>4</xdr:col>
      <xdr:colOff>44823</xdr:colOff>
      <xdr:row>22</xdr:row>
      <xdr:rowOff>119530</xdr:rowOff>
    </xdr:to>
    <xdr:sp macro="" textlink="Gender!$B$9">
      <xdr:nvSpPr>
        <xdr:cNvPr id="57" name="TextBox 56">
          <a:extLst>
            <a:ext uri="{FF2B5EF4-FFF2-40B4-BE49-F238E27FC236}">
              <a16:creationId xmlns:a16="http://schemas.microsoft.com/office/drawing/2014/main" id="{2DEE7DEB-2649-A810-9ED9-8486C8DAF837}"/>
            </a:ext>
          </a:extLst>
        </xdr:cNvPr>
        <xdr:cNvSpPr txBox="1"/>
      </xdr:nvSpPr>
      <xdr:spPr>
        <a:xfrm>
          <a:off x="2211294" y="4347882"/>
          <a:ext cx="522941" cy="373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DE66B8-DFE5-8243-BB98-370170600D87}" type="TxLink">
            <a:rPr lang="en-US" sz="1700" b="1" i="0" u="none" strike="noStrike">
              <a:solidFill>
                <a:srgbClr val="000000"/>
              </a:solidFill>
              <a:latin typeface="Calibri"/>
              <a:cs typeface="Calibri"/>
            </a:rPr>
            <a:t>588</a:t>
          </a:fld>
          <a:endParaRPr lang="en-US" sz="1700" b="1"/>
        </a:p>
      </xdr:txBody>
    </xdr:sp>
    <xdr:clientData/>
  </xdr:twoCellAnchor>
  <xdr:twoCellAnchor>
    <xdr:from>
      <xdr:col>6</xdr:col>
      <xdr:colOff>630518</xdr:colOff>
      <xdr:row>20</xdr:row>
      <xdr:rowOff>182282</xdr:rowOff>
    </xdr:from>
    <xdr:to>
      <xdr:col>7</xdr:col>
      <xdr:colOff>481106</xdr:colOff>
      <xdr:row>22</xdr:row>
      <xdr:rowOff>137459</xdr:rowOff>
    </xdr:to>
    <xdr:sp macro="" textlink="Gender!$B$10">
      <xdr:nvSpPr>
        <xdr:cNvPr id="58" name="TextBox 57">
          <a:extLst>
            <a:ext uri="{FF2B5EF4-FFF2-40B4-BE49-F238E27FC236}">
              <a16:creationId xmlns:a16="http://schemas.microsoft.com/office/drawing/2014/main" id="{4C0B9312-F03B-1D4E-A059-357D5DE634DA}"/>
            </a:ext>
          </a:extLst>
        </xdr:cNvPr>
        <xdr:cNvSpPr txBox="1"/>
      </xdr:nvSpPr>
      <xdr:spPr>
        <a:xfrm>
          <a:off x="4664636" y="4365811"/>
          <a:ext cx="522941" cy="373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538801-2054-874B-B0A4-327563921638}" type="TxLink">
            <a:rPr lang="en-US" sz="1700" b="1" i="0" u="none" strike="noStrike">
              <a:solidFill>
                <a:srgbClr val="000000"/>
              </a:solidFill>
              <a:latin typeface="Calibri"/>
              <a:cs typeface="Calibri"/>
            </a:rPr>
            <a:t>882</a:t>
          </a:fld>
          <a:endParaRPr lang="en-US" sz="1700" b="1"/>
        </a:p>
      </xdr:txBody>
    </xdr:sp>
    <xdr:clientData/>
  </xdr:twoCellAnchor>
  <xdr:twoCellAnchor>
    <xdr:from>
      <xdr:col>2</xdr:col>
      <xdr:colOff>466164</xdr:colOff>
      <xdr:row>12</xdr:row>
      <xdr:rowOff>2987</xdr:rowOff>
    </xdr:from>
    <xdr:to>
      <xdr:col>7</xdr:col>
      <xdr:colOff>358588</xdr:colOff>
      <xdr:row>14</xdr:row>
      <xdr:rowOff>0</xdr:rowOff>
    </xdr:to>
    <xdr:sp macro="" textlink="">
      <xdr:nvSpPr>
        <xdr:cNvPr id="59" name="TextBox 58">
          <a:extLst>
            <a:ext uri="{FF2B5EF4-FFF2-40B4-BE49-F238E27FC236}">
              <a16:creationId xmlns:a16="http://schemas.microsoft.com/office/drawing/2014/main" id="{918E99B2-6A87-F14F-B0BB-2AD8C0B213F0}"/>
            </a:ext>
          </a:extLst>
        </xdr:cNvPr>
        <xdr:cNvSpPr txBox="1"/>
      </xdr:nvSpPr>
      <xdr:spPr>
        <a:xfrm>
          <a:off x="1810870" y="2513105"/>
          <a:ext cx="3254189"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TOTAL EMPLOYEES BY GENDER</a:t>
          </a:r>
        </a:p>
      </xdr:txBody>
    </xdr:sp>
    <xdr:clientData/>
  </xdr:twoCellAnchor>
  <xdr:twoCellAnchor editAs="oneCell">
    <xdr:from>
      <xdr:col>4</xdr:col>
      <xdr:colOff>14942</xdr:colOff>
      <xdr:row>14</xdr:row>
      <xdr:rowOff>149413</xdr:rowOff>
    </xdr:from>
    <xdr:to>
      <xdr:col>6</xdr:col>
      <xdr:colOff>499036</xdr:colOff>
      <xdr:row>18</xdr:row>
      <xdr:rowOff>104590</xdr:rowOff>
    </xdr:to>
    <mc:AlternateContent xmlns:mc="http://schemas.openxmlformats.org/markup-compatibility/2006">
      <mc:Choice xmlns:a14="http://schemas.microsoft.com/office/drawing/2010/main" Requires="a14">
        <xdr:graphicFrame macro="">
          <xdr:nvGraphicFramePr>
            <xdr:cNvPr id="60" name="Gender 3">
              <a:extLst>
                <a:ext uri="{FF2B5EF4-FFF2-40B4-BE49-F238E27FC236}">
                  <a16:creationId xmlns:a16="http://schemas.microsoft.com/office/drawing/2014/main" id="{40A87515-4465-3642-888B-BE91E6D175F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704354" y="3077884"/>
              <a:ext cx="1828800" cy="7918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463177</xdr:colOff>
      <xdr:row>14</xdr:row>
      <xdr:rowOff>44823</xdr:rowOff>
    </xdr:from>
    <xdr:to>
      <xdr:col>15</xdr:col>
      <xdr:colOff>328707</xdr:colOff>
      <xdr:row>25</xdr:row>
      <xdr:rowOff>173318</xdr:rowOff>
    </xdr:to>
    <xdr:graphicFrame macro="">
      <xdr:nvGraphicFramePr>
        <xdr:cNvPr id="61" name="Chart 60">
          <a:extLst>
            <a:ext uri="{FF2B5EF4-FFF2-40B4-BE49-F238E27FC236}">
              <a16:creationId xmlns:a16="http://schemas.microsoft.com/office/drawing/2014/main" id="{7061970D-CFDE-214E-A18A-02A3A2130E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469152</xdr:colOff>
      <xdr:row>12</xdr:row>
      <xdr:rowOff>20917</xdr:rowOff>
    </xdr:from>
    <xdr:to>
      <xdr:col>13</xdr:col>
      <xdr:colOff>361577</xdr:colOff>
      <xdr:row>14</xdr:row>
      <xdr:rowOff>17930</xdr:rowOff>
    </xdr:to>
    <xdr:sp macro="" textlink="">
      <xdr:nvSpPr>
        <xdr:cNvPr id="62" name="TextBox 61">
          <a:extLst>
            <a:ext uri="{FF2B5EF4-FFF2-40B4-BE49-F238E27FC236}">
              <a16:creationId xmlns:a16="http://schemas.microsoft.com/office/drawing/2014/main" id="{45DEBAFB-1EB8-2A4D-A514-846524DD4CB2}"/>
            </a:ext>
          </a:extLst>
        </xdr:cNvPr>
        <xdr:cNvSpPr txBox="1"/>
      </xdr:nvSpPr>
      <xdr:spPr>
        <a:xfrm>
          <a:off x="5847976" y="2531035"/>
          <a:ext cx="3254189"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ATTRITION</a:t>
          </a:r>
          <a:r>
            <a:rPr lang="en-US" sz="1800" b="1" baseline="0">
              <a:solidFill>
                <a:schemeClr val="accent2">
                  <a:lumMod val="75000"/>
                </a:schemeClr>
              </a:solidFill>
            </a:rPr>
            <a:t> BY EDUCATION</a:t>
          </a:r>
          <a:endParaRPr lang="en-US" sz="1800" b="1">
            <a:solidFill>
              <a:schemeClr val="accent2">
                <a:lumMod val="75000"/>
              </a:schemeClr>
            </a:solidFill>
          </a:endParaRPr>
        </a:p>
      </xdr:txBody>
    </xdr:sp>
    <xdr:clientData/>
  </xdr:twoCellAnchor>
  <xdr:twoCellAnchor>
    <xdr:from>
      <xdr:col>16</xdr:col>
      <xdr:colOff>53788</xdr:colOff>
      <xdr:row>12</xdr:row>
      <xdr:rowOff>38847</xdr:rowOff>
    </xdr:from>
    <xdr:to>
      <xdr:col>20</xdr:col>
      <xdr:colOff>618565</xdr:colOff>
      <xdr:row>14</xdr:row>
      <xdr:rowOff>35860</xdr:rowOff>
    </xdr:to>
    <xdr:sp macro="" textlink="">
      <xdr:nvSpPr>
        <xdr:cNvPr id="63" name="TextBox 62">
          <a:extLst>
            <a:ext uri="{FF2B5EF4-FFF2-40B4-BE49-F238E27FC236}">
              <a16:creationId xmlns:a16="http://schemas.microsoft.com/office/drawing/2014/main" id="{750C0171-9B19-C542-BF5B-81ADF82B7A0A}"/>
            </a:ext>
          </a:extLst>
        </xdr:cNvPr>
        <xdr:cNvSpPr txBox="1"/>
      </xdr:nvSpPr>
      <xdr:spPr>
        <a:xfrm>
          <a:off x="10811435" y="2548965"/>
          <a:ext cx="3254189"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ATTRITION</a:t>
          </a:r>
          <a:r>
            <a:rPr lang="en-US" sz="1800" b="1" baseline="0">
              <a:solidFill>
                <a:schemeClr val="accent2">
                  <a:lumMod val="75000"/>
                </a:schemeClr>
              </a:solidFill>
            </a:rPr>
            <a:t> BY JOB</a:t>
          </a:r>
          <a:endParaRPr lang="en-US" sz="1800" b="1">
            <a:solidFill>
              <a:schemeClr val="accent2">
                <a:lumMod val="75000"/>
              </a:schemeClr>
            </a:solidFill>
          </a:endParaRPr>
        </a:p>
      </xdr:txBody>
    </xdr:sp>
    <xdr:clientData/>
  </xdr:twoCellAnchor>
  <xdr:twoCellAnchor>
    <xdr:from>
      <xdr:col>16</xdr:col>
      <xdr:colOff>14941</xdr:colOff>
      <xdr:row>14</xdr:row>
      <xdr:rowOff>59763</xdr:rowOff>
    </xdr:from>
    <xdr:to>
      <xdr:col>22</xdr:col>
      <xdr:colOff>224117</xdr:colOff>
      <xdr:row>25</xdr:row>
      <xdr:rowOff>164353</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97469AA6-CBAB-4D46-BA45-06C39938C8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72588" y="2988234"/>
              <a:ext cx="4243294" cy="24055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481106</xdr:colOff>
      <xdr:row>29</xdr:row>
      <xdr:rowOff>59765</xdr:rowOff>
    </xdr:from>
    <xdr:to>
      <xdr:col>8</xdr:col>
      <xdr:colOff>194235</xdr:colOff>
      <xdr:row>39</xdr:row>
      <xdr:rowOff>17929</xdr:rowOff>
    </xdr:to>
    <xdr:graphicFrame macro="">
      <xdr:nvGraphicFramePr>
        <xdr:cNvPr id="65" name="Chart 64">
          <a:extLst>
            <a:ext uri="{FF2B5EF4-FFF2-40B4-BE49-F238E27FC236}">
              <a16:creationId xmlns:a16="http://schemas.microsoft.com/office/drawing/2014/main" id="{D0583F32-082D-5D43-ACDC-C6DF42520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454211</xdr:colOff>
      <xdr:row>26</xdr:row>
      <xdr:rowOff>65741</xdr:rowOff>
    </xdr:from>
    <xdr:to>
      <xdr:col>7</xdr:col>
      <xdr:colOff>346635</xdr:colOff>
      <xdr:row>28</xdr:row>
      <xdr:rowOff>62754</xdr:rowOff>
    </xdr:to>
    <xdr:sp macro="" textlink="">
      <xdr:nvSpPr>
        <xdr:cNvPr id="66" name="TextBox 65">
          <a:extLst>
            <a:ext uri="{FF2B5EF4-FFF2-40B4-BE49-F238E27FC236}">
              <a16:creationId xmlns:a16="http://schemas.microsoft.com/office/drawing/2014/main" id="{0E451B5F-95F1-AB40-A5D9-E35E5A84EECC}"/>
            </a:ext>
          </a:extLst>
        </xdr:cNvPr>
        <xdr:cNvSpPr txBox="1"/>
      </xdr:nvSpPr>
      <xdr:spPr>
        <a:xfrm>
          <a:off x="1798917" y="5504329"/>
          <a:ext cx="3254189"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DEPARTMENT</a:t>
          </a:r>
          <a:r>
            <a:rPr lang="en-US" sz="1800" b="1" baseline="0">
              <a:solidFill>
                <a:schemeClr val="accent2">
                  <a:lumMod val="75000"/>
                </a:schemeClr>
              </a:solidFill>
            </a:rPr>
            <a:t> WISE ATTRITION</a:t>
          </a:r>
          <a:endParaRPr lang="en-US" sz="1800" b="1">
            <a:solidFill>
              <a:schemeClr val="accent2">
                <a:lumMod val="75000"/>
              </a:schemeClr>
            </a:solidFill>
          </a:endParaRPr>
        </a:p>
      </xdr:txBody>
    </xdr:sp>
    <xdr:clientData/>
  </xdr:twoCellAnchor>
  <xdr:twoCellAnchor>
    <xdr:from>
      <xdr:col>8</xdr:col>
      <xdr:colOff>412375</xdr:colOff>
      <xdr:row>26</xdr:row>
      <xdr:rowOff>83670</xdr:rowOff>
    </xdr:from>
    <xdr:to>
      <xdr:col>13</xdr:col>
      <xdr:colOff>304800</xdr:colOff>
      <xdr:row>28</xdr:row>
      <xdr:rowOff>80683</xdr:rowOff>
    </xdr:to>
    <xdr:sp macro="" textlink="">
      <xdr:nvSpPr>
        <xdr:cNvPr id="67" name="TextBox 66">
          <a:extLst>
            <a:ext uri="{FF2B5EF4-FFF2-40B4-BE49-F238E27FC236}">
              <a16:creationId xmlns:a16="http://schemas.microsoft.com/office/drawing/2014/main" id="{4BCFF99E-A788-D04D-87DB-8AE64561CB60}"/>
            </a:ext>
          </a:extLst>
        </xdr:cNvPr>
        <xdr:cNvSpPr txBox="1"/>
      </xdr:nvSpPr>
      <xdr:spPr>
        <a:xfrm>
          <a:off x="5791199" y="5522258"/>
          <a:ext cx="3254189"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75000"/>
                </a:schemeClr>
              </a:solidFill>
            </a:rPr>
            <a:t>ATTRITION BY AGE GROUP</a:t>
          </a:r>
        </a:p>
      </xdr:txBody>
    </xdr:sp>
    <xdr:clientData/>
  </xdr:twoCellAnchor>
  <xdr:twoCellAnchor>
    <xdr:from>
      <xdr:col>8</xdr:col>
      <xdr:colOff>376517</xdr:colOff>
      <xdr:row>28</xdr:row>
      <xdr:rowOff>113551</xdr:rowOff>
    </xdr:from>
    <xdr:to>
      <xdr:col>13</xdr:col>
      <xdr:colOff>478118</xdr:colOff>
      <xdr:row>39</xdr:row>
      <xdr:rowOff>149412</xdr:rowOff>
    </xdr:to>
    <xdr:graphicFrame macro="">
      <xdr:nvGraphicFramePr>
        <xdr:cNvPr id="68" name="Chart 67">
          <a:extLst>
            <a:ext uri="{FF2B5EF4-FFF2-40B4-BE49-F238E27FC236}">
              <a16:creationId xmlns:a16="http://schemas.microsoft.com/office/drawing/2014/main" id="{93FF66D2-EC52-2949-A6EB-C38775AAB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657412</xdr:colOff>
      <xdr:row>26</xdr:row>
      <xdr:rowOff>86658</xdr:rowOff>
    </xdr:from>
    <xdr:to>
      <xdr:col>18</xdr:col>
      <xdr:colOff>373529</xdr:colOff>
      <xdr:row>28</xdr:row>
      <xdr:rowOff>83671</xdr:rowOff>
    </xdr:to>
    <xdr:sp macro="" textlink="">
      <xdr:nvSpPr>
        <xdr:cNvPr id="69" name="TextBox 68">
          <a:extLst>
            <a:ext uri="{FF2B5EF4-FFF2-40B4-BE49-F238E27FC236}">
              <a16:creationId xmlns:a16="http://schemas.microsoft.com/office/drawing/2014/main" id="{2E9D906A-BBDF-A348-AC8F-3DE3FDCA93AB}"/>
            </a:ext>
          </a:extLst>
        </xdr:cNvPr>
        <xdr:cNvSpPr txBox="1"/>
      </xdr:nvSpPr>
      <xdr:spPr>
        <a:xfrm>
          <a:off x="9398000" y="5525246"/>
          <a:ext cx="3077882"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75000"/>
                </a:schemeClr>
              </a:solidFill>
            </a:rPr>
            <a:t>ATTRITION BY MARITAL</a:t>
          </a:r>
          <a:r>
            <a:rPr lang="en-US" sz="1600" b="1" baseline="0">
              <a:solidFill>
                <a:schemeClr val="accent2">
                  <a:lumMod val="75000"/>
                </a:schemeClr>
              </a:solidFill>
            </a:rPr>
            <a:t> STATUS</a:t>
          </a:r>
          <a:endParaRPr lang="en-US" sz="1600" b="1">
            <a:solidFill>
              <a:schemeClr val="accent2">
                <a:lumMod val="75000"/>
              </a:schemeClr>
            </a:solidFill>
          </a:endParaRPr>
        </a:p>
      </xdr:txBody>
    </xdr:sp>
    <xdr:clientData/>
  </xdr:twoCellAnchor>
  <xdr:twoCellAnchor>
    <xdr:from>
      <xdr:col>14</xdr:col>
      <xdr:colOff>62753</xdr:colOff>
      <xdr:row>28</xdr:row>
      <xdr:rowOff>119528</xdr:rowOff>
    </xdr:from>
    <xdr:to>
      <xdr:col>18</xdr:col>
      <xdr:colOff>59764</xdr:colOff>
      <xdr:row>38</xdr:row>
      <xdr:rowOff>209174</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F9EEB996-A0D1-CD42-BDDD-096F65FB43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75694" y="5976469"/>
              <a:ext cx="2686423" cy="21814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242047</xdr:colOff>
      <xdr:row>26</xdr:row>
      <xdr:rowOff>119528</xdr:rowOff>
    </xdr:from>
    <xdr:to>
      <xdr:col>22</xdr:col>
      <xdr:colOff>630517</xdr:colOff>
      <xdr:row>28</xdr:row>
      <xdr:rowOff>116541</xdr:rowOff>
    </xdr:to>
    <xdr:sp macro="" textlink="">
      <xdr:nvSpPr>
        <xdr:cNvPr id="71" name="TextBox 70">
          <a:extLst>
            <a:ext uri="{FF2B5EF4-FFF2-40B4-BE49-F238E27FC236}">
              <a16:creationId xmlns:a16="http://schemas.microsoft.com/office/drawing/2014/main" id="{FCAF94D4-4F0B-E242-B4A6-4BC822CB26D0}"/>
            </a:ext>
          </a:extLst>
        </xdr:cNvPr>
        <xdr:cNvSpPr txBox="1"/>
      </xdr:nvSpPr>
      <xdr:spPr>
        <a:xfrm>
          <a:off x="12344400" y="5558116"/>
          <a:ext cx="3077882" cy="41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75000"/>
                </a:schemeClr>
              </a:solidFill>
            </a:rPr>
            <a:t>SLICER</a:t>
          </a:r>
        </a:p>
      </xdr:txBody>
    </xdr:sp>
    <xdr:clientData/>
  </xdr:twoCellAnchor>
  <xdr:twoCellAnchor editAs="oneCell">
    <xdr:from>
      <xdr:col>18</xdr:col>
      <xdr:colOff>271930</xdr:colOff>
      <xdr:row>28</xdr:row>
      <xdr:rowOff>68729</xdr:rowOff>
    </xdr:from>
    <xdr:to>
      <xdr:col>20</xdr:col>
      <xdr:colOff>89647</xdr:colOff>
      <xdr:row>39</xdr:row>
      <xdr:rowOff>134471</xdr:rowOff>
    </xdr:to>
    <mc:AlternateContent xmlns:mc="http://schemas.openxmlformats.org/markup-compatibility/2006">
      <mc:Choice xmlns:a14="http://schemas.microsoft.com/office/drawing/2010/main" Requires="a14">
        <xdr:graphicFrame macro="">
          <xdr:nvGraphicFramePr>
            <xdr:cNvPr id="72" name="Department 1">
              <a:extLst>
                <a:ext uri="{FF2B5EF4-FFF2-40B4-BE49-F238E27FC236}">
                  <a16:creationId xmlns:a16="http://schemas.microsoft.com/office/drawing/2014/main" id="{6BADCCD7-7461-224E-8F24-CAA1D6528CB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374283" y="5925670"/>
              <a:ext cx="1162423" cy="2366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119530</xdr:colOff>
      <xdr:row>28</xdr:row>
      <xdr:rowOff>88152</xdr:rowOff>
    </xdr:from>
    <xdr:to>
      <xdr:col>22</xdr:col>
      <xdr:colOff>268942</xdr:colOff>
      <xdr:row>39</xdr:row>
      <xdr:rowOff>89647</xdr:rowOff>
    </xdr:to>
    <mc:AlternateContent xmlns:mc="http://schemas.openxmlformats.org/markup-compatibility/2006">
      <mc:Choice xmlns:a14="http://schemas.microsoft.com/office/drawing/2010/main" Requires="a14">
        <xdr:graphicFrame macro="">
          <xdr:nvGraphicFramePr>
            <xdr:cNvPr id="73" name="Education Field 2">
              <a:extLst>
                <a:ext uri="{FF2B5EF4-FFF2-40B4-BE49-F238E27FC236}">
                  <a16:creationId xmlns:a16="http://schemas.microsoft.com/office/drawing/2014/main" id="{3800923A-DE3F-1C40-B32E-90A15A71136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566589" y="5945093"/>
              <a:ext cx="1494118" cy="2302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ank Tripathi" refreshedDate="45139.537515277778" createdVersion="8" refreshedVersion="8" minRefreshableVersion="3" recordCount="1470" xr:uid="{05DD6E97-237B-EE42-845B-7659AAEDC4A6}">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12909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B5F3BC-97DD-0541-A9C2-99380D6CD3BE}" name="KPI"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0"/>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446313-D0C8-8348-BFF3-9DA1BDB92ACF}" name="Rating"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4A3983-F70A-C346-9C86-9D042C05A592}" name="Gender"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85BAE3-DCA1-484D-B877-DA587CB8EAFB}" name="Education"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AD3ACA-1076-7B4A-BB0F-EB556AF062AD}" name="Job"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2FABC4-AAAA-9947-A5ED-C614068C754D}" name="department"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6B2697-0865-D447-8E4B-71E6ABEC040C}" name="age"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14483D-90EF-D84B-9859-C6F9D49263B6}" name="marital"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A44F3A9-53C7-D940-BFB3-A234C25DDD5D}" sourceName="Gender">
  <pivotTables>
    <pivotTable tabId="9" name="Gender"/>
    <pivotTable tabId="13" name="age"/>
    <pivotTable tabId="12" name="department"/>
    <pivotTable tabId="10" name="Education"/>
    <pivotTable tabId="11" name="Job"/>
    <pivotTable tabId="7" name="KPI"/>
    <pivotTable tabId="14" name="marital"/>
    <pivotTable tabId="8" name="Rating"/>
  </pivotTables>
  <data>
    <tabular pivotCacheId="10129091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5297A44-7BD5-EE45-8DB1-7B214C67204F}" sourceName="Department">
  <pivotTables>
    <pivotTable tabId="13" name="age"/>
    <pivotTable tabId="12" name="department"/>
    <pivotTable tabId="10" name="Education"/>
    <pivotTable tabId="9" name="Gender"/>
    <pivotTable tabId="11" name="Job"/>
    <pivotTable tabId="7" name="KPI"/>
    <pivotTable tabId="14" name="marital"/>
    <pivotTable tabId="8" name="Rating"/>
  </pivotTables>
  <data>
    <tabular pivotCacheId="10129091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1C154A6-0489-7E4A-9FB3-EDD32FE32822}" sourceName="Education Field">
  <pivotTables>
    <pivotTable tabId="13" name="age"/>
    <pivotTable tabId="12" name="department"/>
    <pivotTable tabId="10" name="Education"/>
    <pivotTable tabId="9" name="Gender"/>
    <pivotTable tabId="11" name="Job"/>
    <pivotTable tabId="7" name="KPI"/>
    <pivotTable tabId="14" name="marital"/>
    <pivotTable tabId="8" name="Rating"/>
  </pivotTables>
  <data>
    <tabular pivotCacheId="101290911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6AEB1A0-8242-D14E-9B32-F60AFCDB3350}"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FC8C24E-625A-E542-A376-FAA1523B5AD0}" cache="Slicer_Gender2" caption="Gender" rowHeight="251883"/>
  <slicer name="Education Field" xr10:uid="{DA12ACCF-F0B6-F541-966A-57722F44ED8E}" cache="Slicer_Education_Field1"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9ECE97C-449A-FA46-B3A9-12229A27E7AC}"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57D4453-8419-5749-887F-174439388568}" cache="Slicer_Department" caption="Department" rowHeight="251883"/>
  <slicer name="Education Field 1" xr10:uid="{0DA6B28A-BB11-ED48-8DCE-BF9935522268}" cache="Slicer_Education_Field1"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4700F0A-4A16-9B43-8CFB-6E05932A9DE2}" cache="Slicer_Gender2" caption="Gender" columnCount="2" style="SlicerStyleOther2" rowHeight="251883"/>
  <slicer name="Department 1" xr10:uid="{D215D525-14BA-9943-84AA-B68EA3C9E307}" cache="Slicer_Department" caption="Department" style="SlicerStyleOther2" rowHeight="251883"/>
  <slicer name="Education Field 2" xr10:uid="{DD3F78C9-1DCB-2B43-9837-9780579E99C9}" cache="Slicer_Education_Field1" caption="Education Field"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C405-9287-3741-AE42-CD60DACC4033}">
  <dimension ref="A3:E7"/>
  <sheetViews>
    <sheetView workbookViewId="0">
      <selection activeCell="H13" sqref="H13"/>
    </sheetView>
  </sheetViews>
  <sheetFormatPr baseColWidth="10" defaultRowHeight="16" x14ac:dyDescent="0.2"/>
  <cols>
    <col min="1" max="1" width="24.1640625" bestFit="1" customWidth="1"/>
    <col min="2" max="2" width="13.83203125" bestFit="1" customWidth="1"/>
    <col min="3" max="4" width="22.5" bestFit="1" customWidth="1"/>
    <col min="5" max="5" width="13.33203125" customWidth="1"/>
  </cols>
  <sheetData>
    <row r="3" spans="1:5" x14ac:dyDescent="0.2">
      <c r="A3" t="s">
        <v>1554</v>
      </c>
      <c r="B3" t="s">
        <v>1555</v>
      </c>
      <c r="C3" t="s">
        <v>1556</v>
      </c>
    </row>
    <row r="4" spans="1:5" x14ac:dyDescent="0.2">
      <c r="A4" s="1">
        <v>1470</v>
      </c>
      <c r="B4" s="1">
        <v>36.923809523809524</v>
      </c>
      <c r="C4" s="1">
        <v>237</v>
      </c>
    </row>
    <row r="6" spans="1:5" x14ac:dyDescent="0.2">
      <c r="A6" t="s">
        <v>1557</v>
      </c>
      <c r="B6" t="s">
        <v>1558</v>
      </c>
      <c r="C6" t="s">
        <v>1559</v>
      </c>
      <c r="D6" t="s">
        <v>1560</v>
      </c>
      <c r="E6" t="s">
        <v>1561</v>
      </c>
    </row>
    <row r="7" spans="1:5" x14ac:dyDescent="0.2">
      <c r="A7">
        <f>GETPIVOTDATA("Count of Employee Number",$A$3)</f>
        <v>1470</v>
      </c>
      <c r="B7" s="5">
        <f>GETPIVOTDATA("Average of Age",$A$3)</f>
        <v>36.923809523809524</v>
      </c>
      <c r="C7">
        <f>GETPIVOTDATA("Sum of CF_attrition count",$A$3)</f>
        <v>237</v>
      </c>
      <c r="D7">
        <f>A7-C7</f>
        <v>1233</v>
      </c>
      <c r="E7" s="3">
        <f>(C7/A7)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636F-2305-664B-BD2A-4CB1098E6BE1}">
  <dimension ref="A3:C7"/>
  <sheetViews>
    <sheetView workbookViewId="0">
      <selection activeCell="I33" sqref="I33"/>
    </sheetView>
  </sheetViews>
  <sheetFormatPr baseColWidth="10" defaultRowHeight="16" x14ac:dyDescent="0.2"/>
  <cols>
    <col min="1" max="1" width="23.83203125" bestFit="1" customWidth="1"/>
    <col min="2" max="2" width="11.6640625" bestFit="1" customWidth="1"/>
  </cols>
  <sheetData>
    <row r="3" spans="1:3" x14ac:dyDescent="0.2">
      <c r="A3" t="s">
        <v>1562</v>
      </c>
    </row>
    <row r="4" spans="1:3" x14ac:dyDescent="0.2">
      <c r="A4" s="4">
        <v>2.6265306122448981</v>
      </c>
    </row>
    <row r="6" spans="1:3" x14ac:dyDescent="0.2">
      <c r="A6" t="s">
        <v>1563</v>
      </c>
      <c r="B6" s="4">
        <f>GETPIVOTDATA("Job Satisfaction",$A$3)</f>
        <v>2.6265306122448981</v>
      </c>
      <c r="C6" s="2">
        <f>B6/4</f>
        <v>0.65663265306122454</v>
      </c>
    </row>
    <row r="7" spans="1:3" x14ac:dyDescent="0.2">
      <c r="A7" t="s">
        <v>1564</v>
      </c>
      <c r="B7" s="4">
        <f>4-B6</f>
        <v>1.3734693877551019</v>
      </c>
      <c r="C7" s="2">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8D05C-686B-D741-8788-D85316440599}">
  <dimension ref="A3:C10"/>
  <sheetViews>
    <sheetView workbookViewId="0">
      <selection activeCell="B4" sqref="B4"/>
    </sheetView>
  </sheetViews>
  <sheetFormatPr baseColWidth="10" defaultRowHeight="16" x14ac:dyDescent="0.2"/>
  <cols>
    <col min="1" max="1" width="13" bestFit="1" customWidth="1"/>
    <col min="2" max="2" width="21" bestFit="1" customWidth="1"/>
  </cols>
  <sheetData>
    <row r="3" spans="1:3" x14ac:dyDescent="0.2">
      <c r="A3" s="7" t="s">
        <v>1565</v>
      </c>
      <c r="B3" t="s">
        <v>1567</v>
      </c>
    </row>
    <row r="4" spans="1:3" x14ac:dyDescent="0.2">
      <c r="A4" s="8" t="s">
        <v>51</v>
      </c>
      <c r="B4" s="1">
        <v>588</v>
      </c>
    </row>
    <row r="5" spans="1:3" x14ac:dyDescent="0.2">
      <c r="A5" s="8" t="s">
        <v>62</v>
      </c>
      <c r="B5" s="1">
        <v>882</v>
      </c>
    </row>
    <row r="6" spans="1:3" x14ac:dyDescent="0.2">
      <c r="A6" s="8" t="s">
        <v>1566</v>
      </c>
      <c r="B6" s="1">
        <v>1470</v>
      </c>
    </row>
    <row r="9" spans="1:3" x14ac:dyDescent="0.2">
      <c r="A9" s="8" t="s">
        <v>51</v>
      </c>
      <c r="B9">
        <f>IFERROR(GETPIVOTDATA("Employee Count",$A$3,"Gender","Female"),0)</f>
        <v>588</v>
      </c>
      <c r="C9" s="9">
        <f>B9/1470</f>
        <v>0.4</v>
      </c>
    </row>
    <row r="10" spans="1:3" x14ac:dyDescent="0.2">
      <c r="A10" s="8" t="s">
        <v>62</v>
      </c>
      <c r="B10">
        <f>IFERROR(GETPIVOTDATA("Employee Count",$A$3,"Gender","Male"),0)</f>
        <v>882</v>
      </c>
      <c r="C10" s="9">
        <f>B10/1470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0375D-DE38-6540-A593-87BAECB6E8EC}">
  <dimension ref="A3:B9"/>
  <sheetViews>
    <sheetView workbookViewId="0">
      <selection activeCell="B4" sqref="B4"/>
    </sheetView>
  </sheetViews>
  <sheetFormatPr baseColWidth="10" defaultRowHeight="16" x14ac:dyDescent="0.2"/>
  <cols>
    <col min="1" max="1" width="16.33203125" bestFit="1" customWidth="1"/>
    <col min="2" max="2" width="22.5" bestFit="1" customWidth="1"/>
  </cols>
  <sheetData>
    <row r="3" spans="1:2" x14ac:dyDescent="0.2">
      <c r="A3" s="7" t="s">
        <v>1565</v>
      </c>
      <c r="B3" t="s">
        <v>1556</v>
      </c>
    </row>
    <row r="4" spans="1:2" x14ac:dyDescent="0.2">
      <c r="A4" s="8" t="s">
        <v>134</v>
      </c>
      <c r="B4" s="1">
        <v>5</v>
      </c>
    </row>
    <row r="5" spans="1:2" x14ac:dyDescent="0.2">
      <c r="A5" s="8" t="s">
        <v>65</v>
      </c>
      <c r="B5" s="1">
        <v>31</v>
      </c>
    </row>
    <row r="6" spans="1:2" x14ac:dyDescent="0.2">
      <c r="A6" s="8" t="s">
        <v>55</v>
      </c>
      <c r="B6" s="1">
        <v>44</v>
      </c>
    </row>
    <row r="7" spans="1:2" x14ac:dyDescent="0.2">
      <c r="A7" s="8" t="s">
        <v>71</v>
      </c>
      <c r="B7" s="1">
        <v>58</v>
      </c>
    </row>
    <row r="8" spans="1:2" x14ac:dyDescent="0.2">
      <c r="A8" s="8" t="s">
        <v>77</v>
      </c>
      <c r="B8" s="1">
        <v>99</v>
      </c>
    </row>
    <row r="9" spans="1:2" x14ac:dyDescent="0.2">
      <c r="A9" s="8"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D2561-A9AB-5A44-B9F0-8F0E3A951DD1}">
  <dimension ref="A3:E13"/>
  <sheetViews>
    <sheetView workbookViewId="0">
      <selection activeCell="D4" sqref="D4:E12"/>
    </sheetView>
  </sheetViews>
  <sheetFormatPr baseColWidth="10" defaultRowHeight="16" x14ac:dyDescent="0.2"/>
  <cols>
    <col min="1" max="1" width="23.1640625" bestFit="1" customWidth="1"/>
    <col min="2" max="3" width="22.5" bestFit="1" customWidth="1"/>
    <col min="4" max="4" width="22.6640625" customWidth="1"/>
    <col min="5" max="5" width="14" customWidth="1"/>
  </cols>
  <sheetData>
    <row r="3" spans="1:5" x14ac:dyDescent="0.2">
      <c r="A3" s="7" t="s">
        <v>1565</v>
      </c>
      <c r="B3" t="s">
        <v>1556</v>
      </c>
      <c r="D3" t="s">
        <v>1568</v>
      </c>
      <c r="E3" t="s">
        <v>1569</v>
      </c>
    </row>
    <row r="4" spans="1:5" x14ac:dyDescent="0.2">
      <c r="A4" s="8" t="s">
        <v>83</v>
      </c>
      <c r="B4" s="1">
        <v>9</v>
      </c>
      <c r="D4" t="str">
        <f>A4</f>
        <v>Healthcare Representative</v>
      </c>
      <c r="E4">
        <f>GETPIVOTDATA("CF_attrition count",$A$3,"Job Role",A4)</f>
        <v>9</v>
      </c>
    </row>
    <row r="5" spans="1:5" x14ac:dyDescent="0.2">
      <c r="A5" s="8" t="s">
        <v>163</v>
      </c>
      <c r="B5" s="1">
        <v>12</v>
      </c>
      <c r="D5" t="str">
        <f t="shared" ref="D5:D12" si="0">A5</f>
        <v>Human Resources</v>
      </c>
      <c r="E5">
        <f t="shared" ref="E5:E12" si="1">GETPIVOTDATA("CF_attrition count",$A$3,"Job Role",A5)</f>
        <v>12</v>
      </c>
    </row>
    <row r="6" spans="1:5" x14ac:dyDescent="0.2">
      <c r="A6" s="8" t="s">
        <v>68</v>
      </c>
      <c r="B6" s="1">
        <v>62</v>
      </c>
      <c r="D6" t="str">
        <f t="shared" si="0"/>
        <v>Laboratory Technician</v>
      </c>
      <c r="E6">
        <f t="shared" si="1"/>
        <v>62</v>
      </c>
    </row>
    <row r="7" spans="1:5" x14ac:dyDescent="0.2">
      <c r="A7" s="8" t="s">
        <v>95</v>
      </c>
      <c r="B7" s="1">
        <v>5</v>
      </c>
      <c r="D7" t="str">
        <f t="shared" si="0"/>
        <v>Manager</v>
      </c>
      <c r="E7">
        <f t="shared" si="1"/>
        <v>5</v>
      </c>
    </row>
    <row r="8" spans="1:5" x14ac:dyDescent="0.2">
      <c r="A8" s="8" t="s">
        <v>81</v>
      </c>
      <c r="B8" s="1">
        <v>10</v>
      </c>
      <c r="D8" t="str">
        <f t="shared" si="0"/>
        <v>Manufacturing Director</v>
      </c>
      <c r="E8">
        <f t="shared" si="1"/>
        <v>10</v>
      </c>
    </row>
    <row r="9" spans="1:5" x14ac:dyDescent="0.2">
      <c r="A9" s="8" t="s">
        <v>101</v>
      </c>
      <c r="B9" s="1">
        <v>2</v>
      </c>
      <c r="D9" t="str">
        <f t="shared" si="0"/>
        <v>Research Director</v>
      </c>
      <c r="E9">
        <f t="shared" si="1"/>
        <v>2</v>
      </c>
    </row>
    <row r="10" spans="1:5" x14ac:dyDescent="0.2">
      <c r="A10" s="8" t="s">
        <v>63</v>
      </c>
      <c r="B10" s="1">
        <v>47</v>
      </c>
      <c r="D10" t="str">
        <f t="shared" si="0"/>
        <v>Research Scientist</v>
      </c>
      <c r="E10">
        <f t="shared" si="1"/>
        <v>47</v>
      </c>
    </row>
    <row r="11" spans="1:5" x14ac:dyDescent="0.2">
      <c r="A11" s="8" t="s">
        <v>52</v>
      </c>
      <c r="B11" s="1">
        <v>57</v>
      </c>
      <c r="D11" t="str">
        <f t="shared" si="0"/>
        <v>Sales Executive</v>
      </c>
      <c r="E11">
        <f t="shared" si="1"/>
        <v>57</v>
      </c>
    </row>
    <row r="12" spans="1:5" x14ac:dyDescent="0.2">
      <c r="A12" s="8" t="s">
        <v>99</v>
      </c>
      <c r="B12" s="1">
        <v>33</v>
      </c>
      <c r="D12" t="str">
        <f t="shared" si="0"/>
        <v>Sales Representative</v>
      </c>
      <c r="E12">
        <f t="shared" si="1"/>
        <v>33</v>
      </c>
    </row>
    <row r="13" spans="1:5" x14ac:dyDescent="0.2">
      <c r="A13" s="8"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5D685-689F-3247-B5A9-87B611235183}">
  <dimension ref="A3:B7"/>
  <sheetViews>
    <sheetView workbookViewId="0">
      <selection activeCell="L20" sqref="L20"/>
    </sheetView>
  </sheetViews>
  <sheetFormatPr baseColWidth="10" defaultRowHeight="16" x14ac:dyDescent="0.2"/>
  <cols>
    <col min="1" max="1" width="13" bestFit="1" customWidth="1"/>
    <col min="2" max="2" width="22.5" bestFit="1" customWidth="1"/>
  </cols>
  <sheetData>
    <row r="3" spans="1:2" x14ac:dyDescent="0.2">
      <c r="A3" s="7" t="s">
        <v>1565</v>
      </c>
      <c r="B3" t="s">
        <v>1556</v>
      </c>
    </row>
    <row r="4" spans="1:2" x14ac:dyDescent="0.2">
      <c r="A4" s="8" t="s">
        <v>161</v>
      </c>
      <c r="B4" s="10">
        <v>5.0632911392405063E-2</v>
      </c>
    </row>
    <row r="5" spans="1:2" x14ac:dyDescent="0.2">
      <c r="A5" s="8" t="s">
        <v>60</v>
      </c>
      <c r="B5" s="10">
        <v>0.56118143459915615</v>
      </c>
    </row>
    <row r="6" spans="1:2" x14ac:dyDescent="0.2">
      <c r="A6" s="8" t="s">
        <v>48</v>
      </c>
      <c r="B6" s="10">
        <v>0.3881856540084388</v>
      </c>
    </row>
    <row r="7" spans="1:2" x14ac:dyDescent="0.2">
      <c r="A7" s="8" t="s">
        <v>1566</v>
      </c>
      <c r="B7"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DEE93-2175-D147-BE57-2B6B391E51A0}">
  <dimension ref="A3:B9"/>
  <sheetViews>
    <sheetView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7" t="s">
        <v>1565</v>
      </c>
      <c r="B3" t="s">
        <v>1556</v>
      </c>
    </row>
    <row r="4" spans="1:2" x14ac:dyDescent="0.2">
      <c r="A4" s="8" t="s">
        <v>69</v>
      </c>
      <c r="B4" s="1">
        <v>112</v>
      </c>
    </row>
    <row r="5" spans="1:2" x14ac:dyDescent="0.2">
      <c r="A5" s="8" t="s">
        <v>46</v>
      </c>
      <c r="B5" s="1">
        <v>51</v>
      </c>
    </row>
    <row r="6" spans="1:2" x14ac:dyDescent="0.2">
      <c r="A6" s="8" t="s">
        <v>58</v>
      </c>
      <c r="B6" s="1">
        <v>25</v>
      </c>
    </row>
    <row r="7" spans="1:2" x14ac:dyDescent="0.2">
      <c r="A7" s="8" t="s">
        <v>75</v>
      </c>
      <c r="B7" s="1">
        <v>11</v>
      </c>
    </row>
    <row r="8" spans="1:2" x14ac:dyDescent="0.2">
      <c r="A8" s="8" t="s">
        <v>92</v>
      </c>
      <c r="B8" s="1">
        <v>38</v>
      </c>
    </row>
    <row r="9" spans="1:2" x14ac:dyDescent="0.2">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AD6DF-2685-7147-8A4B-2EEC7475CEE8}">
  <dimension ref="A3:E7"/>
  <sheetViews>
    <sheetView workbookViewId="0">
      <selection activeCell="L20" sqref="L20"/>
    </sheetView>
  </sheetViews>
  <sheetFormatPr baseColWidth="10" defaultRowHeight="16" x14ac:dyDescent="0.2"/>
  <cols>
    <col min="1" max="1" width="13" bestFit="1" customWidth="1"/>
    <col min="2" max="2" width="22.5" bestFit="1" customWidth="1"/>
    <col min="4" max="4" width="14.6640625" customWidth="1"/>
  </cols>
  <sheetData>
    <row r="3" spans="1:5" x14ac:dyDescent="0.2">
      <c r="A3" s="7" t="s">
        <v>1565</v>
      </c>
      <c r="B3" t="s">
        <v>1556</v>
      </c>
      <c r="D3" t="s">
        <v>1570</v>
      </c>
      <c r="E3" t="s">
        <v>1571</v>
      </c>
    </row>
    <row r="4" spans="1:5" x14ac:dyDescent="0.2">
      <c r="A4" s="8" t="s">
        <v>79</v>
      </c>
      <c r="B4" s="1">
        <v>33</v>
      </c>
      <c r="D4" t="str">
        <f>A4</f>
        <v>Divorced</v>
      </c>
      <c r="E4">
        <f>GETPIVOTDATA("CF_attrition count",$A$3,"Marital Status",A4)</f>
        <v>33</v>
      </c>
    </row>
    <row r="5" spans="1:5" x14ac:dyDescent="0.2">
      <c r="A5" s="8" t="s">
        <v>64</v>
      </c>
      <c r="B5" s="1">
        <v>84</v>
      </c>
      <c r="D5" t="str">
        <f t="shared" ref="D5:D6" si="0">A5</f>
        <v>Married</v>
      </c>
      <c r="E5">
        <f t="shared" ref="E5:E6" si="1">GETPIVOTDATA("CF_attrition count",$A$3,"Marital Status",A5)</f>
        <v>84</v>
      </c>
    </row>
    <row r="6" spans="1:5" x14ac:dyDescent="0.2">
      <c r="A6" s="8" t="s">
        <v>53</v>
      </c>
      <c r="B6" s="1">
        <v>120</v>
      </c>
      <c r="D6" t="str">
        <f t="shared" si="0"/>
        <v>Single</v>
      </c>
      <c r="E6">
        <f t="shared" si="1"/>
        <v>120</v>
      </c>
    </row>
    <row r="7" spans="1:5" x14ac:dyDescent="0.2">
      <c r="A7" s="8" t="s">
        <v>1566</v>
      </c>
      <c r="B7"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35" sqref="B35"/>
    </sheetView>
  </sheetViews>
  <sheetFormatPr baseColWidth="10" defaultColWidth="8.83203125" defaultRowHeight="16" x14ac:dyDescent="0.2"/>
  <cols>
    <col min="1" max="1" width="9.83203125" customWidth="1"/>
    <col min="2" max="2" width="15.33203125" customWidth="1"/>
    <col min="3" max="3" width="13.33203125" customWidth="1"/>
    <col min="4" max="4" width="17.6640625" bestFit="1" customWidth="1"/>
    <col min="5" max="5" width="12.83203125" customWidth="1"/>
    <col min="6" max="6" width="15.5" customWidth="1"/>
    <col min="7" max="7" width="9" customWidth="1"/>
    <col min="8" max="8" width="18.1640625" customWidth="1"/>
    <col min="10" max="10" width="23.33203125" bestFit="1" customWidth="1"/>
    <col min="11" max="11" width="14.33203125" customWidth="1"/>
    <col min="12" max="12" width="11.1640625" customWidth="1"/>
    <col min="14" max="14" width="22.83203125" customWidth="1"/>
    <col min="18" max="18" width="17.83203125" customWidth="1"/>
    <col min="19" max="19" width="18.6640625" customWidth="1"/>
    <col min="20" max="20" width="16.5" customWidth="1"/>
    <col min="21" max="21" width="20.33203125" customWidth="1"/>
    <col min="22" max="22" width="11.1640625" customWidth="1"/>
    <col min="23" max="23" width="20.1640625" customWidth="1"/>
    <col min="24" max="24" width="16" bestFit="1" customWidth="1"/>
    <col min="25" max="25" width="16.33203125" customWidth="1"/>
    <col min="26" max="26" width="23.6640625" customWidth="1"/>
    <col min="27" max="27" width="12.5" customWidth="1"/>
    <col min="28" max="28" width="16.33203125" customWidth="1"/>
    <col min="29" max="29" width="10.1640625" customWidth="1"/>
    <col min="30" max="30" width="15.6640625" customWidth="1"/>
    <col min="31" max="31" width="16.33203125" customWidth="1"/>
    <col min="32" max="32" width="14" customWidth="1"/>
    <col min="33" max="33" width="23.664062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6640625" customWidth="1"/>
    <col min="41" max="41" width="17.83203125" customWidth="1"/>
    <col min="42" max="42" width="20.33203125" customWidth="1"/>
    <col min="43" max="43" width="25.1640625" customWidth="1"/>
    <col min="44" max="44" width="23.664062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baseColWidth="10" defaultColWidth="8.83203125" defaultRowHeight="16" x14ac:dyDescent="0.2"/>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abSelected="1" zoomScale="85" zoomScaleNormal="85" workbookViewId="0">
      <selection activeCell="X28" sqref="X28"/>
    </sheetView>
  </sheetViews>
  <sheetFormatPr baseColWidth="10" defaultColWidth="8.83203125" defaultRowHeight="16" x14ac:dyDescent="0.2"/>
  <cols>
    <col min="1" max="16384" width="8.832031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vt:lpstr>
      <vt:lpstr>Job</vt:lpstr>
      <vt:lpstr>department</vt:lpstr>
      <vt:lpstr>age</vt:lpstr>
      <vt:lpstr>marital</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Mayank Tripathi</cp:lastModifiedBy>
  <dcterms:created xsi:type="dcterms:W3CDTF">2022-12-29T16:02:46Z</dcterms:created>
  <dcterms:modified xsi:type="dcterms:W3CDTF">2023-08-01T18:44:59Z</dcterms:modified>
</cp:coreProperties>
</file>