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oggs\OneDrive\Documents\Desktop\Collage\Assignmants\CDA\"/>
    </mc:Choice>
  </mc:AlternateContent>
  <xr:revisionPtr revIDLastSave="0" documentId="13_ncr:1_{A049BB2E-242B-4B0F-95E8-7062A4AFC871}" xr6:coauthVersionLast="47" xr6:coauthVersionMax="47" xr10:uidLastSave="{00000000-0000-0000-0000-000000000000}"/>
  <bookViews>
    <workbookView xWindow="5040" yWindow="1092" windowWidth="17280" windowHeight="9420" activeTab="2" xr2:uid="{00000000-000D-0000-FFFF-FFFF00000000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AC65" i="1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80" i="3"/>
  <c r="F81" i="3"/>
  <c r="F3" i="1"/>
  <c r="J45" i="1"/>
  <c r="I45" i="1"/>
  <c r="D42" i="1"/>
  <c r="B42" i="1"/>
  <c r="D41" i="1"/>
  <c r="B41" i="1"/>
  <c r="AM41" i="1"/>
  <c r="Z41" i="1"/>
  <c r="Y41" i="1"/>
  <c r="X41" i="1"/>
  <c r="W41" i="1"/>
  <c r="V41" i="1"/>
  <c r="U41" i="1"/>
  <c r="T41" i="1"/>
  <c r="S41" i="1"/>
  <c r="R41" i="1"/>
  <c r="Q41" i="1"/>
  <c r="P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J48" i="1" l="1"/>
  <c r="AA42" i="1"/>
  <c r="AM42" i="1"/>
  <c r="AM44" i="1"/>
  <c r="AA44" i="1"/>
</calcChain>
</file>

<file path=xl/sharedStrings.xml><?xml version="1.0" encoding="utf-8"?>
<sst xmlns="http://schemas.openxmlformats.org/spreadsheetml/2006/main" count="449" uniqueCount="97">
  <si>
    <t>Sub-Total</t>
  </si>
  <si>
    <t>Electricity Generation Statewise</t>
  </si>
  <si>
    <t>Thermal</t>
  </si>
  <si>
    <t>Renewable</t>
  </si>
  <si>
    <t>(MWh)</t>
  </si>
  <si>
    <t>used electrycity</t>
  </si>
  <si>
    <t>Andaman and Nicobar Islands</t>
  </si>
  <si>
    <t>Financial Year</t>
  </si>
  <si>
    <t>Andhra Pradesh</t>
  </si>
  <si>
    <t>State</t>
  </si>
  <si>
    <t>State/Union Territory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</si>
  <si>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</si>
  <si>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</si>
  <si>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</si>
  <si>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</si>
  <si>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</si>
  <si>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</si>
  <si>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</si>
  <si>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</si>
  <si>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</si>
  <si>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Arunachal Pradesh</t>
  </si>
  <si>
    <t>A &amp; N Islands</t>
  </si>
  <si>
    <t>Assam</t>
  </si>
  <si>
    <t>5920*</t>
  </si>
  <si>
    <t>Bihar</t>
  </si>
  <si>
    <t>Chhattisgarh</t>
  </si>
  <si>
    <t>Chandigarh</t>
  </si>
  <si>
    <t>Dadra &amp; Nagar Haveli</t>
  </si>
  <si>
    <t>Daman &amp; Diu</t>
  </si>
  <si>
    <t>Delhi</t>
  </si>
  <si>
    <t>Dadra and Nagar Haveli</t>
  </si>
  <si>
    <t>Goa</t>
  </si>
  <si>
    <t>Daman and Diu</t>
  </si>
  <si>
    <t>Gujarat</t>
  </si>
  <si>
    <t>Haryana</t>
  </si>
  <si>
    <t>Himachal Pradesh</t>
  </si>
  <si>
    <r>
      <t>Jammu and Kashmir</t>
    </r>
    <r>
      <rPr>
        <sz val="8"/>
        <color rgb="FF202122"/>
        <rFont val="Arial"/>
        <family val="2"/>
      </rPr>
      <t> &amp; </t>
    </r>
    <r>
      <rPr>
        <sz val="8"/>
        <color rgb="FF0645AD"/>
        <rFont val="Arial"/>
        <family val="2"/>
      </rPr>
      <t>Ladakh</t>
    </r>
  </si>
  <si>
    <t>Jharkhand</t>
  </si>
  <si>
    <t>Karnataka</t>
  </si>
  <si>
    <t>Jammu &amp; Kashmir</t>
  </si>
  <si>
    <t>Jammu and Kashmir &amp; Ladakh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</si>
  <si>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</si>
  <si>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</si>
  <si>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</si>
  <si>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</si>
  <si>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</si>
  <si>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</si>
  <si>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</si>
  <si>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</si>
  <si>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NLC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</si>
  <si>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</si>
  <si>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</si>
  <si>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</si>
  <si>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</si>
  <si>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</si>
  <si>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</si>
  <si>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</si>
  <si>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</si>
  <si>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.</t>
  </si>
  <si>
    <t>4334**</t>
  </si>
  <si>
    <t>Uttar Pradesh</t>
  </si>
  <si>
    <t>Uttarakhand</t>
  </si>
  <si>
    <t>West Bengal</t>
  </si>
  <si>
    <t>India</t>
  </si>
  <si>
    <t>ALL INDIA</t>
  </si>
  <si>
    <t>Chhatisgarh</t>
  </si>
  <si>
    <t>Andaman &amp; Nicobar</t>
  </si>
  <si>
    <t>Dadar &amp; Nagar Haveli</t>
  </si>
  <si>
    <t>Lakshwadeep</t>
  </si>
  <si>
    <t>Pondicherry</t>
  </si>
  <si>
    <t>Idea: Apply z test on thermal and Renewable energy.. They are not significant … therefore have equal share</t>
  </si>
  <si>
    <t>coal production less</t>
  </si>
  <si>
    <t>hence need to increase renewable energy..</t>
  </si>
  <si>
    <t>States</t>
  </si>
  <si>
    <t>Jammu and Kashmir &amp; Ladakh</t>
  </si>
  <si>
    <t>And UT's</t>
  </si>
  <si>
    <t>States of India by installed power capacity - Wikipedia</t>
  </si>
  <si>
    <t>State-wise all India installed power generation capacity as of 31 December 2021</t>
  </si>
  <si>
    <t>Averages of Electricity Generated vs used in the last 7 years:</t>
  </si>
  <si>
    <t>Jammu and Kashmir</t>
  </si>
  <si>
    <t>kw</t>
  </si>
  <si>
    <t>MW</t>
  </si>
  <si>
    <t>State wise per capita energy used ( negative correl.. Poor power distribution!)</t>
  </si>
  <si>
    <t>0.6+AC65+AB47:AB81+A+AB47:AB82</t>
  </si>
  <si>
    <t>0.636+AF47:AF49066666666667</t>
  </si>
  <si>
    <t xml:space="preserve"> </t>
  </si>
  <si>
    <t>Percapita StateWise power</t>
  </si>
  <si>
    <t>Energy consumed vs generated.. Correlation</t>
  </si>
  <si>
    <t>States/Uts</t>
  </si>
  <si>
    <t>Thermal energy</t>
  </si>
  <si>
    <t>Solar Energy Output</t>
  </si>
  <si>
    <t xml:space="preserve">Year wise Coal Generated and Power Requirment in India </t>
  </si>
  <si>
    <t>Coal Generated (In Million Tonnes)</t>
  </si>
  <si>
    <t>Power Requirement (In MW)</t>
  </si>
  <si>
    <t>State Wise Solar And Thermal Energy Output For years (2020 - 2021) (In MW)</t>
  </si>
  <si>
    <t xml:space="preserve">  Years</t>
  </si>
  <si>
    <t>S.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</si>
</sst>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202122"/>
      <name val="Arial"/>
      <family val="2"/>
    </font>
    <font>
      <i/>
      <sz val="11"/>
      <color theme="1"/>
      <name val="Calibri"/>
      <family val="2"/>
      <scheme val="minor"/>
    </font>
    <font>
      <sz val="8"/>
      <color rgb="FF202122"/>
      <name val="Arial"/>
      <family val="2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sz val="8"/>
      <color rgb="FF0645AD"/>
      <name val="Arial"/>
      <family val="2"/>
    </font>
    <font>
      <sz val="11"/>
      <color rgb="FF333333"/>
      <name val="Times New Roman"/>
      <family val="1"/>
    </font>
    <font>
      <sz val="10"/>
      <color rgb="FF333333"/>
      <name val="Times New Roman"/>
      <family val="1"/>
    </font>
    <font>
      <sz val="8"/>
      <color rgb="FF333333"/>
      <name val="Open Sans"/>
      <family val="2"/>
    </font>
    <font>
      <b/>
      <sz val="8"/>
      <color rgb="FF333333"/>
      <name val="Open Sans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EFD1AA"/>
      </left>
      <right style="medium">
        <color rgb="FFEFD1AA"/>
      </right>
      <top style="medium">
        <color rgb="FFEFD1AA"/>
      </top>
      <bottom style="medium">
        <color rgb="FFEFD1AA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2" fillId="3" borderId="3" xfId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1" fillId="0" borderId="4" xfId="0" applyFont="1" applyBorder="1"/>
    <xf numFmtId="0" fontId="6" fillId="4" borderId="5" xfId="0" applyFont="1" applyFill="1" applyBorder="1" applyAlignment="1">
      <alignment horizontal="center" vertical="center" wrapText="1"/>
    </xf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0" fontId="7" fillId="4" borderId="5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4" fontId="5" fillId="2" borderId="3" xfId="0" applyNumberFormat="1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vertical="center" wrapText="1"/>
    </xf>
    <xf numFmtId="0" fontId="1" fillId="0" borderId="8" xfId="0" applyFont="1" applyBorder="1"/>
    <xf numFmtId="164" fontId="1" fillId="0" borderId="9" xfId="0" applyNumberFormat="1" applyFont="1" applyBorder="1"/>
    <xf numFmtId="164" fontId="1" fillId="0" borderId="8" xfId="0" applyNumberFormat="1" applyFont="1" applyBorder="1"/>
    <xf numFmtId="164" fontId="1" fillId="0" borderId="10" xfId="0" applyNumberFormat="1" applyFont="1" applyBorder="1"/>
    <xf numFmtId="0" fontId="10" fillId="0" borderId="11" xfId="0" applyFont="1" applyBorder="1" applyAlignment="1">
      <alignment horizontal="justify" vertical="center" wrapText="1"/>
    </xf>
    <xf numFmtId="0" fontId="9" fillId="0" borderId="11" xfId="0" applyFont="1" applyBorder="1" applyAlignment="1">
      <alignment horizontal="justify" vertical="center" wrapText="1"/>
    </xf>
    <xf numFmtId="0" fontId="0" fillId="0" borderId="12" xfId="0" applyBorder="1"/>
    <xf numFmtId="0" fontId="0" fillId="0" borderId="13" xfId="0" applyBorder="1"/>
    <xf numFmtId="0" fontId="10" fillId="0" borderId="0" xfId="0" applyFont="1"/>
    <xf numFmtId="0" fontId="12" fillId="4" borderId="14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3" fontId="11" fillId="4" borderId="14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2" fillId="0" borderId="0" xfId="1"/>
    <xf numFmtId="0" fontId="3" fillId="0" borderId="0" xfId="0" applyFont="1"/>
    <xf numFmtId="2" fontId="0" fillId="0" borderId="0" xfId="0" applyNumberFormat="1"/>
    <xf numFmtId="2" fontId="12" fillId="4" borderId="14" xfId="0" applyNumberFormat="1" applyFont="1" applyFill="1" applyBorder="1" applyAlignment="1">
      <alignment horizontal="center" vertical="center" wrapText="1"/>
    </xf>
    <xf numFmtId="2" fontId="11" fillId="4" borderId="1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2.5428331875182269E-2"/>
          <c:w val="0.8111412948381452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Sheet3!$F$46:$F$81</c:f>
              <c:numCache>
                <c:formatCode>#,##0.0</c:formatCode>
                <c:ptCount val="36"/>
                <c:pt idx="0">
                  <c:v>220.49727272727276</c:v>
                </c:pt>
                <c:pt idx="1">
                  <c:v>82070.547272727257</c:v>
                </c:pt>
                <c:pt idx="2">
                  <c:v>1398.5772727272727</c:v>
                </c:pt>
                <c:pt idx="3">
                  <c:v>5414.3772727272726</c:v>
                </c:pt>
                <c:pt idx="4">
                  <c:v>13034.993636363635</c:v>
                </c:pt>
                <c:pt idx="5">
                  <c:v>4.330909090909091</c:v>
                </c:pt>
                <c:pt idx="6">
                  <c:v>66135.7190909091</c:v>
                </c:pt>
                <c:pt idx="7">
                  <c:v>11.027272727272729</c:v>
                </c:pt>
                <c:pt idx="8">
                  <c:v>1.3318181818181818</c:v>
                </c:pt>
                <c:pt idx="9">
                  <c:v>9840.0590909090897</c:v>
                </c:pt>
                <c:pt idx="10">
                  <c:v>335.19545454545454</c:v>
                </c:pt>
                <c:pt idx="11">
                  <c:v>98890.477272727279</c:v>
                </c:pt>
                <c:pt idx="12">
                  <c:v>21199.588181818184</c:v>
                </c:pt>
                <c:pt idx="13">
                  <c:v>28858.290000000005</c:v>
                </c:pt>
                <c:pt idx="14">
                  <c:v>11522.646363636362</c:v>
                </c:pt>
                <c:pt idx="15">
                  <c:v>20358.233636363639</c:v>
                </c:pt>
                <c:pt idx="16">
                  <c:v>50515.516363636358</c:v>
                </c:pt>
                <c:pt idx="17">
                  <c:v>9776.3390909090904</c:v>
                </c:pt>
                <c:pt idx="18">
                  <c:v>13.773636363636363</c:v>
                </c:pt>
                <c:pt idx="19">
                  <c:v>59249.024545454544</c:v>
                </c:pt>
                <c:pt idx="20">
                  <c:v>99546.54</c:v>
                </c:pt>
                <c:pt idx="21">
                  <c:v>538.90727272727281</c:v>
                </c:pt>
                <c:pt idx="22">
                  <c:v>931.36909090909091</c:v>
                </c:pt>
                <c:pt idx="23">
                  <c:v>67.237272727272725</c:v>
                </c:pt>
                <c:pt idx="24">
                  <c:v>292.45</c:v>
                </c:pt>
                <c:pt idx="25">
                  <c:v>58929.342727272728</c:v>
                </c:pt>
                <c:pt idx="26">
                  <c:v>370.94636363636369</c:v>
                </c:pt>
                <c:pt idx="27">
                  <c:v>24821.632727272725</c:v>
                </c:pt>
                <c:pt idx="28">
                  <c:v>46507.590909090912</c:v>
                </c:pt>
                <c:pt idx="29">
                  <c:v>2334.6718181818183</c:v>
                </c:pt>
                <c:pt idx="30">
                  <c:v>76289.831818181803</c:v>
                </c:pt>
                <c:pt idx="31">
                  <c:v>7453.22</c:v>
                </c:pt>
                <c:pt idx="32">
                  <c:v>2010.8781818181817</c:v>
                </c:pt>
                <c:pt idx="33">
                  <c:v>125487.78</c:v>
                </c:pt>
                <c:pt idx="34">
                  <c:v>11338.790909090909</c:v>
                </c:pt>
                <c:pt idx="35">
                  <c:v>58808.352727272715</c:v>
                </c:pt>
              </c:numCache>
            </c:numRef>
          </c:xVal>
          <c:yVal>
            <c:numRef>
              <c:f>Sheet1!$AM$5:$AM$40</c:f>
              <c:numCache>
                <c:formatCode>General</c:formatCode>
                <c:ptCount val="36"/>
                <c:pt idx="0">
                  <c:v>28.666666666666668</c:v>
                </c:pt>
                <c:pt idx="1">
                  <c:v>6871.75</c:v>
                </c:pt>
                <c:pt idx="2">
                  <c:v>70.111111111111114</c:v>
                </c:pt>
                <c:pt idx="3">
                  <c:v>877.44444444444446</c:v>
                </c:pt>
                <c:pt idx="4">
                  <c:v>2473.6666666666665</c:v>
                </c:pt>
                <c:pt idx="5">
                  <c:v>161.22222222222223</c:v>
                </c:pt>
                <c:pt idx="6">
                  <c:v>2441.7777777777778</c:v>
                </c:pt>
                <c:pt idx="7">
                  <c:v>574.88888888888891</c:v>
                </c:pt>
                <c:pt idx="8">
                  <c:v>232.77777777777777</c:v>
                </c:pt>
                <c:pt idx="9">
                  <c:v>2993.6666666666665</c:v>
                </c:pt>
                <c:pt idx="10">
                  <c:v>414.55555555555554</c:v>
                </c:pt>
                <c:pt idx="11">
                  <c:v>10419.777777777777</c:v>
                </c:pt>
                <c:pt idx="12">
                  <c:v>4889</c:v>
                </c:pt>
                <c:pt idx="13">
                  <c:v>937.77777777777783</c:v>
                </c:pt>
                <c:pt idx="14">
                  <c:v>1771.1111111111111</c:v>
                </c:pt>
                <c:pt idx="15">
                  <c:v>810.66666666666663</c:v>
                </c:pt>
                <c:pt idx="16">
                  <c:v>6728.2222222222226</c:v>
                </c:pt>
                <c:pt idx="17">
                  <c:v>2381.8888888888887</c:v>
                </c:pt>
                <c:pt idx="18">
                  <c:v>5</c:v>
                </c:pt>
                <c:pt idx="19">
                  <c:v>6532.333333333333</c:v>
                </c:pt>
                <c:pt idx="20">
                  <c:v>14224.222222222223</c:v>
                </c:pt>
                <c:pt idx="21">
                  <c:v>79.333333333333329</c:v>
                </c:pt>
                <c:pt idx="22">
                  <c:v>186.11111111111111</c:v>
                </c:pt>
                <c:pt idx="23">
                  <c:v>53.888888888888886</c:v>
                </c:pt>
                <c:pt idx="24">
                  <c:v>74.444444444444443</c:v>
                </c:pt>
                <c:pt idx="25">
                  <c:v>2780.7777777777778</c:v>
                </c:pt>
                <c:pt idx="26">
                  <c:v>255.33333333333334</c:v>
                </c:pt>
                <c:pt idx="27">
                  <c:v>5258.7777777777774</c:v>
                </c:pt>
                <c:pt idx="28">
                  <c:v>7025.8888888888887</c:v>
                </c:pt>
                <c:pt idx="29">
                  <c:v>46.555555555555557</c:v>
                </c:pt>
                <c:pt idx="30">
                  <c:v>10097.333333333334</c:v>
                </c:pt>
                <c:pt idx="31">
                  <c:v>6093.5</c:v>
                </c:pt>
                <c:pt idx="32">
                  <c:v>154.11111111111111</c:v>
                </c:pt>
                <c:pt idx="33">
                  <c:v>10974.555555555555</c:v>
                </c:pt>
                <c:pt idx="34">
                  <c:v>1303.2222222222222</c:v>
                </c:pt>
                <c:pt idx="35">
                  <c:v>4833.5555555555557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8-45EB-9102-66DF03D22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64352"/>
        <c:axId val="571962272"/>
      </c:scatterChart>
      <c:valAx>
        <c:axId val="5719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62272"/>
        <c:crosses val="autoZero"/>
        <c:crossBetween val="midCat"/>
      </c:valAx>
      <c:valAx>
        <c:axId val="5719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0</xdr:colOff>
      <xdr:row>12</xdr:row>
      <xdr:rowOff>0</xdr:rowOff>
    </xdr:from>
    <xdr:to>
      <xdr:col>49</xdr:col>
      <xdr:colOff>211658</xdr:colOff>
      <xdr:row>41</xdr:row>
      <xdr:rowOff>75712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A15CF3-B1BA-417A-B2BB-B30372D329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0" y="4358640"/>
          <a:ext cx="5698056" cy="4042627"/>
        </a:xfrm>
        <a:prstGeom prst="rect">
          <a:avLst/>
        </a:prstGeom>
      </xdr:spPr>
    </xdr:pic>
    <xdr:clientData/>
  </xdr:twoCellAnchor>
  <xdr:twoCellAnchor>
    <xdr:from>
      <xdr:col>41</xdr:col>
      <xdr:colOff>197828</xdr:colOff>
      <xdr:row>0</xdr:row>
      <xdr:rowOff>145073</xdr:rowOff>
    </xdr:from>
    <xdr:to>
      <xdr:col>48</xdr:col>
      <xdr:colOff>461597</xdr:colOff>
      <xdr:row>7</xdr:row>
      <xdr:rowOff>265235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FED1DE-C241-405B-A726-B4E56414E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Haryana" TargetMode="External"/><Relationship Id="rId18" Type="http://schemas.openxmlformats.org/officeDocument/2006/relationships/hyperlink" Target="https://en.wikipedia.org/wiki/Lakshadweep" TargetMode="External"/><Relationship Id="rId26" Type="http://schemas.openxmlformats.org/officeDocument/2006/relationships/hyperlink" Target="https://en.wikipedia.org/wiki/Odisha" TargetMode="External"/><Relationship Id="rId21" Type="http://schemas.openxmlformats.org/officeDocument/2006/relationships/hyperlink" Target="https://en.wikipedia.org/wiki/Manipur" TargetMode="External"/><Relationship Id="rId34" Type="http://schemas.openxmlformats.org/officeDocument/2006/relationships/hyperlink" Target="https://en.wikipedia.org/wiki/Uttar_Pradesh" TargetMode="External"/><Relationship Id="rId7" Type="http://schemas.openxmlformats.org/officeDocument/2006/relationships/hyperlink" Target="https://en.wikipedia.org/wiki/Chhattisgarh" TargetMode="External"/><Relationship Id="rId12" Type="http://schemas.openxmlformats.org/officeDocument/2006/relationships/hyperlink" Target="https://en.wikipedia.org/wiki/Gujarat" TargetMode="External"/><Relationship Id="rId17" Type="http://schemas.openxmlformats.org/officeDocument/2006/relationships/hyperlink" Target="https://en.wikipedia.org/wiki/Kerala" TargetMode="External"/><Relationship Id="rId25" Type="http://schemas.openxmlformats.org/officeDocument/2006/relationships/hyperlink" Target="https://en.wikipedia.org/wiki/NLC_India_Limited" TargetMode="External"/><Relationship Id="rId33" Type="http://schemas.openxmlformats.org/officeDocument/2006/relationships/hyperlink" Target="https://en.wikipedia.org/wiki/Tripura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en.wikipedia.org/wiki/Andhra_Pradesh" TargetMode="External"/><Relationship Id="rId16" Type="http://schemas.openxmlformats.org/officeDocument/2006/relationships/hyperlink" Target="https://en.wikipedia.org/wiki/Karnataka" TargetMode="External"/><Relationship Id="rId20" Type="http://schemas.openxmlformats.org/officeDocument/2006/relationships/hyperlink" Target="https://en.wikipedia.org/wiki/Maharashtra" TargetMode="External"/><Relationship Id="rId29" Type="http://schemas.openxmlformats.org/officeDocument/2006/relationships/hyperlink" Target="https://en.wikipedia.org/wiki/Rajasthan" TargetMode="External"/><Relationship Id="rId1" Type="http://schemas.openxmlformats.org/officeDocument/2006/relationships/hyperlink" Target="https://en.wikipedia.org/wiki/Andaman_and_Nicobar_Islands" TargetMode="External"/><Relationship Id="rId6" Type="http://schemas.openxmlformats.org/officeDocument/2006/relationships/hyperlink" Target="https://en.wikipedia.org/wiki/Chandigarh" TargetMode="External"/><Relationship Id="rId11" Type="http://schemas.openxmlformats.org/officeDocument/2006/relationships/hyperlink" Target="https://en.wikipedia.org/wiki/Goa" TargetMode="External"/><Relationship Id="rId24" Type="http://schemas.openxmlformats.org/officeDocument/2006/relationships/hyperlink" Target="https://en.wikipedia.org/wiki/Nagaland" TargetMode="External"/><Relationship Id="rId32" Type="http://schemas.openxmlformats.org/officeDocument/2006/relationships/hyperlink" Target="https://en.wikipedia.org/wiki/Telangana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Bihar" TargetMode="External"/><Relationship Id="rId15" Type="http://schemas.openxmlformats.org/officeDocument/2006/relationships/hyperlink" Target="https://en.wikipedia.org/wiki/Jharkhand" TargetMode="External"/><Relationship Id="rId23" Type="http://schemas.openxmlformats.org/officeDocument/2006/relationships/hyperlink" Target="https://en.wikipedia.org/wiki/Mizoram" TargetMode="External"/><Relationship Id="rId28" Type="http://schemas.openxmlformats.org/officeDocument/2006/relationships/hyperlink" Target="https://en.wikipedia.org/wiki/Punjab,_India" TargetMode="External"/><Relationship Id="rId36" Type="http://schemas.openxmlformats.org/officeDocument/2006/relationships/hyperlink" Target="https://en.wikipedia.org/wiki/West_Bengal" TargetMode="External"/><Relationship Id="rId10" Type="http://schemas.openxmlformats.org/officeDocument/2006/relationships/hyperlink" Target="https://en.wikipedia.org/wiki/Delhi" TargetMode="External"/><Relationship Id="rId19" Type="http://schemas.openxmlformats.org/officeDocument/2006/relationships/hyperlink" Target="https://en.wikipedia.org/wiki/Madhya_Pradesh" TargetMode="External"/><Relationship Id="rId31" Type="http://schemas.openxmlformats.org/officeDocument/2006/relationships/hyperlink" Target="https://en.wikipedia.org/wiki/Tamil_Nadu" TargetMode="External"/><Relationship Id="rId4" Type="http://schemas.openxmlformats.org/officeDocument/2006/relationships/hyperlink" Target="https://en.wikipedia.org/wiki/Assam" TargetMode="External"/><Relationship Id="rId9" Type="http://schemas.openxmlformats.org/officeDocument/2006/relationships/hyperlink" Target="https://en.wikipedia.org/wiki/Daman_and_Diu" TargetMode="External"/><Relationship Id="rId14" Type="http://schemas.openxmlformats.org/officeDocument/2006/relationships/hyperlink" Target="https://en.wikipedia.org/wiki/Himachal_Pradesh" TargetMode="External"/><Relationship Id="rId22" Type="http://schemas.openxmlformats.org/officeDocument/2006/relationships/hyperlink" Target="https://en.wikipedia.org/wiki/Meghalaya" TargetMode="External"/><Relationship Id="rId27" Type="http://schemas.openxmlformats.org/officeDocument/2006/relationships/hyperlink" Target="https://en.wikipedia.org/wiki/Puducherry_(union_territory)" TargetMode="External"/><Relationship Id="rId30" Type="http://schemas.openxmlformats.org/officeDocument/2006/relationships/hyperlink" Target="https://en.wikipedia.org/wiki/Sikkim" TargetMode="External"/><Relationship Id="rId35" Type="http://schemas.openxmlformats.org/officeDocument/2006/relationships/hyperlink" Target="https://en.wikipedia.org/wiki/Uttarakhand" TargetMode="External"/><Relationship Id="rId8" Type="http://schemas.openxmlformats.org/officeDocument/2006/relationships/hyperlink" Target="https://en.wikipedia.org/wiki/Dadra_and_Nagar_Haveli" TargetMode="External"/><Relationship Id="rId3" Type="http://schemas.openxmlformats.org/officeDocument/2006/relationships/hyperlink" Target="https://en.wikipedia.org/wiki/Arunachal_Prades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tes_of_India_by_installed_power_capaci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5"/>
  <sheetViews>
    <sheetView zoomScale="40" zoomScaleNormal="40" workbookViewId="0">
      <selection activeCell="AO7" sqref="AO7"/>
    </sheetView>
  </sheetViews>
  <sheetFormatPr defaultRowHeight="14.4" x14ac:dyDescent="0.3"/>
  <cols>
    <col min="1" max="1" width="31.109375" customWidth="1"/>
    <col min="2" max="2" width="9" bestFit="1" customWidth="1"/>
    <col min="4" max="4" width="11.44140625" customWidth="1"/>
    <col min="16" max="21" width="14.44140625" bestFit="1" customWidth="1"/>
    <col min="22" max="26" width="15.77734375" bestFit="1" customWidth="1"/>
    <col min="27" max="27" width="15.44140625" customWidth="1"/>
    <col min="30" max="31" width="9.109375" bestFit="1" customWidth="1"/>
    <col min="32" max="32" width="21.44140625" customWidth="1"/>
    <col min="33" max="39" width="9.109375" bestFit="1" customWidth="1"/>
  </cols>
  <sheetData>
    <row r="1" spans="1:39" ht="34.799999999999997" customHeight="1" x14ac:dyDescent="0.3">
      <c r="B1" s="1" t="s">
        <v>0</v>
      </c>
      <c r="D1" s="1" t="s">
        <v>0</v>
      </c>
      <c r="O1" s="2" t="s">
        <v>1</v>
      </c>
    </row>
    <row r="2" spans="1:39" ht="30" customHeight="1" thickBot="1" x14ac:dyDescent="0.35">
      <c r="B2" s="3" t="s">
        <v>2</v>
      </c>
      <c r="D2" s="3" t="s">
        <v>3</v>
      </c>
      <c r="O2" s="4" t="s">
        <v>4</v>
      </c>
      <c r="AC2" t="s">
        <v>5</v>
      </c>
    </row>
    <row r="3" spans="1:39" ht="15" thickBot="1" x14ac:dyDescent="0.35">
      <c r="A3" s="5" t="s">
        <v>6</v>
      </c>
      <c r="B3" s="6">
        <v>40.5</v>
      </c>
      <c r="D3" s="6">
        <v>34.74</v>
      </c>
      <c r="F3">
        <f>CORREL(B3:B39,D3:D39)</f>
        <v>0.77776343081186772</v>
      </c>
      <c r="P3" s="2" t="s">
        <v>7</v>
      </c>
    </row>
    <row r="4" spans="1:39" ht="21" thickBot="1" x14ac:dyDescent="0.35">
      <c r="A4" s="5" t="s">
        <v>8</v>
      </c>
      <c r="B4" s="7">
        <v>14714.46</v>
      </c>
      <c r="D4" s="7">
        <v>10864.11</v>
      </c>
      <c r="O4" s="8" t="s">
        <v>9</v>
      </c>
      <c r="R4" s="9" t="s">
        <v>11</v>
      </c>
      <c r="S4" s="9" t="s">
        <v>12</v>
      </c>
      <c r="T4" s="9" t="s">
        <v>13</v>
      </c>
      <c r="U4" s="9" t="s">
        <v>14</v>
      </c>
      <c r="V4" s="9" t="s">
        <v>15</v>
      </c>
      <c r="W4" s="9" t="s">
        <v>16</v>
      </c>
      <c r="X4" s="9" t="s">
        <v>17</v>
      </c>
      <c r="Y4" s="9" t="s">
        <v>18</v>
      </c>
      <c r="Z4" s="9" t="s">
        <v>19</v>
      </c>
      <c r="AC4" s="9" t="s">
        <v>10</v>
      </c>
      <c r="AD4" s="9" t="s">
        <v>11</v>
      </c>
      <c r="AE4" s="9" t="s">
        <v>12</v>
      </c>
      <c r="AF4" s="9" t="s">
        <v>13</v>
      </c>
      <c r="AG4" s="9" t="s">
        <v>14</v>
      </c>
      <c r="AH4" s="9" t="s">
        <v>15</v>
      </c>
      <c r="AI4" s="9" t="s">
        <v>16</v>
      </c>
      <c r="AJ4" s="9" t="s">
        <v>17</v>
      </c>
      <c r="AK4" s="9" t="s">
        <v>18</v>
      </c>
      <c r="AL4" s="9" t="s">
        <v>19</v>
      </c>
    </row>
    <row r="5" spans="1:39" ht="31.2" thickBot="1" x14ac:dyDescent="0.35">
      <c r="A5" s="5" t="s">
        <v>20</v>
      </c>
      <c r="B5" s="7">
        <v>83.87</v>
      </c>
      <c r="D5" s="7">
        <v>686.89</v>
      </c>
      <c r="F5">
        <f>CORREL(B3:B39,D3:D39)</f>
        <v>0.77776343081186772</v>
      </c>
      <c r="L5" t="s">
        <v>75</v>
      </c>
      <c r="O5" t="s">
        <v>21</v>
      </c>
      <c r="P5" s="10">
        <v>158.83999999999997</v>
      </c>
      <c r="Q5" s="11">
        <v>191.39000000000001</v>
      </c>
      <c r="R5" s="11">
        <v>220.92999999999998</v>
      </c>
      <c r="S5" s="11">
        <v>227.33999999999997</v>
      </c>
      <c r="T5" s="11">
        <v>239.88</v>
      </c>
      <c r="U5" s="11">
        <v>101.64000000000001</v>
      </c>
      <c r="V5" s="11">
        <v>109.59</v>
      </c>
      <c r="W5" s="11">
        <v>295.25</v>
      </c>
      <c r="X5" s="11">
        <v>366.61</v>
      </c>
      <c r="Y5" s="11">
        <v>331.15</v>
      </c>
      <c r="Z5" s="12">
        <v>182.85</v>
      </c>
      <c r="AC5" s="13" t="s">
        <v>6</v>
      </c>
      <c r="AD5" s="14">
        <v>24</v>
      </c>
      <c r="AE5" s="14">
        <v>24</v>
      </c>
      <c r="AF5" s="14">
        <v>24</v>
      </c>
      <c r="AG5" s="14">
        <v>24</v>
      </c>
      <c r="AH5" s="14">
        <v>24</v>
      </c>
      <c r="AI5" s="14">
        <v>33</v>
      </c>
      <c r="AJ5" s="14">
        <v>35</v>
      </c>
      <c r="AK5" s="14">
        <v>35</v>
      </c>
      <c r="AL5" s="14">
        <v>35</v>
      </c>
      <c r="AM5">
        <f t="shared" ref="AM5:AM41" si="0">AVERAGE(AD5:AL5)</f>
        <v>28.666666666666668</v>
      </c>
    </row>
    <row r="6" spans="1:39" ht="21" thickBot="1" x14ac:dyDescent="0.35">
      <c r="A6" s="5" t="s">
        <v>22</v>
      </c>
      <c r="B6" s="15">
        <v>1167.44</v>
      </c>
      <c r="D6" s="7">
        <v>626.76</v>
      </c>
      <c r="L6" t="s">
        <v>6</v>
      </c>
      <c r="O6" t="s">
        <v>8</v>
      </c>
      <c r="P6" s="10">
        <v>70335.37999999999</v>
      </c>
      <c r="Q6" s="11">
        <v>72310.719999999987</v>
      </c>
      <c r="R6" s="11">
        <v>77590.37999999999</v>
      </c>
      <c r="S6" s="11">
        <v>79235.140000000014</v>
      </c>
      <c r="T6" s="11">
        <v>89573.239999999991</v>
      </c>
      <c r="U6" s="11">
        <v>98550.969999999987</v>
      </c>
      <c r="V6" s="11">
        <v>103516.51000000001</v>
      </c>
      <c r="W6" s="11">
        <v>98883.26999999999</v>
      </c>
      <c r="X6" s="11">
        <v>98476.010000000009</v>
      </c>
      <c r="Y6" s="11">
        <v>56073.80999999999</v>
      </c>
      <c r="Z6" s="12">
        <v>58230.590000000004</v>
      </c>
      <c r="AC6" s="13" t="s">
        <v>8</v>
      </c>
      <c r="AD6" s="14">
        <v>9969</v>
      </c>
      <c r="AE6" s="14">
        <v>9566</v>
      </c>
      <c r="AF6" s="14" t="s">
        <v>23</v>
      </c>
      <c r="AG6" s="14">
        <v>5044</v>
      </c>
      <c r="AH6" s="14">
        <v>5430</v>
      </c>
      <c r="AI6" s="14">
        <v>5838</v>
      </c>
      <c r="AJ6" s="14">
        <v>6374</v>
      </c>
      <c r="AK6" s="14">
        <v>6545</v>
      </c>
      <c r="AL6" s="14">
        <v>6208</v>
      </c>
      <c r="AM6">
        <f t="shared" si="0"/>
        <v>6871.75</v>
      </c>
    </row>
    <row r="7" spans="1:39" ht="21" thickBot="1" x14ac:dyDescent="0.35">
      <c r="A7" s="5" t="s">
        <v>24</v>
      </c>
      <c r="B7" s="15">
        <v>6528.21</v>
      </c>
      <c r="D7" s="7">
        <v>496.93</v>
      </c>
      <c r="L7" t="s">
        <v>8</v>
      </c>
      <c r="O7" t="s">
        <v>20</v>
      </c>
      <c r="P7" s="10">
        <v>1411.86</v>
      </c>
      <c r="Q7" s="11">
        <v>965.71</v>
      </c>
      <c r="R7" s="11">
        <v>1678.72</v>
      </c>
      <c r="S7" s="11">
        <v>1762.8600000000001</v>
      </c>
      <c r="T7" s="11">
        <v>1258.5899999999999</v>
      </c>
      <c r="U7" s="11">
        <v>1620.36</v>
      </c>
      <c r="V7" s="11">
        <v>1200.29</v>
      </c>
      <c r="W7" s="11">
        <v>1530.91</v>
      </c>
      <c r="X7" s="11">
        <v>1271.94</v>
      </c>
      <c r="Y7" s="11">
        <v>1402.8600000000001</v>
      </c>
      <c r="Z7" s="12">
        <v>1280.25</v>
      </c>
      <c r="AC7" s="13" t="s">
        <v>20</v>
      </c>
      <c r="AD7" s="14">
        <v>59</v>
      </c>
      <c r="AE7" s="14">
        <v>55</v>
      </c>
      <c r="AF7" s="14">
        <v>68</v>
      </c>
      <c r="AG7" s="14">
        <v>63</v>
      </c>
      <c r="AH7" s="14">
        <v>73</v>
      </c>
      <c r="AI7" s="14">
        <v>80</v>
      </c>
      <c r="AJ7" s="14">
        <v>86</v>
      </c>
      <c r="AK7" s="14">
        <v>75</v>
      </c>
      <c r="AL7" s="14">
        <v>72</v>
      </c>
      <c r="AM7">
        <f t="shared" si="0"/>
        <v>70.111111111111114</v>
      </c>
    </row>
    <row r="8" spans="1:39" ht="15" thickBot="1" x14ac:dyDescent="0.35">
      <c r="A8" s="5" t="s">
        <v>25</v>
      </c>
      <c r="B8" s="7">
        <v>12221.89</v>
      </c>
      <c r="D8" s="7">
        <v>1085.58</v>
      </c>
      <c r="L8" t="s">
        <v>20</v>
      </c>
      <c r="O8" t="s">
        <v>22</v>
      </c>
      <c r="P8" s="10">
        <v>4709.46</v>
      </c>
      <c r="Q8" s="11">
        <v>4545.92</v>
      </c>
      <c r="R8" s="11">
        <v>5663.4299999999994</v>
      </c>
      <c r="S8" s="11">
        <v>5745.6600000000008</v>
      </c>
      <c r="T8" s="11">
        <v>5597.94</v>
      </c>
      <c r="U8" s="11">
        <v>5609.44</v>
      </c>
      <c r="V8" s="11">
        <v>6032.1799999999994</v>
      </c>
      <c r="W8" s="11">
        <v>5558.2</v>
      </c>
      <c r="X8" s="11">
        <v>5824.4400000000014</v>
      </c>
      <c r="Y8" s="11">
        <v>5749.3600000000006</v>
      </c>
      <c r="Z8" s="12">
        <v>4522.12</v>
      </c>
      <c r="AC8" s="13" t="s">
        <v>22</v>
      </c>
      <c r="AD8" s="14">
        <v>650</v>
      </c>
      <c r="AE8" s="14">
        <v>754</v>
      </c>
      <c r="AF8" s="14">
        <v>853</v>
      </c>
      <c r="AG8" s="14">
        <v>876</v>
      </c>
      <c r="AH8" s="14">
        <v>902</v>
      </c>
      <c r="AI8" s="14">
        <v>910</v>
      </c>
      <c r="AJ8" s="14">
        <v>953</v>
      </c>
      <c r="AK8" s="14">
        <v>980</v>
      </c>
      <c r="AL8" s="14">
        <v>1019</v>
      </c>
      <c r="AM8">
        <f t="shared" si="0"/>
        <v>877.44444444444446</v>
      </c>
    </row>
    <row r="9" spans="1:39" ht="15" thickBot="1" x14ac:dyDescent="0.35">
      <c r="A9" s="5" t="s">
        <v>26</v>
      </c>
      <c r="B9" s="16">
        <v>59.86</v>
      </c>
      <c r="D9" s="16">
        <v>155.16</v>
      </c>
      <c r="L9" t="s">
        <v>22</v>
      </c>
      <c r="O9" t="s">
        <v>24</v>
      </c>
      <c r="P9" s="10">
        <v>6768.16</v>
      </c>
      <c r="Q9" s="11">
        <v>6684.7199999999993</v>
      </c>
      <c r="R9" s="11">
        <v>7364.42</v>
      </c>
      <c r="S9" s="11">
        <v>10134.32</v>
      </c>
      <c r="T9" s="11">
        <v>12408</v>
      </c>
      <c r="U9" s="11">
        <v>14953.500000000002</v>
      </c>
      <c r="V9" s="11">
        <v>14229.71</v>
      </c>
      <c r="W9" s="11">
        <v>15398.939999999999</v>
      </c>
      <c r="X9" s="11">
        <v>15652.21</v>
      </c>
      <c r="Y9" s="11">
        <v>18963.939999999999</v>
      </c>
      <c r="Z9" s="12">
        <v>20827.009999999998</v>
      </c>
      <c r="AC9" s="13" t="s">
        <v>24</v>
      </c>
      <c r="AD9" s="14">
        <v>1541</v>
      </c>
      <c r="AE9" s="14">
        <v>1539</v>
      </c>
      <c r="AF9" s="14">
        <v>1929</v>
      </c>
      <c r="AG9" s="14">
        <v>2396</v>
      </c>
      <c r="AH9" s="14">
        <v>2571</v>
      </c>
      <c r="AI9" s="14">
        <v>2702</v>
      </c>
      <c r="AJ9" s="14">
        <v>3005</v>
      </c>
      <c r="AK9" s="14">
        <v>3163</v>
      </c>
      <c r="AL9" s="14">
        <v>3417</v>
      </c>
      <c r="AM9">
        <f t="shared" si="0"/>
        <v>2473.6666666666665</v>
      </c>
    </row>
    <row r="10" spans="1:39" ht="15" thickBot="1" x14ac:dyDescent="0.35">
      <c r="A10" s="5" t="s">
        <v>27</v>
      </c>
      <c r="B10" s="15">
        <v>488.78</v>
      </c>
      <c r="D10" s="7">
        <v>5.46</v>
      </c>
      <c r="L10" t="s">
        <v>24</v>
      </c>
      <c r="O10" t="s">
        <v>26</v>
      </c>
      <c r="P10" s="10">
        <v>4.9800000000000004</v>
      </c>
      <c r="Q10" s="11">
        <v>1.34</v>
      </c>
      <c r="R10" s="11">
        <v>3.91</v>
      </c>
      <c r="S10" s="11">
        <v>6.56</v>
      </c>
      <c r="T10" s="11">
        <v>6.69</v>
      </c>
      <c r="U10" s="11">
        <v>5.67</v>
      </c>
      <c r="V10" s="11">
        <v>1.19</v>
      </c>
      <c r="W10" s="11">
        <v>1.65</v>
      </c>
      <c r="X10" s="11">
        <v>5.15</v>
      </c>
      <c r="Y10" s="11">
        <v>10.5</v>
      </c>
      <c r="Z10" s="12">
        <v>0</v>
      </c>
      <c r="AC10" s="13" t="s">
        <v>26</v>
      </c>
      <c r="AD10" s="14">
        <v>164</v>
      </c>
      <c r="AE10" s="14">
        <v>157</v>
      </c>
      <c r="AF10" s="14">
        <v>162</v>
      </c>
      <c r="AG10" s="14">
        <v>161</v>
      </c>
      <c r="AH10" s="14">
        <v>165</v>
      </c>
      <c r="AI10" s="14">
        <v>161</v>
      </c>
      <c r="AJ10" s="14">
        <v>156</v>
      </c>
      <c r="AK10" s="14">
        <v>173</v>
      </c>
      <c r="AL10" s="14">
        <v>152</v>
      </c>
      <c r="AM10">
        <f t="shared" si="0"/>
        <v>161.22222222222223</v>
      </c>
    </row>
    <row r="11" spans="1:39" ht="21" thickBot="1" x14ac:dyDescent="0.35">
      <c r="A11" s="5" t="s">
        <v>28</v>
      </c>
      <c r="B11" s="15">
        <v>208.08</v>
      </c>
      <c r="D11" s="7">
        <v>40.72</v>
      </c>
      <c r="L11" t="s">
        <v>25</v>
      </c>
      <c r="O11" t="s">
        <v>25</v>
      </c>
      <c r="P11" s="10">
        <v>27962.43</v>
      </c>
      <c r="Q11" s="11">
        <v>34273.589999999997</v>
      </c>
      <c r="R11" s="11">
        <v>34464.080000000002</v>
      </c>
      <c r="S11" s="11">
        <v>55720.05</v>
      </c>
      <c r="T11" s="11">
        <v>59992.219999999994</v>
      </c>
      <c r="U11" s="11">
        <v>70557.51999999999</v>
      </c>
      <c r="V11" s="11">
        <v>76717.64999999998</v>
      </c>
      <c r="W11" s="11">
        <v>86797.639999999985</v>
      </c>
      <c r="X11" s="11">
        <v>90013.039999999979</v>
      </c>
      <c r="Y11" s="11">
        <v>101481.40000000002</v>
      </c>
      <c r="Z11" s="12">
        <v>89513.290000000008</v>
      </c>
      <c r="AC11" s="13" t="s">
        <v>25</v>
      </c>
      <c r="AD11" s="14">
        <v>1730</v>
      </c>
      <c r="AE11" s="14">
        <v>1893</v>
      </c>
      <c r="AF11" s="14">
        <v>2150</v>
      </c>
      <c r="AG11" s="14">
        <v>2565</v>
      </c>
      <c r="AH11" s="14">
        <v>2375</v>
      </c>
      <c r="AI11" s="14">
        <v>2592</v>
      </c>
      <c r="AJ11" s="14">
        <v>2613</v>
      </c>
      <c r="AK11" s="14">
        <v>3011</v>
      </c>
      <c r="AL11" s="14">
        <v>3047</v>
      </c>
      <c r="AM11">
        <f t="shared" si="0"/>
        <v>2441.7777777777778</v>
      </c>
    </row>
    <row r="12" spans="1:39" ht="21" thickBot="1" x14ac:dyDescent="0.35">
      <c r="A12" s="5" t="s">
        <v>29</v>
      </c>
      <c r="B12" s="7">
        <v>6520.93</v>
      </c>
      <c r="D12" s="7">
        <v>986.21</v>
      </c>
      <c r="L12" t="s">
        <v>26</v>
      </c>
      <c r="O12" t="s">
        <v>30</v>
      </c>
      <c r="P12" s="10">
        <v>31.14</v>
      </c>
      <c r="Q12" s="11">
        <v>32.549999999999997</v>
      </c>
      <c r="R12" s="11">
        <v>7.62</v>
      </c>
      <c r="S12" s="11">
        <v>9.94</v>
      </c>
      <c r="T12" s="11">
        <v>16.68</v>
      </c>
      <c r="U12" s="11">
        <v>12.15</v>
      </c>
      <c r="V12" s="11">
        <v>4.24</v>
      </c>
      <c r="W12" s="11">
        <v>2.31</v>
      </c>
      <c r="X12" s="11">
        <v>2.36</v>
      </c>
      <c r="Y12" s="11">
        <v>2.31</v>
      </c>
      <c r="Z12" s="12">
        <v>0</v>
      </c>
      <c r="AC12" s="13" t="s">
        <v>30</v>
      </c>
      <c r="AD12" s="14">
        <v>457</v>
      </c>
      <c r="AE12" s="14">
        <v>539</v>
      </c>
      <c r="AF12" s="14">
        <v>531</v>
      </c>
      <c r="AG12" s="14">
        <v>593</v>
      </c>
      <c r="AH12" s="14">
        <v>602</v>
      </c>
      <c r="AI12" s="14">
        <v>617</v>
      </c>
      <c r="AJ12" s="14">
        <v>632</v>
      </c>
      <c r="AK12" s="14">
        <v>653</v>
      </c>
      <c r="AL12" s="14">
        <v>550</v>
      </c>
      <c r="AM12">
        <f t="shared" si="0"/>
        <v>574.88888888888891</v>
      </c>
    </row>
    <row r="13" spans="1:39" ht="21" thickBot="1" x14ac:dyDescent="0.35">
      <c r="A13" s="5" t="s">
        <v>31</v>
      </c>
      <c r="B13" s="7">
        <v>559.94000000000005</v>
      </c>
      <c r="D13" s="7">
        <v>20.88</v>
      </c>
      <c r="L13" t="s">
        <v>27</v>
      </c>
      <c r="O13" t="s">
        <v>32</v>
      </c>
      <c r="P13" s="10">
        <v>0</v>
      </c>
      <c r="Q13" s="11">
        <v>0</v>
      </c>
      <c r="R13" s="11">
        <v>0.89</v>
      </c>
      <c r="S13" s="11">
        <v>0.67</v>
      </c>
      <c r="T13" s="11">
        <v>1.33</v>
      </c>
      <c r="U13" s="11">
        <v>1.08</v>
      </c>
      <c r="V13" s="11">
        <v>0.69</v>
      </c>
      <c r="W13" s="11">
        <v>1.53</v>
      </c>
      <c r="X13" s="11">
        <v>0.66</v>
      </c>
      <c r="Y13" s="11">
        <v>7.8</v>
      </c>
      <c r="Z13" s="12">
        <v>0</v>
      </c>
      <c r="AC13" s="13" t="s">
        <v>32</v>
      </c>
      <c r="AD13" s="14">
        <v>199</v>
      </c>
      <c r="AE13" s="14">
        <v>225</v>
      </c>
      <c r="AF13" s="14">
        <v>209</v>
      </c>
      <c r="AG13" s="14">
        <v>234</v>
      </c>
      <c r="AH13" s="14">
        <v>240</v>
      </c>
      <c r="AI13" s="14">
        <v>253</v>
      </c>
      <c r="AJ13" s="14">
        <v>256</v>
      </c>
      <c r="AK13" s="14">
        <v>257</v>
      </c>
      <c r="AL13" s="14">
        <v>222</v>
      </c>
      <c r="AM13">
        <f t="shared" si="0"/>
        <v>232.77777777777777</v>
      </c>
    </row>
    <row r="14" spans="1:39" ht="15" thickBot="1" x14ac:dyDescent="0.35">
      <c r="A14" s="5" t="s">
        <v>33</v>
      </c>
      <c r="B14" s="7">
        <v>24289.09</v>
      </c>
      <c r="D14" s="17">
        <v>16091.23</v>
      </c>
      <c r="L14" t="s">
        <v>28</v>
      </c>
      <c r="O14" t="s">
        <v>29</v>
      </c>
      <c r="P14" s="10">
        <v>10979.58</v>
      </c>
      <c r="Q14" s="11">
        <v>10562.1</v>
      </c>
      <c r="R14" s="11">
        <v>10936.02</v>
      </c>
      <c r="S14" s="11">
        <v>11018.36</v>
      </c>
      <c r="T14" s="11">
        <v>10153.530000000001</v>
      </c>
      <c r="U14" s="11">
        <v>9721.26</v>
      </c>
      <c r="V14" s="11">
        <v>10428.959999999999</v>
      </c>
      <c r="W14" s="11">
        <v>10774.039999999999</v>
      </c>
      <c r="X14" s="11">
        <v>8675.7899999999991</v>
      </c>
      <c r="Y14" s="11">
        <v>8784.91</v>
      </c>
      <c r="Z14" s="12">
        <v>6206.1</v>
      </c>
      <c r="AC14" s="13" t="s">
        <v>29</v>
      </c>
      <c r="AD14" s="14">
        <v>2609</v>
      </c>
      <c r="AE14" s="14">
        <v>2687</v>
      </c>
      <c r="AF14" s="14">
        <v>2923</v>
      </c>
      <c r="AG14" s="14">
        <v>2963</v>
      </c>
      <c r="AH14" s="14">
        <v>3083</v>
      </c>
      <c r="AI14" s="14">
        <v>3183</v>
      </c>
      <c r="AJ14" s="14">
        <v>3230</v>
      </c>
      <c r="AK14" s="14">
        <v>3309</v>
      </c>
      <c r="AL14" s="14">
        <v>2956</v>
      </c>
      <c r="AM14">
        <f t="shared" si="0"/>
        <v>2993.6666666666665</v>
      </c>
    </row>
    <row r="15" spans="1:39" ht="15" thickBot="1" x14ac:dyDescent="0.35">
      <c r="A15" s="5" t="s">
        <v>34</v>
      </c>
      <c r="B15" s="7">
        <v>9322.19</v>
      </c>
      <c r="D15" s="7">
        <v>3405.4</v>
      </c>
      <c r="L15" t="s">
        <v>29</v>
      </c>
      <c r="O15" t="s">
        <v>31</v>
      </c>
      <c r="P15" s="10">
        <v>443.01</v>
      </c>
      <c r="Q15" s="11">
        <v>481.59999999999997</v>
      </c>
      <c r="R15" s="11">
        <v>440.7</v>
      </c>
      <c r="S15" s="11">
        <v>426.97999999999996</v>
      </c>
      <c r="T15" s="11">
        <v>416.26</v>
      </c>
      <c r="U15" s="11">
        <v>384.96999999999997</v>
      </c>
      <c r="V15" s="11">
        <v>360.53999999999996</v>
      </c>
      <c r="W15" s="11">
        <v>331.62</v>
      </c>
      <c r="X15" s="11">
        <v>315.49</v>
      </c>
      <c r="Y15" s="11">
        <v>85.98</v>
      </c>
      <c r="Z15" s="12">
        <v>0</v>
      </c>
      <c r="AC15" s="13" t="s">
        <v>31</v>
      </c>
      <c r="AD15" s="14">
        <v>318</v>
      </c>
      <c r="AE15" s="14">
        <v>389</v>
      </c>
      <c r="AF15" s="14">
        <v>397</v>
      </c>
      <c r="AG15" s="14">
        <v>512</v>
      </c>
      <c r="AH15" s="14">
        <v>432</v>
      </c>
      <c r="AI15" s="14">
        <v>412</v>
      </c>
      <c r="AJ15" s="14">
        <v>428</v>
      </c>
      <c r="AK15" s="14">
        <v>435</v>
      </c>
      <c r="AL15" s="14">
        <v>408</v>
      </c>
      <c r="AM15">
        <f t="shared" si="0"/>
        <v>414.55555555555554</v>
      </c>
    </row>
    <row r="16" spans="1:39" ht="15" thickBot="1" x14ac:dyDescent="0.35">
      <c r="A16" s="5" t="s">
        <v>35</v>
      </c>
      <c r="B16" s="7">
        <v>213.7</v>
      </c>
      <c r="D16" s="7">
        <v>4092.07</v>
      </c>
      <c r="L16" t="s">
        <v>31</v>
      </c>
      <c r="O16" t="s">
        <v>33</v>
      </c>
      <c r="P16" s="10">
        <v>70669.56</v>
      </c>
      <c r="Q16" s="11">
        <v>73556.280000000013</v>
      </c>
      <c r="R16" s="11">
        <v>82851.750000000015</v>
      </c>
      <c r="S16" s="11">
        <v>78934.540000000008</v>
      </c>
      <c r="T16" s="11">
        <v>88167.65</v>
      </c>
      <c r="U16" s="11">
        <v>92476.180000000008</v>
      </c>
      <c r="V16" s="11">
        <v>105458.56999999999</v>
      </c>
      <c r="W16" s="11">
        <v>121836.76</v>
      </c>
      <c r="X16" s="11">
        <v>129138.15999999999</v>
      </c>
      <c r="Y16" s="11">
        <v>139788.54</v>
      </c>
      <c r="Z16" s="12">
        <v>104917.26000000001</v>
      </c>
      <c r="AC16" s="13" t="s">
        <v>33</v>
      </c>
      <c r="AD16" s="14">
        <v>9366</v>
      </c>
      <c r="AE16" s="14">
        <v>8850</v>
      </c>
      <c r="AF16" s="14">
        <v>9624</v>
      </c>
      <c r="AG16" s="14">
        <v>10354</v>
      </c>
      <c r="AH16" s="14">
        <v>10370</v>
      </c>
      <c r="AI16" s="14">
        <v>10999</v>
      </c>
      <c r="AJ16" s="14">
        <v>11659</v>
      </c>
      <c r="AK16" s="14">
        <v>11394</v>
      </c>
      <c r="AL16" s="14">
        <v>11162</v>
      </c>
      <c r="AM16">
        <f t="shared" si="0"/>
        <v>10419.777777777777</v>
      </c>
    </row>
    <row r="17" spans="1:39" ht="15" thickBot="1" x14ac:dyDescent="0.35">
      <c r="A17" s="18" t="s">
        <v>36</v>
      </c>
      <c r="B17" s="15">
        <v>881.22</v>
      </c>
      <c r="D17" s="7">
        <v>2560.87</v>
      </c>
      <c r="L17" t="s">
        <v>33</v>
      </c>
      <c r="O17" t="s">
        <v>34</v>
      </c>
      <c r="P17" s="10">
        <v>13179.44</v>
      </c>
      <c r="Q17" s="11">
        <v>14769.76</v>
      </c>
      <c r="R17" s="11">
        <v>14954.039999999999</v>
      </c>
      <c r="S17" s="11">
        <v>17484.890000000003</v>
      </c>
      <c r="T17" s="11">
        <v>20294.499999999996</v>
      </c>
      <c r="U17" s="11">
        <v>20399.150000000001</v>
      </c>
      <c r="V17" s="11">
        <v>25441.710000000003</v>
      </c>
      <c r="W17" s="11">
        <v>26640.620000000003</v>
      </c>
      <c r="X17" s="11">
        <v>27670.1</v>
      </c>
      <c r="Y17" s="11">
        <v>30114.12</v>
      </c>
      <c r="Z17" s="12">
        <v>22247.14</v>
      </c>
      <c r="AC17" s="13" t="s">
        <v>34</v>
      </c>
      <c r="AD17" s="14">
        <v>4141</v>
      </c>
      <c r="AE17" s="14">
        <v>4346</v>
      </c>
      <c r="AF17" s="14">
        <v>4662</v>
      </c>
      <c r="AG17" s="14">
        <v>4751</v>
      </c>
      <c r="AH17" s="14">
        <v>4889</v>
      </c>
      <c r="AI17" s="14">
        <v>5078</v>
      </c>
      <c r="AJ17" s="14">
        <v>5367</v>
      </c>
      <c r="AK17" s="14">
        <v>5451</v>
      </c>
      <c r="AL17" s="14">
        <v>5316</v>
      </c>
      <c r="AM17">
        <f t="shared" si="0"/>
        <v>4889</v>
      </c>
    </row>
    <row r="18" spans="1:39" ht="21" thickBot="1" x14ac:dyDescent="0.35">
      <c r="A18" s="5" t="s">
        <v>37</v>
      </c>
      <c r="B18" s="16">
        <v>2426.5</v>
      </c>
      <c r="D18" s="16">
        <v>287.42</v>
      </c>
      <c r="L18" t="s">
        <v>34</v>
      </c>
      <c r="O18" t="s">
        <v>35</v>
      </c>
      <c r="P18" s="10">
        <v>22127.360000000001</v>
      </c>
      <c r="Q18" s="11">
        <v>22875.640000000003</v>
      </c>
      <c r="R18" s="11">
        <v>24277.71</v>
      </c>
      <c r="S18" s="11">
        <v>25248.010000000002</v>
      </c>
      <c r="T18" s="11">
        <v>23921.29</v>
      </c>
      <c r="U18" s="11">
        <v>26995.350000000006</v>
      </c>
      <c r="V18" s="11">
        <v>32034.059999999998</v>
      </c>
      <c r="W18" s="11">
        <v>31843.160000000003</v>
      </c>
      <c r="X18" s="11">
        <v>34736.759999999995</v>
      </c>
      <c r="Y18" s="11">
        <v>35327.840000000004</v>
      </c>
      <c r="Z18" s="12">
        <v>38054.009999999995</v>
      </c>
      <c r="AC18" s="13" t="s">
        <v>35</v>
      </c>
      <c r="AD18" s="14">
        <v>899</v>
      </c>
      <c r="AE18" s="14">
        <v>909</v>
      </c>
      <c r="AF18" s="14">
        <v>881</v>
      </c>
      <c r="AG18" s="14">
        <v>882</v>
      </c>
      <c r="AH18" s="14">
        <v>883</v>
      </c>
      <c r="AI18" s="14">
        <v>940</v>
      </c>
      <c r="AJ18" s="14">
        <v>985</v>
      </c>
      <c r="AK18" s="14">
        <v>1042</v>
      </c>
      <c r="AL18" s="14">
        <v>1019</v>
      </c>
      <c r="AM18">
        <f t="shared" si="0"/>
        <v>937.77777777777783</v>
      </c>
    </row>
    <row r="19" spans="1:39" ht="31.2" thickBot="1" x14ac:dyDescent="0.35">
      <c r="A19" s="5" t="s">
        <v>38</v>
      </c>
      <c r="B19" s="7">
        <v>10343.4</v>
      </c>
      <c r="D19" s="7">
        <v>19394.89</v>
      </c>
      <c r="L19" t="s">
        <v>35</v>
      </c>
      <c r="O19" t="s">
        <v>39</v>
      </c>
      <c r="P19" s="10">
        <v>7001.03</v>
      </c>
      <c r="Q19" s="11">
        <v>7308.25</v>
      </c>
      <c r="R19" s="11">
        <v>9236.34</v>
      </c>
      <c r="S19" s="11">
        <v>10187.740000000003</v>
      </c>
      <c r="T19" s="11">
        <v>11803.660000000002</v>
      </c>
      <c r="U19" s="11">
        <v>12797.859999999999</v>
      </c>
      <c r="V19" s="11">
        <v>12653.21</v>
      </c>
      <c r="W19" s="11">
        <v>12854.769999999999</v>
      </c>
      <c r="X19" s="11">
        <v>12843.29</v>
      </c>
      <c r="Y19" s="11">
        <v>14926.810000000001</v>
      </c>
      <c r="Z19" s="12">
        <v>15136.150000000001</v>
      </c>
      <c r="AC19" s="13" t="s">
        <v>40</v>
      </c>
      <c r="AD19" s="14">
        <v>1541</v>
      </c>
      <c r="AE19" s="14">
        <v>1561</v>
      </c>
      <c r="AF19" s="14">
        <v>1621</v>
      </c>
      <c r="AG19" s="14">
        <v>1657</v>
      </c>
      <c r="AH19" s="14">
        <v>1740</v>
      </c>
      <c r="AI19" s="14">
        <v>1881</v>
      </c>
      <c r="AJ19" s="14">
        <v>1959</v>
      </c>
      <c r="AK19" s="14">
        <v>2003</v>
      </c>
      <c r="AL19" s="14">
        <v>1977</v>
      </c>
      <c r="AM19">
        <f t="shared" si="0"/>
        <v>1771.1111111111111</v>
      </c>
    </row>
    <row r="20" spans="1:39" ht="15" thickBot="1" x14ac:dyDescent="0.35">
      <c r="A20" s="5" t="s">
        <v>41</v>
      </c>
      <c r="B20" s="7">
        <v>3066.66</v>
      </c>
      <c r="D20" s="7">
        <v>2489.41</v>
      </c>
      <c r="L20" t="s">
        <v>74</v>
      </c>
      <c r="O20" t="s">
        <v>37</v>
      </c>
      <c r="P20" s="10">
        <v>11788.320000000002</v>
      </c>
      <c r="Q20" s="11">
        <v>16149.619999999999</v>
      </c>
      <c r="R20" s="11">
        <v>16263.93</v>
      </c>
      <c r="S20" s="11">
        <v>16258.099999999999</v>
      </c>
      <c r="T20" s="11">
        <v>17231.900000000001</v>
      </c>
      <c r="U20" s="11">
        <v>17202.34</v>
      </c>
      <c r="V20" s="11">
        <v>20238.2</v>
      </c>
      <c r="W20" s="11">
        <v>27358.62</v>
      </c>
      <c r="X20" s="11">
        <v>30047.45</v>
      </c>
      <c r="Y20" s="11">
        <v>28352.959999999999</v>
      </c>
      <c r="Z20" s="12">
        <v>23049.13</v>
      </c>
      <c r="AC20" s="13" t="s">
        <v>37</v>
      </c>
      <c r="AD20" s="14">
        <v>704</v>
      </c>
      <c r="AE20" s="14">
        <v>714</v>
      </c>
      <c r="AF20" s="14">
        <v>760</v>
      </c>
      <c r="AG20" s="14">
        <v>774</v>
      </c>
      <c r="AH20" s="14">
        <v>796</v>
      </c>
      <c r="AI20" s="14">
        <v>791</v>
      </c>
      <c r="AJ20" s="14">
        <v>868</v>
      </c>
      <c r="AK20" s="14">
        <v>894</v>
      </c>
      <c r="AL20" s="14">
        <v>995</v>
      </c>
      <c r="AM20">
        <f t="shared" si="0"/>
        <v>810.66666666666663</v>
      </c>
    </row>
    <row r="21" spans="1:39" ht="15" thickBot="1" x14ac:dyDescent="0.35">
      <c r="A21" s="5" t="s">
        <v>42</v>
      </c>
      <c r="B21" s="6"/>
      <c r="D21" s="6">
        <v>3.27</v>
      </c>
      <c r="L21" t="s">
        <v>37</v>
      </c>
      <c r="O21" t="s">
        <v>38</v>
      </c>
      <c r="P21" s="10">
        <v>30986.58</v>
      </c>
      <c r="Q21" s="11">
        <v>36924.540000000008</v>
      </c>
      <c r="R21" s="11">
        <v>38980.959999999992</v>
      </c>
      <c r="S21" s="11">
        <v>40203.129999999997</v>
      </c>
      <c r="T21" s="11">
        <v>45679.880000000005</v>
      </c>
      <c r="U21" s="11">
        <v>47081.679999999993</v>
      </c>
      <c r="V21" s="11">
        <v>58904.950000000004</v>
      </c>
      <c r="W21" s="11">
        <v>62306.579999999987</v>
      </c>
      <c r="X21" s="11">
        <v>69420.790000000008</v>
      </c>
      <c r="Y21" s="11">
        <v>77628.339999999982</v>
      </c>
      <c r="Z21" s="12">
        <v>47553.250000000007</v>
      </c>
      <c r="AC21" s="13" t="s">
        <v>38</v>
      </c>
      <c r="AD21" s="14">
        <v>6627</v>
      </c>
      <c r="AE21" s="14">
        <v>6415</v>
      </c>
      <c r="AF21" s="14">
        <v>6264</v>
      </c>
      <c r="AG21" s="14">
        <v>6430</v>
      </c>
      <c r="AH21" s="14">
        <v>6690</v>
      </c>
      <c r="AI21" s="14">
        <v>6787</v>
      </c>
      <c r="AJ21" s="14">
        <v>7176</v>
      </c>
      <c r="AK21" s="14">
        <v>7280</v>
      </c>
      <c r="AL21" s="14">
        <v>6885</v>
      </c>
      <c r="AM21">
        <f t="shared" si="0"/>
        <v>6728.2222222222226</v>
      </c>
    </row>
    <row r="22" spans="1:39" ht="15" thickBot="1" x14ac:dyDescent="0.35">
      <c r="A22" s="5" t="s">
        <v>43</v>
      </c>
      <c r="B22" s="7">
        <v>16419.48</v>
      </c>
      <c r="D22" s="7">
        <v>8644.9</v>
      </c>
      <c r="L22" t="s">
        <v>38</v>
      </c>
      <c r="O22" t="s">
        <v>41</v>
      </c>
      <c r="P22" s="10">
        <v>8560.16</v>
      </c>
      <c r="Q22" s="11">
        <v>9657.07</v>
      </c>
      <c r="R22" s="11">
        <v>11745.58</v>
      </c>
      <c r="S22" s="11">
        <v>10457.630000000001</v>
      </c>
      <c r="T22" s="11">
        <v>11294.130000000001</v>
      </c>
      <c r="U22" s="11">
        <v>10295.959999999999</v>
      </c>
      <c r="V22" s="11">
        <v>9947.0799999999981</v>
      </c>
      <c r="W22" s="11">
        <v>8505.1200000000008</v>
      </c>
      <c r="X22" s="11">
        <v>10581.470000000001</v>
      </c>
      <c r="Y22" s="11">
        <v>9842.1899999999987</v>
      </c>
      <c r="Z22" s="12">
        <v>6653.34</v>
      </c>
      <c r="AC22" s="13" t="s">
        <v>41</v>
      </c>
      <c r="AD22" s="14">
        <v>2124</v>
      </c>
      <c r="AE22" s="14">
        <v>2158</v>
      </c>
      <c r="AF22" s="14">
        <v>2246</v>
      </c>
      <c r="AG22" s="14">
        <v>2332</v>
      </c>
      <c r="AH22" s="14">
        <v>2430</v>
      </c>
      <c r="AI22" s="14">
        <v>2500</v>
      </c>
      <c r="AJ22" s="14">
        <v>2503</v>
      </c>
      <c r="AK22" s="14">
        <v>2632</v>
      </c>
      <c r="AL22" s="14">
        <v>2512</v>
      </c>
      <c r="AM22">
        <f t="shared" si="0"/>
        <v>2381.8888888888887</v>
      </c>
    </row>
    <row r="23" spans="1:39" ht="21" thickBot="1" x14ac:dyDescent="0.35">
      <c r="A23" s="5" t="s">
        <v>44</v>
      </c>
      <c r="B23" s="7">
        <v>28766.91</v>
      </c>
      <c r="D23" s="7">
        <v>13898.03</v>
      </c>
      <c r="L23" t="s">
        <v>41</v>
      </c>
      <c r="O23" t="s">
        <v>42</v>
      </c>
      <c r="P23" s="10">
        <v>26.73</v>
      </c>
      <c r="Q23" s="11">
        <v>28.25</v>
      </c>
      <c r="R23" s="11">
        <v>30</v>
      </c>
      <c r="S23" s="11">
        <v>29.4</v>
      </c>
      <c r="T23" s="11">
        <v>30.58</v>
      </c>
      <c r="U23" s="11">
        <v>1.31</v>
      </c>
      <c r="V23" s="11">
        <v>1.31</v>
      </c>
      <c r="W23" s="11">
        <v>1.31</v>
      </c>
      <c r="X23" s="11">
        <v>1.31</v>
      </c>
      <c r="Y23" s="11">
        <v>1.31</v>
      </c>
      <c r="Z23" s="12">
        <v>0</v>
      </c>
      <c r="AC23" s="13" t="s">
        <v>42</v>
      </c>
      <c r="AD23" s="14">
        <v>4</v>
      </c>
      <c r="AE23" s="14">
        <v>5</v>
      </c>
      <c r="AF23" s="14">
        <v>5</v>
      </c>
      <c r="AG23" s="14">
        <v>5</v>
      </c>
      <c r="AH23" s="14">
        <v>5</v>
      </c>
      <c r="AI23" s="14">
        <v>5</v>
      </c>
      <c r="AJ23" s="14">
        <v>5</v>
      </c>
      <c r="AK23" s="14">
        <v>5</v>
      </c>
      <c r="AL23" s="14">
        <v>6</v>
      </c>
      <c r="AM23">
        <f t="shared" si="0"/>
        <v>5</v>
      </c>
    </row>
    <row r="24" spans="1:39" ht="21" thickBot="1" x14ac:dyDescent="0.35">
      <c r="A24" s="5" t="s">
        <v>45</v>
      </c>
      <c r="B24" s="16">
        <v>154.66999999999999</v>
      </c>
      <c r="D24" s="16">
        <v>112.97</v>
      </c>
      <c r="L24" t="s">
        <v>42</v>
      </c>
      <c r="O24" t="s">
        <v>43</v>
      </c>
      <c r="P24" s="10">
        <v>40750.67</v>
      </c>
      <c r="Q24" s="11">
        <v>43868.05</v>
      </c>
      <c r="R24" s="11">
        <v>51034.219999999994</v>
      </c>
      <c r="S24" s="11">
        <v>51847.95</v>
      </c>
      <c r="T24" s="11">
        <v>54132.97</v>
      </c>
      <c r="U24" s="11">
        <v>53533.599999999999</v>
      </c>
      <c r="V24" s="11">
        <v>54755.79</v>
      </c>
      <c r="W24" s="11">
        <v>56261.900000000016</v>
      </c>
      <c r="X24" s="11">
        <v>66026.73000000001</v>
      </c>
      <c r="Y24" s="11">
        <v>83786.89</v>
      </c>
      <c r="Z24" s="12">
        <v>95740.5</v>
      </c>
      <c r="AC24" s="13" t="s">
        <v>43</v>
      </c>
      <c r="AD24" s="14">
        <v>5178</v>
      </c>
      <c r="AE24" s="14">
        <v>4941</v>
      </c>
      <c r="AF24" s="14">
        <v>5337</v>
      </c>
      <c r="AG24" s="14">
        <v>6238</v>
      </c>
      <c r="AH24" s="14">
        <v>6576</v>
      </c>
      <c r="AI24" s="14">
        <v>6993</v>
      </c>
      <c r="AJ24" s="14">
        <v>7567</v>
      </c>
      <c r="AK24" s="14">
        <v>7617</v>
      </c>
      <c r="AL24" s="14">
        <v>8344</v>
      </c>
      <c r="AM24">
        <f t="shared" si="0"/>
        <v>6532.333333333333</v>
      </c>
    </row>
    <row r="25" spans="1:39" ht="15" thickBot="1" x14ac:dyDescent="0.35">
      <c r="A25" s="5" t="s">
        <v>46</v>
      </c>
      <c r="B25" s="15">
        <v>161.29</v>
      </c>
      <c r="D25" s="7">
        <v>459.7</v>
      </c>
      <c r="L25" t="s">
        <v>43</v>
      </c>
      <c r="O25" t="s">
        <v>44</v>
      </c>
      <c r="P25" s="10">
        <v>74794.64</v>
      </c>
      <c r="Q25" s="11">
        <v>80662.48</v>
      </c>
      <c r="R25" s="11">
        <v>90029.17</v>
      </c>
      <c r="S25" s="11">
        <v>86740.960000000021</v>
      </c>
      <c r="T25" s="11">
        <v>93691.329999999987</v>
      </c>
      <c r="U25" s="11">
        <v>98844.439999999988</v>
      </c>
      <c r="V25" s="11">
        <v>106874.43000000001</v>
      </c>
      <c r="W25" s="11">
        <v>106668.59000000001</v>
      </c>
      <c r="X25" s="11">
        <v>112723.45000000001</v>
      </c>
      <c r="Y25" s="11">
        <v>126738.01999999999</v>
      </c>
      <c r="Z25" s="12">
        <v>117244.43000000001</v>
      </c>
      <c r="AC25" s="13" t="s">
        <v>44</v>
      </c>
      <c r="AD25" s="14">
        <v>12398</v>
      </c>
      <c r="AE25" s="14">
        <v>12629</v>
      </c>
      <c r="AF25" s="14">
        <v>13490</v>
      </c>
      <c r="AG25" s="14">
        <v>14182</v>
      </c>
      <c r="AH25" s="14">
        <v>13929</v>
      </c>
      <c r="AI25" s="14">
        <v>14976</v>
      </c>
      <c r="AJ25" s="14">
        <v>15829</v>
      </c>
      <c r="AK25" s="14">
        <v>15517</v>
      </c>
      <c r="AL25" s="14">
        <v>15068</v>
      </c>
      <c r="AM25">
        <f t="shared" si="0"/>
        <v>14224.222222222223</v>
      </c>
    </row>
    <row r="26" spans="1:39" ht="15" thickBot="1" x14ac:dyDescent="0.35">
      <c r="A26" s="5" t="s">
        <v>47</v>
      </c>
      <c r="B26" s="6">
        <v>71.510000000000005</v>
      </c>
      <c r="D26" s="6">
        <v>142.29</v>
      </c>
      <c r="L26" t="s">
        <v>44</v>
      </c>
      <c r="O26" t="s">
        <v>45</v>
      </c>
      <c r="P26" s="10">
        <v>586.15</v>
      </c>
      <c r="Q26" s="11">
        <v>478.1</v>
      </c>
      <c r="R26" s="11">
        <v>620.94000000000005</v>
      </c>
      <c r="S26" s="11">
        <v>512.85</v>
      </c>
      <c r="T26" s="11">
        <v>396.91999999999996</v>
      </c>
      <c r="U26" s="11">
        <v>619.15</v>
      </c>
      <c r="V26" s="11">
        <v>538.76</v>
      </c>
      <c r="W26" s="11">
        <v>595.66999999999996</v>
      </c>
      <c r="X26" s="11">
        <v>655.1</v>
      </c>
      <c r="Y26" s="11">
        <v>387.7</v>
      </c>
      <c r="Z26" s="12">
        <v>536.64</v>
      </c>
      <c r="AC26" s="13" t="s">
        <v>45</v>
      </c>
      <c r="AD26" s="14">
        <v>57</v>
      </c>
      <c r="AE26" s="14">
        <v>58</v>
      </c>
      <c r="AF26" s="14">
        <v>71</v>
      </c>
      <c r="AG26" s="14">
        <v>84</v>
      </c>
      <c r="AH26" s="14">
        <v>76</v>
      </c>
      <c r="AI26" s="14">
        <v>87</v>
      </c>
      <c r="AJ26" s="14">
        <v>92</v>
      </c>
      <c r="AK26" s="14">
        <v>92</v>
      </c>
      <c r="AL26" s="14">
        <v>97</v>
      </c>
      <c r="AM26">
        <f t="shared" si="0"/>
        <v>79.333333333333329</v>
      </c>
    </row>
    <row r="27" spans="1:39" ht="15" thickBot="1" x14ac:dyDescent="0.35">
      <c r="A27" s="5" t="s">
        <v>48</v>
      </c>
      <c r="B27" s="6">
        <v>81.03</v>
      </c>
      <c r="D27" s="6">
        <v>100.04</v>
      </c>
      <c r="L27" t="s">
        <v>45</v>
      </c>
      <c r="O27" t="s">
        <v>46</v>
      </c>
      <c r="P27" s="10">
        <v>711.8</v>
      </c>
      <c r="Q27" s="11">
        <v>631.27</v>
      </c>
      <c r="R27" s="11">
        <v>1068.95</v>
      </c>
      <c r="S27" s="11">
        <v>942.61</v>
      </c>
      <c r="T27" s="11">
        <v>866.12</v>
      </c>
      <c r="U27" s="11">
        <v>659.13</v>
      </c>
      <c r="V27" s="11">
        <v>813.3</v>
      </c>
      <c r="W27" s="11">
        <v>1017.43</v>
      </c>
      <c r="X27" s="11">
        <v>1372.63</v>
      </c>
      <c r="Y27" s="11">
        <v>1125.83</v>
      </c>
      <c r="Z27" s="12">
        <v>1035.99</v>
      </c>
      <c r="AC27" s="13" t="s">
        <v>46</v>
      </c>
      <c r="AD27" s="14">
        <v>183</v>
      </c>
      <c r="AE27" s="14">
        <v>179</v>
      </c>
      <c r="AF27" s="14">
        <v>193</v>
      </c>
      <c r="AG27" s="14">
        <v>183</v>
      </c>
      <c r="AH27" s="14">
        <v>171</v>
      </c>
      <c r="AI27" s="14">
        <v>156</v>
      </c>
      <c r="AJ27" s="14">
        <v>196</v>
      </c>
      <c r="AK27" s="14">
        <v>211</v>
      </c>
      <c r="AL27" s="14">
        <v>203</v>
      </c>
      <c r="AM27">
        <f t="shared" si="0"/>
        <v>186.11111111111111</v>
      </c>
    </row>
    <row r="28" spans="1:39" ht="15" thickBot="1" x14ac:dyDescent="0.35">
      <c r="A28" s="5" t="s">
        <v>49</v>
      </c>
      <c r="B28" s="16">
        <v>166</v>
      </c>
      <c r="D28" s="16">
        <v>0</v>
      </c>
      <c r="L28" t="s">
        <v>46</v>
      </c>
      <c r="O28" t="s">
        <v>47</v>
      </c>
      <c r="P28" s="10">
        <v>0.03</v>
      </c>
      <c r="Q28" s="11">
        <v>3.51</v>
      </c>
      <c r="R28" s="11">
        <v>51.57</v>
      </c>
      <c r="S28" s="11">
        <v>71.03</v>
      </c>
      <c r="T28" s="11">
        <v>102.12</v>
      </c>
      <c r="U28" s="11">
        <v>102.87</v>
      </c>
      <c r="V28" s="11">
        <v>102.12</v>
      </c>
      <c r="W28" s="11">
        <v>102.12</v>
      </c>
      <c r="X28" s="11">
        <v>102.12</v>
      </c>
      <c r="Y28" s="11">
        <v>102.12</v>
      </c>
      <c r="Z28" s="12">
        <v>0</v>
      </c>
      <c r="AC28" s="13" t="s">
        <v>47</v>
      </c>
      <c r="AD28" s="14">
        <v>41</v>
      </c>
      <c r="AE28" s="14">
        <v>45</v>
      </c>
      <c r="AF28" s="14">
        <v>46</v>
      </c>
      <c r="AG28" s="14">
        <v>47</v>
      </c>
      <c r="AH28" s="14">
        <v>51</v>
      </c>
      <c r="AI28" s="14">
        <v>50</v>
      </c>
      <c r="AJ28" s="14">
        <v>67</v>
      </c>
      <c r="AK28" s="14">
        <v>65</v>
      </c>
      <c r="AL28" s="14">
        <v>73</v>
      </c>
      <c r="AM28">
        <f t="shared" si="0"/>
        <v>53.888888888888886</v>
      </c>
    </row>
    <row r="29" spans="1:39" ht="15" thickBot="1" x14ac:dyDescent="0.35">
      <c r="A29" s="5" t="s">
        <v>50</v>
      </c>
      <c r="B29" s="7">
        <v>5027.21</v>
      </c>
      <c r="D29" s="7">
        <v>2747.26</v>
      </c>
      <c r="L29" t="s">
        <v>47</v>
      </c>
      <c r="O29" t="s">
        <v>48</v>
      </c>
      <c r="P29" s="10">
        <v>183.02</v>
      </c>
      <c r="Q29" s="11">
        <v>182.01</v>
      </c>
      <c r="R29" s="11">
        <v>441.96000000000004</v>
      </c>
      <c r="S29" s="11">
        <v>392.81999999999994</v>
      </c>
      <c r="T29" s="11">
        <v>337.91999999999996</v>
      </c>
      <c r="U29" s="11">
        <v>336.32000000000005</v>
      </c>
      <c r="V29" s="11">
        <v>309.12</v>
      </c>
      <c r="W29" s="11">
        <v>293.62</v>
      </c>
      <c r="X29" s="11">
        <v>328.79</v>
      </c>
      <c r="Y29" s="11">
        <v>248.23000000000002</v>
      </c>
      <c r="Z29" s="12">
        <v>163.13999999999999</v>
      </c>
      <c r="AC29" s="13" t="s">
        <v>48</v>
      </c>
      <c r="AD29" s="14">
        <v>57</v>
      </c>
      <c r="AE29" s="14">
        <v>58</v>
      </c>
      <c r="AF29" s="14">
        <v>69</v>
      </c>
      <c r="AG29" s="14">
        <v>76</v>
      </c>
      <c r="AH29" s="14">
        <v>76</v>
      </c>
      <c r="AI29" s="14">
        <v>80</v>
      </c>
      <c r="AJ29" s="14">
        <v>90</v>
      </c>
      <c r="AK29" s="14">
        <v>81</v>
      </c>
      <c r="AL29" s="14">
        <v>83</v>
      </c>
      <c r="AM29">
        <f t="shared" si="0"/>
        <v>74.444444444444443</v>
      </c>
    </row>
    <row r="30" spans="1:39" ht="15" thickBot="1" x14ac:dyDescent="0.35">
      <c r="A30" s="5" t="s">
        <v>51</v>
      </c>
      <c r="B30" s="15">
        <v>285.10000000000002</v>
      </c>
      <c r="D30" s="7">
        <v>12.05</v>
      </c>
      <c r="L30" t="s">
        <v>48</v>
      </c>
      <c r="O30" t="s">
        <v>85</v>
      </c>
      <c r="P30" s="10">
        <v>44225.760000000002</v>
      </c>
      <c r="Q30" s="11">
        <v>49799.3</v>
      </c>
      <c r="R30" s="11">
        <v>51552.000000000007</v>
      </c>
      <c r="S30" s="11">
        <v>47281.3</v>
      </c>
      <c r="T30" s="11">
        <v>49600.18</v>
      </c>
      <c r="U30" s="11">
        <v>59551.6</v>
      </c>
      <c r="V30" s="11">
        <v>65850.069999999992</v>
      </c>
      <c r="W30" s="11">
        <v>69249.84</v>
      </c>
      <c r="X30" s="11">
        <v>73523.650000000009</v>
      </c>
      <c r="Y30" s="11">
        <v>80367.27</v>
      </c>
      <c r="Z30" s="12">
        <v>57221.8</v>
      </c>
      <c r="AC30" s="13" t="s">
        <v>50</v>
      </c>
      <c r="AD30" s="14">
        <v>2516</v>
      </c>
      <c r="AE30" s="14">
        <v>2496</v>
      </c>
      <c r="AF30" s="14">
        <v>2648</v>
      </c>
      <c r="AG30" s="14">
        <v>2676</v>
      </c>
      <c r="AH30" s="14">
        <v>2676</v>
      </c>
      <c r="AI30" s="14">
        <v>2880</v>
      </c>
      <c r="AJ30" s="14">
        <v>3181</v>
      </c>
      <c r="AK30" s="14">
        <v>2969</v>
      </c>
      <c r="AL30" s="14">
        <v>2985</v>
      </c>
      <c r="AM30">
        <f t="shared" si="0"/>
        <v>2780.7777777777778</v>
      </c>
    </row>
    <row r="31" spans="1:39" ht="15" thickBot="1" x14ac:dyDescent="0.35">
      <c r="A31" s="5" t="s">
        <v>52</v>
      </c>
      <c r="B31" s="7">
        <v>8729.51</v>
      </c>
      <c r="D31" s="7">
        <v>5572.56</v>
      </c>
      <c r="L31" t="s">
        <v>49</v>
      </c>
      <c r="O31" t="s">
        <v>51</v>
      </c>
      <c r="P31" s="10">
        <v>403.85</v>
      </c>
      <c r="Q31" s="11">
        <v>425.95</v>
      </c>
      <c r="R31" s="11">
        <v>434.66</v>
      </c>
      <c r="S31" s="11">
        <v>448.97</v>
      </c>
      <c r="T31" s="11">
        <v>401.56</v>
      </c>
      <c r="U31" s="11">
        <v>367.13</v>
      </c>
      <c r="V31" s="11">
        <v>427.98</v>
      </c>
      <c r="W31" s="11">
        <v>359.51000000000005</v>
      </c>
      <c r="X31" s="11">
        <v>363.91</v>
      </c>
      <c r="Y31" s="11">
        <v>219.3</v>
      </c>
      <c r="Z31" s="12">
        <v>227.59</v>
      </c>
      <c r="AC31" s="13" t="s">
        <v>51</v>
      </c>
      <c r="AD31" s="14">
        <v>233</v>
      </c>
      <c r="AE31" s="14">
        <v>234</v>
      </c>
      <c r="AF31" s="14">
        <v>240</v>
      </c>
      <c r="AG31" s="14">
        <v>244</v>
      </c>
      <c r="AH31" s="14">
        <v>255</v>
      </c>
      <c r="AI31" s="14">
        <v>267</v>
      </c>
      <c r="AJ31" s="14">
        <v>276</v>
      </c>
      <c r="AK31" s="14">
        <v>285</v>
      </c>
      <c r="AL31" s="14">
        <v>264</v>
      </c>
      <c r="AM31">
        <f t="shared" si="0"/>
        <v>255.33333333333334</v>
      </c>
    </row>
    <row r="32" spans="1:39" ht="15" thickBot="1" x14ac:dyDescent="0.35">
      <c r="A32" s="5" t="s">
        <v>53</v>
      </c>
      <c r="B32" s="15">
        <v>14004.49</v>
      </c>
      <c r="D32" s="7">
        <v>15927.53</v>
      </c>
      <c r="L32" t="s">
        <v>50</v>
      </c>
      <c r="O32" t="s">
        <v>52</v>
      </c>
      <c r="P32" s="10">
        <v>22128.829999999998</v>
      </c>
      <c r="Q32" s="11">
        <v>21495.040000000001</v>
      </c>
      <c r="R32" s="11">
        <v>23542.23</v>
      </c>
      <c r="S32" s="11">
        <v>24681.989999999998</v>
      </c>
      <c r="T32" s="11">
        <v>26956.149999999998</v>
      </c>
      <c r="U32" s="11">
        <v>25790.249999999996</v>
      </c>
      <c r="V32" s="11">
        <v>27230.170000000002</v>
      </c>
      <c r="W32" s="11">
        <v>25348.989999999998</v>
      </c>
      <c r="X32" s="11">
        <v>24348.83</v>
      </c>
      <c r="Y32" s="11">
        <v>27320.21</v>
      </c>
      <c r="Z32" s="12">
        <v>24195.27</v>
      </c>
      <c r="AC32" s="13" t="s">
        <v>52</v>
      </c>
      <c r="AD32" s="14">
        <v>4872</v>
      </c>
      <c r="AE32" s="14">
        <v>4782</v>
      </c>
      <c r="AF32" s="14">
        <v>4863</v>
      </c>
      <c r="AG32" s="14">
        <v>4969</v>
      </c>
      <c r="AH32" s="14">
        <v>5310</v>
      </c>
      <c r="AI32" s="14">
        <v>5481</v>
      </c>
      <c r="AJ32" s="14">
        <v>5529</v>
      </c>
      <c r="AK32" s="14">
        <v>5678</v>
      </c>
      <c r="AL32" s="14">
        <v>5845</v>
      </c>
      <c r="AM32">
        <f t="shared" si="0"/>
        <v>5258.7777777777774</v>
      </c>
    </row>
    <row r="33" spans="1:39" ht="15" thickBot="1" x14ac:dyDescent="0.35">
      <c r="A33" s="5" t="s">
        <v>54</v>
      </c>
      <c r="B33" s="7">
        <v>50.27</v>
      </c>
      <c r="D33" s="7">
        <v>689.75</v>
      </c>
      <c r="L33" t="s">
        <v>51</v>
      </c>
      <c r="O33" t="s">
        <v>53</v>
      </c>
      <c r="P33" s="10">
        <v>29852.97</v>
      </c>
      <c r="Q33" s="11">
        <v>30307.059999999998</v>
      </c>
      <c r="R33" s="11">
        <v>32997.68</v>
      </c>
      <c r="S33" s="11">
        <v>35040.680000000008</v>
      </c>
      <c r="T33" s="11">
        <v>38768.44</v>
      </c>
      <c r="U33" s="11">
        <v>45171.54</v>
      </c>
      <c r="V33" s="11">
        <v>54809.89</v>
      </c>
      <c r="W33" s="11">
        <v>56778.060000000005</v>
      </c>
      <c r="X33" s="11">
        <v>61403.880000000005</v>
      </c>
      <c r="Y33" s="11">
        <v>72505.950000000012</v>
      </c>
      <c r="Z33" s="12">
        <v>53947.350000000006</v>
      </c>
      <c r="AC33" s="13" t="s">
        <v>53</v>
      </c>
      <c r="AD33" s="14">
        <v>5554</v>
      </c>
      <c r="AE33" s="14">
        <v>5820</v>
      </c>
      <c r="AF33" s="14">
        <v>6572</v>
      </c>
      <c r="AG33" s="14">
        <v>6742</v>
      </c>
      <c r="AH33" s="14">
        <v>6784</v>
      </c>
      <c r="AI33" s="14">
        <v>7119</v>
      </c>
      <c r="AJ33" s="14">
        <v>7983</v>
      </c>
      <c r="AK33" s="14">
        <v>8128</v>
      </c>
      <c r="AL33" s="14">
        <v>8531</v>
      </c>
      <c r="AM33">
        <f t="shared" si="0"/>
        <v>7025.8888888888887</v>
      </c>
    </row>
    <row r="34" spans="1:39" ht="15" thickBot="1" x14ac:dyDescent="0.35">
      <c r="A34" s="5" t="s">
        <v>55</v>
      </c>
      <c r="B34" s="7">
        <v>14839.17</v>
      </c>
      <c r="D34" s="7">
        <v>18047.39</v>
      </c>
      <c r="L34" t="s">
        <v>52</v>
      </c>
      <c r="O34" t="s">
        <v>54</v>
      </c>
      <c r="P34" s="10">
        <v>385.97</v>
      </c>
      <c r="Q34" s="11">
        <v>236.27</v>
      </c>
      <c r="R34" s="11">
        <v>495.58</v>
      </c>
      <c r="S34" s="11">
        <v>2397.7799999999997</v>
      </c>
      <c r="T34" s="11">
        <v>3100.09</v>
      </c>
      <c r="U34" s="11">
        <v>3122.37</v>
      </c>
      <c r="V34" s="11">
        <v>3066.5099999999998</v>
      </c>
      <c r="W34" s="11">
        <v>2742.41</v>
      </c>
      <c r="X34" s="11">
        <v>3091.29</v>
      </c>
      <c r="Y34" s="11">
        <v>3491.2</v>
      </c>
      <c r="Z34" s="12">
        <v>3551.92</v>
      </c>
      <c r="AC34" s="13" t="s">
        <v>54</v>
      </c>
      <c r="AD34" s="14">
        <v>41</v>
      </c>
      <c r="AE34" s="14">
        <v>41</v>
      </c>
      <c r="AF34" s="14">
        <v>40</v>
      </c>
      <c r="AG34" s="14">
        <v>40</v>
      </c>
      <c r="AH34" s="14">
        <v>47</v>
      </c>
      <c r="AI34" s="14">
        <v>49</v>
      </c>
      <c r="AJ34" s="14">
        <v>51</v>
      </c>
      <c r="AK34" s="14">
        <v>55</v>
      </c>
      <c r="AL34" s="14">
        <v>55</v>
      </c>
      <c r="AM34">
        <f t="shared" si="0"/>
        <v>46.555555555555557</v>
      </c>
    </row>
    <row r="35" spans="1:39" ht="15" thickBot="1" x14ac:dyDescent="0.35">
      <c r="A35" s="5" t="s">
        <v>56</v>
      </c>
      <c r="B35" s="7">
        <v>10211.19</v>
      </c>
      <c r="D35" s="7">
        <v>6959.31</v>
      </c>
      <c r="L35" t="s">
        <v>53</v>
      </c>
      <c r="O35" t="s">
        <v>55</v>
      </c>
      <c r="P35" s="10">
        <v>59208.920000000006</v>
      </c>
      <c r="Q35" s="11">
        <v>65851.95</v>
      </c>
      <c r="R35" s="11">
        <v>71243.950000000012</v>
      </c>
      <c r="S35" s="11">
        <v>70273.8</v>
      </c>
      <c r="T35" s="11">
        <v>72982.799999999988</v>
      </c>
      <c r="U35" s="11">
        <v>73188.889999999985</v>
      </c>
      <c r="V35" s="11">
        <v>78239.069999999992</v>
      </c>
      <c r="W35" s="11">
        <v>81081.419999999984</v>
      </c>
      <c r="X35" s="11">
        <v>89885.489999999991</v>
      </c>
      <c r="Y35" s="11">
        <v>100825.03</v>
      </c>
      <c r="Z35" s="12">
        <v>76406.83</v>
      </c>
      <c r="AC35" s="13" t="s">
        <v>55</v>
      </c>
      <c r="AD35" s="14">
        <v>9230</v>
      </c>
      <c r="AE35" s="14">
        <v>9351</v>
      </c>
      <c r="AF35" s="14">
        <v>9576</v>
      </c>
      <c r="AG35" s="14">
        <v>9728</v>
      </c>
      <c r="AH35" s="14">
        <v>10451</v>
      </c>
      <c r="AI35" s="14">
        <v>10601</v>
      </c>
      <c r="AJ35" s="14">
        <v>10938</v>
      </c>
      <c r="AK35" s="14">
        <v>10882</v>
      </c>
      <c r="AL35" s="14">
        <v>10119</v>
      </c>
      <c r="AM35">
        <f t="shared" si="0"/>
        <v>10097.333333333334</v>
      </c>
    </row>
    <row r="36" spans="1:39" ht="15" thickBot="1" x14ac:dyDescent="0.35">
      <c r="A36" s="5" t="s">
        <v>57</v>
      </c>
      <c r="B36" s="15">
        <v>630.04999999999995</v>
      </c>
      <c r="D36" s="7">
        <v>99.37</v>
      </c>
      <c r="L36" t="s">
        <v>54</v>
      </c>
      <c r="O36" t="s">
        <v>56</v>
      </c>
      <c r="P36" s="10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45117.22</v>
      </c>
      <c r="Z36" s="12">
        <v>36868.199999999997</v>
      </c>
      <c r="AC36" s="13" t="s">
        <v>56</v>
      </c>
      <c r="AD36" s="14" t="s">
        <v>58</v>
      </c>
      <c r="AE36" s="14" t="s">
        <v>58</v>
      </c>
      <c r="AF36" s="14" t="s">
        <v>59</v>
      </c>
      <c r="AG36" s="14">
        <v>5025</v>
      </c>
      <c r="AH36" s="14">
        <v>5303</v>
      </c>
      <c r="AI36" s="14">
        <v>6032</v>
      </c>
      <c r="AJ36" s="14">
        <v>6670</v>
      </c>
      <c r="AK36" s="14">
        <v>6831</v>
      </c>
      <c r="AL36" s="14">
        <v>6700</v>
      </c>
      <c r="AM36">
        <f t="shared" si="0"/>
        <v>6093.5</v>
      </c>
    </row>
    <row r="37" spans="1:39" ht="15" thickBot="1" x14ac:dyDescent="0.35">
      <c r="A37" s="5" t="s">
        <v>60</v>
      </c>
      <c r="B37" s="7">
        <v>20303.330000000002</v>
      </c>
      <c r="D37" s="7">
        <v>7776.37</v>
      </c>
      <c r="L37" t="s">
        <v>55</v>
      </c>
      <c r="O37" t="s">
        <v>57</v>
      </c>
      <c r="P37" s="10">
        <v>1122.2</v>
      </c>
      <c r="Q37" s="11">
        <v>1210.6299999999999</v>
      </c>
      <c r="R37" s="11">
        <v>1325.54</v>
      </c>
      <c r="S37" s="11">
        <v>1369.7599999999998</v>
      </c>
      <c r="T37" s="11">
        <v>1377.1</v>
      </c>
      <c r="U37" s="11">
        <v>1358.25</v>
      </c>
      <c r="V37" s="11">
        <v>1487.67</v>
      </c>
      <c r="W37" s="11">
        <v>1469.79</v>
      </c>
      <c r="X37" s="11">
        <v>2411.3199999999997</v>
      </c>
      <c r="Y37" s="11">
        <v>3878.02</v>
      </c>
      <c r="Z37" s="12">
        <v>5109.38</v>
      </c>
      <c r="AC37" s="13" t="s">
        <v>57</v>
      </c>
      <c r="AD37" s="14">
        <v>111</v>
      </c>
      <c r="AE37" s="14">
        <v>120</v>
      </c>
      <c r="AF37" s="14">
        <v>124</v>
      </c>
      <c r="AG37" s="14">
        <v>120</v>
      </c>
      <c r="AH37" s="14">
        <v>164</v>
      </c>
      <c r="AI37" s="14">
        <v>260</v>
      </c>
      <c r="AJ37" s="14">
        <v>186</v>
      </c>
      <c r="AK37" s="14">
        <v>154</v>
      </c>
      <c r="AL37" s="14">
        <v>148</v>
      </c>
      <c r="AM37">
        <f t="shared" si="0"/>
        <v>154.11111111111111</v>
      </c>
    </row>
    <row r="38" spans="1:39" ht="21" thickBot="1" x14ac:dyDescent="0.35">
      <c r="A38" s="5" t="s">
        <v>61</v>
      </c>
      <c r="B38" s="15">
        <v>1011.26</v>
      </c>
      <c r="D38" s="7">
        <v>2882.45</v>
      </c>
      <c r="L38" t="s">
        <v>56</v>
      </c>
      <c r="O38" t="s">
        <v>60</v>
      </c>
      <c r="P38" s="10">
        <v>84134.42</v>
      </c>
      <c r="Q38" s="11">
        <v>90465.919999999998</v>
      </c>
      <c r="R38" s="11">
        <v>94106.06</v>
      </c>
      <c r="S38" s="11">
        <v>96419.92</v>
      </c>
      <c r="T38" s="11">
        <v>99869.550000000017</v>
      </c>
      <c r="U38" s="11">
        <v>107132.28</v>
      </c>
      <c r="V38" s="11">
        <v>110692.48999999999</v>
      </c>
      <c r="W38" s="11">
        <v>117975.9</v>
      </c>
      <c r="X38" s="11">
        <v>125487.78</v>
      </c>
      <c r="Y38" s="11">
        <v>126103.32</v>
      </c>
      <c r="Z38" s="12">
        <v>111329.53000000001</v>
      </c>
      <c r="AC38" s="13" t="s">
        <v>60</v>
      </c>
      <c r="AD38" s="14">
        <v>9165</v>
      </c>
      <c r="AE38" s="14">
        <v>9489</v>
      </c>
      <c r="AF38" s="14">
        <v>10318</v>
      </c>
      <c r="AG38" s="14">
        <v>10635</v>
      </c>
      <c r="AH38" s="14">
        <v>10757</v>
      </c>
      <c r="AI38" s="14">
        <v>12005</v>
      </c>
      <c r="AJ38" s="14">
        <v>11710</v>
      </c>
      <c r="AK38" s="14">
        <v>12255</v>
      </c>
      <c r="AL38" s="14">
        <v>12437</v>
      </c>
      <c r="AM38">
        <f t="shared" si="0"/>
        <v>10974.555555555555</v>
      </c>
    </row>
    <row r="39" spans="1:39" ht="15" thickBot="1" x14ac:dyDescent="0.35">
      <c r="A39" s="5" t="s">
        <v>62</v>
      </c>
      <c r="B39">
        <v>12444.36</v>
      </c>
      <c r="D39">
        <v>2167.1</v>
      </c>
      <c r="L39" t="s">
        <v>57</v>
      </c>
      <c r="O39" t="s">
        <v>61</v>
      </c>
      <c r="P39" s="10">
        <v>4760.7299999999996</v>
      </c>
      <c r="Q39" s="11">
        <v>7173.2</v>
      </c>
      <c r="R39" s="11">
        <v>10458.5</v>
      </c>
      <c r="S39" s="11">
        <v>12124.32</v>
      </c>
      <c r="T39" s="11">
        <v>10618.54</v>
      </c>
      <c r="U39" s="11">
        <v>12481.710000000001</v>
      </c>
      <c r="V39" s="11">
        <v>14534.5</v>
      </c>
      <c r="W39" s="11">
        <v>13998.34</v>
      </c>
      <c r="X39" s="11">
        <v>12632.58</v>
      </c>
      <c r="Y39" s="11">
        <v>13178.359999999999</v>
      </c>
      <c r="Z39" s="12">
        <v>12765.919999999998</v>
      </c>
      <c r="AC39" s="13" t="s">
        <v>61</v>
      </c>
      <c r="AD39" s="14">
        <v>1133</v>
      </c>
      <c r="AE39" s="14">
        <v>1194</v>
      </c>
      <c r="AF39" s="14">
        <v>1245</v>
      </c>
      <c r="AG39" s="14">
        <v>1289</v>
      </c>
      <c r="AH39" s="14">
        <v>1307</v>
      </c>
      <c r="AI39" s="14">
        <v>1346</v>
      </c>
      <c r="AJ39" s="14">
        <v>1385</v>
      </c>
      <c r="AK39" s="14">
        <v>1447</v>
      </c>
      <c r="AL39" s="14">
        <v>1383</v>
      </c>
      <c r="AM39">
        <f t="shared" si="0"/>
        <v>1303.2222222222222</v>
      </c>
    </row>
    <row r="40" spans="1:39" ht="21" thickBot="1" x14ac:dyDescent="0.35">
      <c r="L40" t="s">
        <v>60</v>
      </c>
      <c r="O40" t="s">
        <v>62</v>
      </c>
      <c r="P40" s="10">
        <v>46666.85</v>
      </c>
      <c r="Q40" s="11">
        <v>47420.259999999995</v>
      </c>
      <c r="R40" s="11">
        <v>50177.569999999992</v>
      </c>
      <c r="S40" s="11">
        <v>52984.649999999987</v>
      </c>
      <c r="T40" s="11">
        <v>55284.009999999995</v>
      </c>
      <c r="U40" s="11">
        <v>58190.709999999992</v>
      </c>
      <c r="V40" s="11">
        <v>61293.349999999991</v>
      </c>
      <c r="W40" s="11">
        <v>67067.049999999988</v>
      </c>
      <c r="X40" s="11">
        <v>68528.13</v>
      </c>
      <c r="Y40" s="11">
        <v>71418.209999999992</v>
      </c>
      <c r="Z40" s="12">
        <v>67861.09</v>
      </c>
      <c r="AC40" s="13" t="s">
        <v>62</v>
      </c>
      <c r="AD40" s="14">
        <v>4214</v>
      </c>
      <c r="AE40" s="14">
        <v>4289</v>
      </c>
      <c r="AF40" s="14">
        <v>4709</v>
      </c>
      <c r="AG40" s="14">
        <v>4736</v>
      </c>
      <c r="AH40" s="14">
        <v>4795</v>
      </c>
      <c r="AI40" s="14">
        <v>5076</v>
      </c>
      <c r="AJ40" s="14">
        <v>5224</v>
      </c>
      <c r="AK40" s="14">
        <v>5295</v>
      </c>
      <c r="AL40" s="14">
        <v>5164</v>
      </c>
      <c r="AM40">
        <f t="shared" si="0"/>
        <v>4833.5555555555557</v>
      </c>
    </row>
    <row r="41" spans="1:39" ht="15" thickBot="1" x14ac:dyDescent="0.35">
      <c r="B41">
        <f>AVERAGE(B3:B39)</f>
        <v>6291.4874999999993</v>
      </c>
      <c r="D41">
        <f>AVERAGE(D3:D39)</f>
        <v>4042.3532432432426</v>
      </c>
      <c r="L41" t="s">
        <v>61</v>
      </c>
      <c r="O41" s="19" t="s">
        <v>63</v>
      </c>
      <c r="P41" s="20">
        <f t="shared" ref="P41:Z41" si="1">SUM(P5:P40)</f>
        <v>697060.83</v>
      </c>
      <c r="Q41" s="21">
        <f t="shared" si="1"/>
        <v>751530.05</v>
      </c>
      <c r="R41" s="21">
        <f t="shared" si="1"/>
        <v>816291.99000000011</v>
      </c>
      <c r="S41" s="21">
        <f t="shared" si="1"/>
        <v>846622.7100000002</v>
      </c>
      <c r="T41" s="21">
        <f t="shared" si="1"/>
        <v>906573.75000000012</v>
      </c>
      <c r="U41" s="21">
        <f t="shared" si="1"/>
        <v>969218.62999999989</v>
      </c>
      <c r="V41" s="21">
        <f t="shared" si="1"/>
        <v>1058305.8600000001</v>
      </c>
      <c r="W41" s="21">
        <f t="shared" si="1"/>
        <v>1111932.9400000002</v>
      </c>
      <c r="X41" s="21">
        <f t="shared" si="1"/>
        <v>1177928.71</v>
      </c>
      <c r="Y41" s="21">
        <f t="shared" si="1"/>
        <v>1285689.0100000002</v>
      </c>
      <c r="Z41" s="22">
        <f t="shared" si="1"/>
        <v>1102578.0700000003</v>
      </c>
      <c r="AC41" s="13" t="s">
        <v>64</v>
      </c>
      <c r="AD41" s="14">
        <v>99811</v>
      </c>
      <c r="AE41" s="14">
        <v>100226</v>
      </c>
      <c r="AF41" s="14">
        <v>106892</v>
      </c>
      <c r="AG41" s="14">
        <v>111441</v>
      </c>
      <c r="AH41" s="14">
        <v>114293</v>
      </c>
      <c r="AI41" s="14">
        <v>119215</v>
      </c>
      <c r="AJ41" s="14">
        <v>127456</v>
      </c>
      <c r="AK41" s="14">
        <v>129101</v>
      </c>
      <c r="AL41" s="14">
        <v>127553</v>
      </c>
      <c r="AM41">
        <f t="shared" si="0"/>
        <v>115109.77777777778</v>
      </c>
    </row>
    <row r="42" spans="1:39" ht="15" thickTop="1" x14ac:dyDescent="0.3">
      <c r="B42">
        <f>_xlfn.STDEV.S(B3:B39,)</f>
        <v>7735.8881402596016</v>
      </c>
      <c r="D42">
        <f>_xlfn.STDEV.S(D3:D39)</f>
        <v>5777.1553980628714</v>
      </c>
      <c r="L42" t="s">
        <v>62</v>
      </c>
      <c r="AA42" s="11">
        <f>AVERAGE(Sheet3!F46:F81)</f>
        <v>27627.224646464645</v>
      </c>
      <c r="AM42">
        <f>AVERAGE(AM5:AM41)</f>
        <v>6220.7484984984985</v>
      </c>
    </row>
    <row r="44" spans="1:39" x14ac:dyDescent="0.3">
      <c r="AA44">
        <f>_xlfn.STDEV.S(Sheet3!F46:F81)</f>
        <v>35083.086706939044</v>
      </c>
      <c r="AM44">
        <f>_xlfn.STDEV.S(AM5:AM41)</f>
        <v>18775.45557046977</v>
      </c>
    </row>
    <row r="45" spans="1:39" ht="15" thickBot="1" x14ac:dyDescent="0.35">
      <c r="I45">
        <f>_xlfn.STDEV.S(I49:I84)</f>
        <v>3641.5379174785426</v>
      </c>
      <c r="J45">
        <f>_xlfn.STDEV.S(J49:J84)</f>
        <v>7775.1798184388817</v>
      </c>
      <c r="T45" t="s">
        <v>80</v>
      </c>
      <c r="Y45" t="s">
        <v>81</v>
      </c>
    </row>
    <row r="46" spans="1:39" ht="21" thickBot="1" x14ac:dyDescent="0.35">
      <c r="O46" s="9" t="s">
        <v>10</v>
      </c>
      <c r="P46" s="9" t="s">
        <v>11</v>
      </c>
      <c r="Q46" s="9" t="s">
        <v>12</v>
      </c>
      <c r="R46" s="9" t="s">
        <v>13</v>
      </c>
      <c r="S46" s="9" t="s">
        <v>14</v>
      </c>
      <c r="T46" s="9" t="s">
        <v>15</v>
      </c>
      <c r="U46" s="9" t="s">
        <v>16</v>
      </c>
      <c r="V46" s="9" t="s">
        <v>17</v>
      </c>
      <c r="W46" s="9" t="s">
        <v>18</v>
      </c>
      <c r="X46" s="9" t="s">
        <v>19</v>
      </c>
    </row>
    <row r="47" spans="1:39" ht="48.6" thickBot="1" x14ac:dyDescent="0.35">
      <c r="B47" s="23"/>
      <c r="C47" s="25"/>
      <c r="D47" s="25"/>
      <c r="E47" s="25"/>
      <c r="F47" s="25"/>
      <c r="G47" s="25"/>
      <c r="H47" s="26"/>
      <c r="O47" s="13" t="s">
        <v>6</v>
      </c>
      <c r="P47" s="14">
        <v>489.5</v>
      </c>
      <c r="Q47" s="14">
        <v>473.8</v>
      </c>
      <c r="R47" s="14">
        <v>473.8</v>
      </c>
      <c r="S47" s="14">
        <v>473.8</v>
      </c>
      <c r="T47" s="14">
        <v>473.8</v>
      </c>
      <c r="U47" s="14">
        <v>789.6</v>
      </c>
      <c r="V47" s="14">
        <v>850.1</v>
      </c>
      <c r="W47" s="14">
        <v>850.1</v>
      </c>
      <c r="X47" s="14">
        <v>850.1</v>
      </c>
      <c r="Y47" s="35">
        <v>0.63606666666666667</v>
      </c>
      <c r="Z47" s="38"/>
      <c r="AA47" s="35"/>
      <c r="AB47" s="35" t="s">
        <v>83</v>
      </c>
      <c r="AC47" s="40"/>
      <c r="AD47" s="41"/>
      <c r="AE47" s="28"/>
      <c r="AF47" s="35" t="s">
        <v>84</v>
      </c>
      <c r="AG47" s="40"/>
      <c r="AH47" s="41"/>
    </row>
    <row r="48" spans="1:39" ht="21" thickBot="1" x14ac:dyDescent="0.35">
      <c r="B48" s="23"/>
      <c r="O48" s="13" t="s">
        <v>8</v>
      </c>
      <c r="P48" s="14">
        <v>970.5</v>
      </c>
      <c r="Q48" s="14">
        <v>1051.5999999999999</v>
      </c>
      <c r="R48" s="14">
        <v>1140.2</v>
      </c>
      <c r="S48" s="14">
        <v>1019.8</v>
      </c>
      <c r="T48" s="14">
        <v>1098.5999999999999</v>
      </c>
      <c r="U48" s="14">
        <v>1180.3</v>
      </c>
      <c r="V48" s="14">
        <v>1289.4000000000001</v>
      </c>
      <c r="W48" s="14">
        <v>1321.9</v>
      </c>
      <c r="X48" s="14">
        <v>1254.5</v>
      </c>
      <c r="Y48" s="35">
        <v>1.1474222222222223</v>
      </c>
      <c r="Z48" s="39"/>
      <c r="AA48" s="35"/>
      <c r="AB48" s="35">
        <v>1.1474222222222223</v>
      </c>
      <c r="AC48" s="28"/>
      <c r="AE48" s="28"/>
      <c r="AF48" s="35">
        <v>1.1474222222222223</v>
      </c>
      <c r="AG48" s="28"/>
      <c r="AH48" s="28"/>
      <c r="AJ48">
        <f>CORREL(Y47:Y82,AM5:AM40)</f>
        <v>-0.12153679860160913</v>
      </c>
    </row>
    <row r="49" spans="1:34" ht="21" thickBot="1" x14ac:dyDescent="0.35">
      <c r="A49" s="27" t="s">
        <v>8</v>
      </c>
      <c r="B49" s="23"/>
      <c r="I49" s="27">
        <v>7380.66</v>
      </c>
      <c r="J49" s="6">
        <v>40.5</v>
      </c>
      <c r="O49" s="13" t="s">
        <v>20</v>
      </c>
      <c r="P49" s="14">
        <v>400.7</v>
      </c>
      <c r="Q49" s="14">
        <v>373.9</v>
      </c>
      <c r="R49" s="14">
        <v>441.2</v>
      </c>
      <c r="S49" s="14">
        <v>427.5</v>
      </c>
      <c r="T49" s="14">
        <v>515.70000000000005</v>
      </c>
      <c r="U49" s="14">
        <v>570.70000000000005</v>
      </c>
      <c r="V49" s="14">
        <v>618.4</v>
      </c>
      <c r="W49" s="14">
        <v>539.20000000000005</v>
      </c>
      <c r="X49" s="14">
        <v>514</v>
      </c>
      <c r="Y49" s="36">
        <v>0.48903333333333338</v>
      </c>
      <c r="Z49" s="29"/>
      <c r="AA49" s="36"/>
      <c r="AB49" s="36">
        <v>0.48903333333333338</v>
      </c>
      <c r="AC49" s="30"/>
      <c r="AE49" s="30"/>
      <c r="AF49" s="36">
        <v>0.48903333333333338</v>
      </c>
      <c r="AG49" s="30"/>
      <c r="AH49" s="29"/>
    </row>
    <row r="50" spans="1:34" ht="15" thickBot="1" x14ac:dyDescent="0.35">
      <c r="A50" s="23" t="s">
        <v>20</v>
      </c>
      <c r="B50" s="23"/>
      <c r="C50" s="24"/>
      <c r="D50" s="24"/>
      <c r="E50" s="23"/>
      <c r="I50" s="23">
        <v>112.49</v>
      </c>
      <c r="J50" s="7">
        <v>14714.46</v>
      </c>
      <c r="O50" s="13" t="s">
        <v>22</v>
      </c>
      <c r="P50" s="14">
        <v>194</v>
      </c>
      <c r="Q50" s="14">
        <v>226.6</v>
      </c>
      <c r="R50" s="14">
        <v>254.3</v>
      </c>
      <c r="S50" s="14">
        <v>265.39999999999998</v>
      </c>
      <c r="T50" s="14">
        <v>278.89999999999998</v>
      </c>
      <c r="U50" s="14">
        <v>281.7</v>
      </c>
      <c r="V50" s="14">
        <v>295.3</v>
      </c>
      <c r="W50" s="14">
        <v>296.89999999999998</v>
      </c>
      <c r="X50" s="14">
        <v>313.7</v>
      </c>
      <c r="Y50" s="36">
        <v>0.26742222222222223</v>
      </c>
      <c r="Z50" s="29"/>
      <c r="AA50" s="36"/>
      <c r="AB50" s="36">
        <v>0.26742222222222223</v>
      </c>
      <c r="AC50" s="30"/>
      <c r="AE50" s="30"/>
      <c r="AF50" s="36">
        <v>0.26742222222222223</v>
      </c>
      <c r="AG50" s="30"/>
      <c r="AH50" s="29"/>
    </row>
    <row r="51" spans="1:34" ht="15" thickBot="1" x14ac:dyDescent="0.35">
      <c r="A51" s="23" t="s">
        <v>22</v>
      </c>
      <c r="B51" s="23"/>
      <c r="C51" s="24"/>
      <c r="D51" s="24"/>
      <c r="E51" s="23"/>
      <c r="I51" s="23">
        <v>50.79</v>
      </c>
      <c r="J51" s="7">
        <v>83.87</v>
      </c>
      <c r="O51" s="13" t="s">
        <v>24</v>
      </c>
      <c r="P51" s="14">
        <v>123.6</v>
      </c>
      <c r="Q51" s="14">
        <v>142.19999999999999</v>
      </c>
      <c r="R51" s="14">
        <v>180.7</v>
      </c>
      <c r="S51" s="14">
        <v>227.9</v>
      </c>
      <c r="T51" s="14">
        <v>242.1</v>
      </c>
      <c r="U51" s="14">
        <v>256.3</v>
      </c>
      <c r="V51" s="14">
        <v>287.3</v>
      </c>
      <c r="W51" s="14">
        <v>303.8</v>
      </c>
      <c r="X51" s="14">
        <v>327.7</v>
      </c>
      <c r="Y51" s="36">
        <v>0.23239999999999997</v>
      </c>
      <c r="Z51" s="29"/>
      <c r="AA51" s="36"/>
      <c r="AB51" s="36">
        <v>0.23239999999999997</v>
      </c>
      <c r="AC51" s="30"/>
      <c r="AE51" s="30"/>
      <c r="AF51" s="36">
        <v>0.23239999999999997</v>
      </c>
      <c r="AG51" s="30"/>
      <c r="AH51" s="29"/>
    </row>
    <row r="52" spans="1:34" ht="15" thickBot="1" x14ac:dyDescent="0.35">
      <c r="A52" s="23" t="s">
        <v>24</v>
      </c>
      <c r="B52" s="23"/>
      <c r="C52" s="24"/>
      <c r="D52" s="23"/>
      <c r="E52" s="23"/>
      <c r="I52" s="23">
        <v>334.35</v>
      </c>
      <c r="J52" s="15">
        <v>1167.44</v>
      </c>
      <c r="O52" s="13" t="s">
        <v>26</v>
      </c>
      <c r="P52" s="14">
        <v>1552.1</v>
      </c>
      <c r="Q52" s="14">
        <v>1492.4</v>
      </c>
      <c r="R52" s="14">
        <v>1532.2</v>
      </c>
      <c r="S52" s="14">
        <v>1523.7</v>
      </c>
      <c r="T52" s="14">
        <v>1559.7</v>
      </c>
      <c r="U52" s="14">
        <v>1518</v>
      </c>
      <c r="V52" s="14">
        <v>1480.1</v>
      </c>
      <c r="W52" s="14">
        <v>1631.8</v>
      </c>
      <c r="X52" s="14">
        <v>1434.9</v>
      </c>
      <c r="Y52" s="36">
        <v>1.5249888888888885</v>
      </c>
      <c r="Z52" s="29"/>
      <c r="AA52" s="36"/>
      <c r="AB52" s="36">
        <v>1.5249888888888885</v>
      </c>
      <c r="AC52" s="30"/>
      <c r="AE52" s="30"/>
      <c r="AF52" s="36">
        <v>1.5249888888888885</v>
      </c>
      <c r="AG52" s="30"/>
      <c r="AH52" s="29"/>
    </row>
    <row r="53" spans="1:34" ht="15" thickBot="1" x14ac:dyDescent="0.35">
      <c r="A53" s="23" t="s">
        <v>65</v>
      </c>
      <c r="B53" s="23"/>
      <c r="C53" s="24"/>
      <c r="D53" s="23"/>
      <c r="E53" s="23"/>
      <c r="I53" s="23">
        <v>537.85</v>
      </c>
      <c r="J53" s="15">
        <v>6528.21</v>
      </c>
      <c r="O53" s="13" t="s">
        <v>25</v>
      </c>
      <c r="P53" s="14">
        <v>665.7</v>
      </c>
      <c r="Q53" s="14">
        <v>736.1</v>
      </c>
      <c r="R53" s="14">
        <v>831.2</v>
      </c>
      <c r="S53" s="14">
        <v>991</v>
      </c>
      <c r="T53" s="14">
        <v>927.9</v>
      </c>
      <c r="U53" s="14">
        <v>1011.4</v>
      </c>
      <c r="V53" s="14">
        <v>1021</v>
      </c>
      <c r="W53" s="14">
        <v>1163.5999999999999</v>
      </c>
      <c r="X53" s="14">
        <v>1176.8</v>
      </c>
      <c r="Y53" s="36">
        <v>0.94718888888888875</v>
      </c>
      <c r="Z53" s="29"/>
      <c r="AA53" s="36"/>
      <c r="AB53" s="36">
        <v>0.94718888888888875</v>
      </c>
      <c r="AC53" s="30"/>
      <c r="AE53" s="30"/>
      <c r="AF53" s="36">
        <v>0.94718888888888875</v>
      </c>
      <c r="AG53" s="30"/>
      <c r="AH53" s="29"/>
    </row>
    <row r="54" spans="1:34" ht="21" thickBot="1" x14ac:dyDescent="0.35">
      <c r="A54" s="23" t="s">
        <v>31</v>
      </c>
      <c r="B54" s="23"/>
      <c r="C54" s="24"/>
      <c r="D54" s="24"/>
      <c r="E54" s="23"/>
      <c r="I54" s="23">
        <v>1.74</v>
      </c>
      <c r="J54" s="7">
        <v>12221.89</v>
      </c>
      <c r="O54" s="13" t="s">
        <v>30</v>
      </c>
      <c r="P54" s="14">
        <v>12830.6</v>
      </c>
      <c r="Q54" s="14">
        <v>15715.2</v>
      </c>
      <c r="R54" s="14">
        <v>15470.2</v>
      </c>
      <c r="S54" s="14">
        <v>17281.5</v>
      </c>
      <c r="T54" s="14">
        <v>17561.5</v>
      </c>
      <c r="U54" s="14">
        <v>17987.3</v>
      </c>
      <c r="V54" s="14">
        <v>18424.8</v>
      </c>
      <c r="W54" s="14">
        <v>19085.5</v>
      </c>
      <c r="X54" s="14">
        <v>16071.3</v>
      </c>
      <c r="Y54" s="36">
        <v>16.714211111111112</v>
      </c>
      <c r="Z54" s="29"/>
      <c r="AA54" s="36"/>
      <c r="AB54" s="36">
        <v>16.714211111111112</v>
      </c>
      <c r="AC54" s="30"/>
      <c r="AE54" s="30"/>
      <c r="AF54" s="36">
        <v>16.714211111111112</v>
      </c>
      <c r="AG54" s="30"/>
      <c r="AH54" s="29"/>
    </row>
    <row r="55" spans="1:34" ht="21" thickBot="1" x14ac:dyDescent="0.35">
      <c r="A55" s="23" t="s">
        <v>33</v>
      </c>
      <c r="B55" s="23"/>
      <c r="C55" s="23"/>
      <c r="D55" s="23"/>
      <c r="E55" s="23"/>
      <c r="I55" s="23">
        <v>7894.85</v>
      </c>
      <c r="J55" s="16">
        <v>59.86</v>
      </c>
      <c r="O55" s="13" t="s">
        <v>32</v>
      </c>
      <c r="P55" s="14">
        <v>7657.1</v>
      </c>
      <c r="Q55" s="14">
        <v>9270.9</v>
      </c>
      <c r="R55" s="14">
        <v>8587.5</v>
      </c>
      <c r="S55" s="14">
        <v>9620.7999999999993</v>
      </c>
      <c r="T55" s="14">
        <v>9867.7999999999993</v>
      </c>
      <c r="U55" s="14">
        <v>10431.799999999999</v>
      </c>
      <c r="V55" s="14">
        <v>10526.5</v>
      </c>
      <c r="W55" s="14">
        <v>10592.3</v>
      </c>
      <c r="X55" s="14">
        <v>9147.9</v>
      </c>
      <c r="Y55" s="36">
        <v>9.5225111111111111</v>
      </c>
      <c r="Z55" s="29"/>
      <c r="AA55" s="36"/>
      <c r="AB55" s="36">
        <v>9.5225111111111111</v>
      </c>
      <c r="AC55" s="30"/>
      <c r="AE55" s="30"/>
      <c r="AF55" s="36">
        <v>9.5225111111111111</v>
      </c>
      <c r="AG55" s="30"/>
      <c r="AH55" s="29"/>
    </row>
    <row r="56" spans="1:34" ht="15" thickBot="1" x14ac:dyDescent="0.35">
      <c r="A56" s="23" t="s">
        <v>34</v>
      </c>
      <c r="B56" s="23"/>
      <c r="C56" s="24"/>
      <c r="D56" s="23"/>
      <c r="E56" s="23"/>
      <c r="I56" s="23">
        <v>496.25</v>
      </c>
      <c r="J56" s="15">
        <v>488.78</v>
      </c>
      <c r="O56" s="13" t="s">
        <v>29</v>
      </c>
      <c r="P56" s="14">
        <v>1549</v>
      </c>
      <c r="Q56" s="14">
        <v>1599.2</v>
      </c>
      <c r="R56" s="14">
        <v>1737.3</v>
      </c>
      <c r="S56" s="14">
        <v>1765.8</v>
      </c>
      <c r="T56" s="14">
        <v>1838.4</v>
      </c>
      <c r="U56" s="14">
        <v>1898.6</v>
      </c>
      <c r="V56" s="14">
        <v>1926.9</v>
      </c>
      <c r="W56" s="14">
        <v>1974.4</v>
      </c>
      <c r="X56" s="14">
        <v>1764.1</v>
      </c>
      <c r="Y56" s="36">
        <v>1.7837444444444446</v>
      </c>
      <c r="Z56" s="29"/>
      <c r="AA56" s="36"/>
      <c r="AB56" s="36">
        <v>1.7837444444444446</v>
      </c>
      <c r="AC56" s="30"/>
      <c r="AE56" s="30"/>
      <c r="AF56" s="36">
        <v>1.7837444444444446</v>
      </c>
      <c r="AG56" s="30"/>
      <c r="AH56" s="29"/>
    </row>
    <row r="57" spans="1:34" ht="15" thickBot="1" x14ac:dyDescent="0.35">
      <c r="A57" s="23" t="s">
        <v>35</v>
      </c>
      <c r="B57" s="23"/>
      <c r="C57" s="24"/>
      <c r="D57" s="23"/>
      <c r="E57" s="23"/>
      <c r="I57" s="23">
        <v>871.7</v>
      </c>
      <c r="J57" s="15">
        <v>208.08</v>
      </c>
      <c r="O57" s="13" t="s">
        <v>31</v>
      </c>
      <c r="P57" s="14">
        <v>2131.4</v>
      </c>
      <c r="Q57" s="14">
        <v>2655.5</v>
      </c>
      <c r="R57" s="14">
        <v>2697.4</v>
      </c>
      <c r="S57" s="14">
        <v>3511.6</v>
      </c>
      <c r="T57" s="14">
        <v>2962.2</v>
      </c>
      <c r="U57" s="14">
        <v>2824.3</v>
      </c>
      <c r="V57" s="14">
        <v>2936.1</v>
      </c>
      <c r="W57" s="14">
        <v>2975.8</v>
      </c>
      <c r="X57" s="14">
        <v>2793.1</v>
      </c>
      <c r="Y57" s="36">
        <v>2.8319333333333323</v>
      </c>
      <c r="Z57" s="29"/>
      <c r="AA57" s="36"/>
      <c r="AB57" s="36">
        <v>2.8319333333333323</v>
      </c>
      <c r="AC57" s="30"/>
      <c r="AE57" s="30"/>
      <c r="AF57" s="36">
        <v>2.8319333333333323</v>
      </c>
      <c r="AG57" s="30"/>
      <c r="AH57" s="29"/>
    </row>
    <row r="58" spans="1:34" ht="15" thickBot="1" x14ac:dyDescent="0.35">
      <c r="A58" s="23" t="s">
        <v>39</v>
      </c>
      <c r="B58" s="23"/>
      <c r="C58" s="24"/>
      <c r="D58" s="24"/>
      <c r="E58" s="23"/>
      <c r="I58" s="23">
        <v>188.88</v>
      </c>
      <c r="J58" s="7">
        <v>6520.93</v>
      </c>
      <c r="O58" s="13" t="s">
        <v>33</v>
      </c>
      <c r="P58" s="14">
        <v>1549</v>
      </c>
      <c r="Q58" s="14">
        <v>1465.4</v>
      </c>
      <c r="R58" s="14">
        <v>1593.3</v>
      </c>
      <c r="S58" s="14">
        <v>1714.7</v>
      </c>
      <c r="T58" s="14">
        <v>1717.4</v>
      </c>
      <c r="U58" s="14">
        <v>1821.2</v>
      </c>
      <c r="V58" s="14">
        <v>1930.5</v>
      </c>
      <c r="W58" s="14">
        <v>1890.4</v>
      </c>
      <c r="X58" s="14">
        <v>1852</v>
      </c>
      <c r="Y58" s="36">
        <v>1.7259888888888888</v>
      </c>
      <c r="Z58" s="29"/>
      <c r="AA58" s="36"/>
      <c r="AB58" s="36">
        <v>1.7259888888888888</v>
      </c>
      <c r="AC58" s="30"/>
      <c r="AE58" s="30"/>
      <c r="AF58" s="36">
        <v>1.7259888888888888</v>
      </c>
      <c r="AG58" s="30"/>
      <c r="AH58" s="29"/>
    </row>
    <row r="59" spans="1:34" ht="15" thickBot="1" x14ac:dyDescent="0.35">
      <c r="A59" s="23" t="s">
        <v>37</v>
      </c>
      <c r="B59" s="23"/>
      <c r="C59" s="24"/>
      <c r="D59" s="23"/>
      <c r="E59" s="23"/>
      <c r="I59" s="23">
        <v>40.76</v>
      </c>
      <c r="J59" s="7">
        <v>559.94000000000005</v>
      </c>
      <c r="O59" s="13" t="s">
        <v>34</v>
      </c>
      <c r="P59" s="14">
        <v>1507.1</v>
      </c>
      <c r="Q59" s="14">
        <v>1704.4</v>
      </c>
      <c r="R59" s="14">
        <v>1831.4</v>
      </c>
      <c r="S59" s="14">
        <v>1871.1</v>
      </c>
      <c r="T59" s="14">
        <v>1928.5</v>
      </c>
      <c r="U59" s="14">
        <v>2002.7</v>
      </c>
      <c r="V59" s="14">
        <v>2116.6999999999998</v>
      </c>
      <c r="W59" s="14">
        <v>2149.3000000000002</v>
      </c>
      <c r="X59" s="14">
        <v>2094.6999999999998</v>
      </c>
      <c r="Y59" s="36">
        <v>1.9117666666666668</v>
      </c>
      <c r="Z59" s="29"/>
      <c r="AA59" s="36"/>
      <c r="AB59" s="36">
        <v>1.9117666666666668</v>
      </c>
      <c r="AC59" s="30"/>
      <c r="AE59" s="30"/>
      <c r="AF59" s="36">
        <v>1.9117666666666668</v>
      </c>
      <c r="AG59" s="30"/>
      <c r="AH59" s="29"/>
    </row>
    <row r="60" spans="1:34" ht="21" thickBot="1" x14ac:dyDescent="0.35">
      <c r="A60" s="23" t="s">
        <v>38</v>
      </c>
      <c r="B60" s="23"/>
      <c r="C60" s="23"/>
      <c r="D60" s="23"/>
      <c r="E60" s="23"/>
      <c r="I60" s="23">
        <v>12968.44</v>
      </c>
      <c r="J60" s="7">
        <v>24289.09</v>
      </c>
      <c r="O60" s="13" t="s">
        <v>35</v>
      </c>
      <c r="P60" s="14">
        <v>1275.3</v>
      </c>
      <c r="Q60" s="14">
        <v>1295.5999999999999</v>
      </c>
      <c r="R60" s="14">
        <v>1273</v>
      </c>
      <c r="S60" s="14">
        <v>1277.3</v>
      </c>
      <c r="T60" s="14">
        <v>1280.4000000000001</v>
      </c>
      <c r="U60" s="14">
        <v>1362.9</v>
      </c>
      <c r="V60" s="14">
        <v>1402.7</v>
      </c>
      <c r="W60" s="14">
        <v>1509.9</v>
      </c>
      <c r="X60" s="14">
        <v>1477.4</v>
      </c>
      <c r="Y60" s="36">
        <v>1.3505</v>
      </c>
      <c r="Z60" s="29"/>
      <c r="AA60" s="36"/>
      <c r="AB60" s="36">
        <v>1.3505</v>
      </c>
      <c r="AC60" s="30"/>
      <c r="AE60" s="30"/>
      <c r="AF60" s="36">
        <v>1.3505</v>
      </c>
      <c r="AG60" s="29"/>
      <c r="AH60" s="29"/>
    </row>
    <row r="61" spans="1:34" ht="21" thickBot="1" x14ac:dyDescent="0.35">
      <c r="A61" s="23" t="s">
        <v>41</v>
      </c>
      <c r="B61" s="23"/>
      <c r="C61" s="23"/>
      <c r="D61" s="23"/>
      <c r="E61" s="23"/>
      <c r="I61" s="23">
        <v>413.73</v>
      </c>
      <c r="J61" s="7">
        <v>9322.19</v>
      </c>
      <c r="O61" s="13" t="s">
        <v>79</v>
      </c>
      <c r="P61" s="14">
        <v>921</v>
      </c>
      <c r="Q61" s="14">
        <v>971.2</v>
      </c>
      <c r="R61" s="14">
        <v>1045.4000000000001</v>
      </c>
      <c r="S61" s="14">
        <v>1118.5999999999999</v>
      </c>
      <c r="T61" s="14">
        <v>1131.3</v>
      </c>
      <c r="U61" s="14">
        <v>1199.3</v>
      </c>
      <c r="V61" s="14">
        <v>1264.5</v>
      </c>
      <c r="W61" s="14">
        <v>1316.6</v>
      </c>
      <c r="X61" s="14">
        <v>1394.5</v>
      </c>
      <c r="Y61" s="36">
        <v>1.1513777777777801</v>
      </c>
      <c r="Z61" s="29"/>
      <c r="AA61" s="36"/>
      <c r="AB61" s="36">
        <v>1.1513777777777801</v>
      </c>
      <c r="AC61" s="29"/>
      <c r="AE61" s="30"/>
      <c r="AF61" s="36">
        <v>1.1513777777777801</v>
      </c>
      <c r="AG61" s="30"/>
      <c r="AH61" s="29"/>
    </row>
    <row r="62" spans="1:34" ht="15" thickBot="1" x14ac:dyDescent="0.35">
      <c r="A62" s="23" t="s">
        <v>43</v>
      </c>
      <c r="B62" s="23"/>
      <c r="C62" s="23"/>
      <c r="D62" s="23"/>
      <c r="E62" s="23"/>
      <c r="I62" s="23">
        <v>4322.8</v>
      </c>
      <c r="J62" s="7">
        <v>213.7</v>
      </c>
      <c r="O62" s="13" t="s">
        <v>37</v>
      </c>
      <c r="P62" s="14">
        <v>205.2</v>
      </c>
      <c r="Q62" s="14">
        <v>212.6</v>
      </c>
      <c r="R62" s="14">
        <v>224.2</v>
      </c>
      <c r="S62" s="14">
        <v>229.3</v>
      </c>
      <c r="T62" s="14">
        <v>239.8</v>
      </c>
      <c r="U62" s="14">
        <v>235.2</v>
      </c>
      <c r="V62" s="14">
        <v>256.7</v>
      </c>
      <c r="W62" s="14">
        <v>268.2</v>
      </c>
      <c r="X62" s="14">
        <v>292.5</v>
      </c>
      <c r="Y62" s="34">
        <v>0.2404111111111111</v>
      </c>
      <c r="AA62" s="34"/>
      <c r="AB62" s="34">
        <v>0.2404111111111111</v>
      </c>
    </row>
    <row r="63" spans="1:34" ht="15" thickBot="1" x14ac:dyDescent="0.35">
      <c r="A63" s="23" t="s">
        <v>44</v>
      </c>
      <c r="B63" s="23"/>
      <c r="C63" s="23"/>
      <c r="D63" s="23"/>
      <c r="E63" s="23"/>
      <c r="I63" s="23">
        <v>9300.18</v>
      </c>
      <c r="J63" s="15">
        <v>881.22</v>
      </c>
      <c r="O63" s="13" t="s">
        <v>38</v>
      </c>
      <c r="P63" s="14">
        <v>933.1</v>
      </c>
      <c r="Q63" s="14">
        <v>949.6</v>
      </c>
      <c r="R63" s="14">
        <v>980.3</v>
      </c>
      <c r="S63" s="14">
        <v>997.4</v>
      </c>
      <c r="T63" s="14">
        <v>1088.5</v>
      </c>
      <c r="U63" s="14">
        <v>1107.5</v>
      </c>
      <c r="V63" s="14">
        <v>1172.7</v>
      </c>
      <c r="W63" s="14">
        <v>1190.7</v>
      </c>
      <c r="X63" s="14">
        <v>1125.9000000000001</v>
      </c>
      <c r="Y63" s="34">
        <v>1.0606333333333333</v>
      </c>
      <c r="AA63" s="34"/>
      <c r="AB63" s="34">
        <v>1.0606333333333333</v>
      </c>
    </row>
    <row r="64" spans="1:34" ht="15" thickBot="1" x14ac:dyDescent="0.35">
      <c r="A64" s="23" t="s">
        <v>45</v>
      </c>
      <c r="B64" s="23"/>
      <c r="C64" s="24"/>
      <c r="D64" s="24"/>
      <c r="E64" s="23"/>
      <c r="I64" s="23">
        <v>8.0399999999999991</v>
      </c>
      <c r="J64" s="16">
        <v>2426.5</v>
      </c>
      <c r="O64" s="13" t="s">
        <v>41</v>
      </c>
      <c r="P64" s="14">
        <v>610.70000000000005</v>
      </c>
      <c r="Q64" s="14">
        <v>630.5</v>
      </c>
      <c r="R64" s="14">
        <v>662.7</v>
      </c>
      <c r="S64" s="14">
        <v>694.7</v>
      </c>
      <c r="T64" s="14">
        <v>726.6</v>
      </c>
      <c r="U64" s="14">
        <v>746.3</v>
      </c>
      <c r="V64" s="14">
        <v>746.2</v>
      </c>
      <c r="W64" s="14">
        <v>787.2</v>
      </c>
      <c r="X64" s="14">
        <v>752.3</v>
      </c>
      <c r="Y64" s="34">
        <v>0.70635555555555551</v>
      </c>
      <c r="AA64" s="34"/>
      <c r="AB64" s="34">
        <v>0.70635555555555551</v>
      </c>
      <c r="AE64" s="31"/>
    </row>
    <row r="65" spans="1:29" ht="21" thickBot="1" x14ac:dyDescent="0.35">
      <c r="A65" s="23" t="s">
        <v>46</v>
      </c>
      <c r="B65" s="23"/>
      <c r="C65" s="24"/>
      <c r="D65" s="23"/>
      <c r="E65" s="23"/>
      <c r="I65" s="23">
        <v>44.91</v>
      </c>
      <c r="J65" s="7">
        <v>10343.4</v>
      </c>
      <c r="O65" s="13" t="s">
        <v>42</v>
      </c>
      <c r="P65" s="14">
        <v>558.79999999999995</v>
      </c>
      <c r="Q65" s="14">
        <v>745</v>
      </c>
      <c r="R65" s="14">
        <v>745</v>
      </c>
      <c r="S65" s="14">
        <v>745</v>
      </c>
      <c r="T65" s="14">
        <v>745</v>
      </c>
      <c r="U65" s="14">
        <v>745</v>
      </c>
      <c r="V65" s="14">
        <v>714</v>
      </c>
      <c r="W65" s="14">
        <v>714</v>
      </c>
      <c r="X65" s="14">
        <v>869.2</v>
      </c>
      <c r="Y65" s="34">
        <v>0.73122222222222222</v>
      </c>
      <c r="AA65" s="34"/>
      <c r="AB65" s="34">
        <v>0.73122222222222222</v>
      </c>
      <c r="AC65">
        <f>CORREL(Y47:Y82,Z5:Z40)</f>
        <v>-0.17778101515896333</v>
      </c>
    </row>
    <row r="66" spans="1:29" ht="21" thickBot="1" x14ac:dyDescent="0.35">
      <c r="A66" s="23" t="s">
        <v>47</v>
      </c>
      <c r="B66" s="23"/>
      <c r="C66" s="24"/>
      <c r="D66" s="24"/>
      <c r="E66" s="23"/>
      <c r="I66" s="23">
        <v>36.67</v>
      </c>
      <c r="J66" s="7">
        <v>3066.66</v>
      </c>
      <c r="O66" s="13" t="s">
        <v>43</v>
      </c>
      <c r="P66" s="14">
        <v>609.79999999999995</v>
      </c>
      <c r="Q66" s="14">
        <v>680.3</v>
      </c>
      <c r="R66" s="14">
        <v>731.2</v>
      </c>
      <c r="S66" s="14">
        <v>859.2</v>
      </c>
      <c r="T66" s="14">
        <v>905.8</v>
      </c>
      <c r="U66" s="14">
        <v>963.2</v>
      </c>
      <c r="V66" s="14">
        <v>1042.3</v>
      </c>
      <c r="W66" s="14">
        <v>1043.9000000000001</v>
      </c>
      <c r="X66" s="14">
        <v>1143.5</v>
      </c>
      <c r="Y66" s="34">
        <v>0.88657777777777791</v>
      </c>
      <c r="AA66" s="34"/>
      <c r="AB66" s="34">
        <v>0.88657777777777791</v>
      </c>
    </row>
    <row r="67" spans="1:29" ht="15" thickBot="1" x14ac:dyDescent="0.35">
      <c r="A67" s="23" t="s">
        <v>48</v>
      </c>
      <c r="B67" s="23"/>
      <c r="C67" s="24"/>
      <c r="D67" s="24"/>
      <c r="E67" s="23"/>
      <c r="I67" s="23">
        <v>31.67</v>
      </c>
      <c r="J67" s="7">
        <v>16419.48</v>
      </c>
      <c r="O67" s="13" t="s">
        <v>44</v>
      </c>
      <c r="P67" s="14">
        <v>1067.5999999999999</v>
      </c>
      <c r="Q67" s="14">
        <v>1100.5</v>
      </c>
      <c r="R67" s="14">
        <v>1184.3</v>
      </c>
      <c r="S67" s="14">
        <v>1258</v>
      </c>
      <c r="T67" s="14">
        <v>1239</v>
      </c>
      <c r="U67" s="14">
        <v>1330.7</v>
      </c>
      <c r="V67" s="14">
        <v>1407.4</v>
      </c>
      <c r="W67" s="14">
        <v>1380.8</v>
      </c>
      <c r="X67" s="14">
        <v>1340.7</v>
      </c>
      <c r="Y67" s="34">
        <v>1.2565555555555556</v>
      </c>
      <c r="AA67" s="34"/>
      <c r="AB67" s="34">
        <v>1.2565555555555556</v>
      </c>
    </row>
    <row r="68" spans="1:29" ht="15" thickBot="1" x14ac:dyDescent="0.35">
      <c r="A68" s="23" t="s">
        <v>50</v>
      </c>
      <c r="B68" s="23"/>
      <c r="C68" s="24"/>
      <c r="D68" s="23"/>
      <c r="E68" s="23"/>
      <c r="I68" s="23">
        <v>513.25</v>
      </c>
      <c r="J68" s="7">
        <v>28766.91</v>
      </c>
      <c r="O68" s="13" t="s">
        <v>45</v>
      </c>
      <c r="P68" s="14">
        <v>199.5</v>
      </c>
      <c r="Q68" s="14">
        <v>201.3</v>
      </c>
      <c r="R68" s="14">
        <v>249.1</v>
      </c>
      <c r="S68" s="14">
        <v>297.60000000000002</v>
      </c>
      <c r="T68" s="14">
        <v>271.10000000000002</v>
      </c>
      <c r="U68" s="14">
        <v>303.8</v>
      </c>
      <c r="V68" s="14">
        <v>332.8</v>
      </c>
      <c r="W68" s="14">
        <v>341</v>
      </c>
      <c r="X68" s="14">
        <v>360.3</v>
      </c>
      <c r="Y68" s="34">
        <v>0.28405555555555556</v>
      </c>
      <c r="AA68" s="34"/>
      <c r="AB68" s="34">
        <v>0.28405555555555556</v>
      </c>
    </row>
    <row r="69" spans="1:29" ht="15" thickBot="1" x14ac:dyDescent="0.35">
      <c r="A69" s="23" t="s">
        <v>52</v>
      </c>
      <c r="B69" s="23"/>
      <c r="C69" s="24"/>
      <c r="D69" s="23"/>
      <c r="E69" s="23"/>
      <c r="I69" s="23">
        <v>1405.52</v>
      </c>
      <c r="J69" s="16">
        <v>154.66999999999999</v>
      </c>
      <c r="O69" s="13" t="s">
        <v>46</v>
      </c>
      <c r="P69" s="14">
        <v>542.20000000000005</v>
      </c>
      <c r="Q69" s="14">
        <v>541.20000000000005</v>
      </c>
      <c r="R69" s="14">
        <v>551.29999999999995</v>
      </c>
      <c r="S69" s="14">
        <v>581.6</v>
      </c>
      <c r="T69" s="14">
        <v>578.29999999999995</v>
      </c>
      <c r="U69" s="14">
        <v>523.29999999999995</v>
      </c>
      <c r="V69" s="14">
        <v>658.9</v>
      </c>
      <c r="W69" s="14">
        <v>695.3</v>
      </c>
      <c r="X69" s="14">
        <v>675.4</v>
      </c>
      <c r="Y69" s="34">
        <v>0.59416666666666662</v>
      </c>
      <c r="AA69" s="34"/>
      <c r="AB69" s="34">
        <v>0.59416666666666662</v>
      </c>
    </row>
    <row r="70" spans="1:29" ht="15" thickBot="1" x14ac:dyDescent="0.35">
      <c r="A70" s="23" t="s">
        <v>53</v>
      </c>
      <c r="B70" s="23"/>
      <c r="C70" s="23"/>
      <c r="D70" s="23"/>
      <c r="E70" s="23"/>
      <c r="I70" s="23">
        <v>7575.86</v>
      </c>
      <c r="J70" s="15">
        <v>161.29</v>
      </c>
      <c r="O70" s="13" t="s">
        <v>47</v>
      </c>
      <c r="P70" s="14">
        <v>346.5</v>
      </c>
      <c r="Q70" s="14">
        <v>394.1</v>
      </c>
      <c r="R70" s="14">
        <v>389.5</v>
      </c>
      <c r="S70" s="14">
        <v>417</v>
      </c>
      <c r="T70" s="14">
        <v>457.4</v>
      </c>
      <c r="U70" s="14">
        <v>447.3</v>
      </c>
      <c r="V70" s="14">
        <v>605.9</v>
      </c>
      <c r="W70" s="14">
        <v>613.5</v>
      </c>
      <c r="X70" s="14">
        <v>689.9</v>
      </c>
      <c r="Y70" s="34">
        <v>0.4845666666666667</v>
      </c>
      <c r="AA70" s="34"/>
      <c r="AB70" s="34">
        <v>0.4845666666666667</v>
      </c>
    </row>
    <row r="71" spans="1:29" ht="15" thickBot="1" x14ac:dyDescent="0.35">
      <c r="A71" s="23" t="s">
        <v>54</v>
      </c>
      <c r="B71" s="23"/>
      <c r="C71" s="24"/>
      <c r="D71" s="24"/>
      <c r="E71" s="23"/>
      <c r="I71" s="23">
        <v>52.12</v>
      </c>
      <c r="J71" s="6">
        <v>71.510000000000005</v>
      </c>
      <c r="O71" s="13" t="s">
        <v>48</v>
      </c>
      <c r="P71" s="14">
        <v>270.10000000000002</v>
      </c>
      <c r="Q71" s="14">
        <v>283.2</v>
      </c>
      <c r="R71" s="14">
        <v>333.7</v>
      </c>
      <c r="S71" s="14">
        <v>372.6</v>
      </c>
      <c r="T71" s="14">
        <v>375.1</v>
      </c>
      <c r="U71" s="14">
        <v>389.3</v>
      </c>
      <c r="V71" s="14">
        <v>408.5</v>
      </c>
      <c r="W71" s="14">
        <v>415.7</v>
      </c>
      <c r="X71" s="14">
        <v>422.4</v>
      </c>
      <c r="Y71" s="34">
        <v>0.3634</v>
      </c>
      <c r="AA71" s="34"/>
      <c r="AB71" s="34">
        <v>0.3634</v>
      </c>
    </row>
    <row r="72" spans="1:29" ht="15" thickBot="1" x14ac:dyDescent="0.35">
      <c r="A72" s="23" t="s">
        <v>55</v>
      </c>
      <c r="B72" s="23"/>
      <c r="C72" s="23"/>
      <c r="D72" s="23"/>
      <c r="E72" s="23"/>
      <c r="I72" s="23">
        <v>11986.56</v>
      </c>
      <c r="J72" s="6">
        <v>81.03</v>
      </c>
      <c r="O72" s="13" t="s">
        <v>50</v>
      </c>
      <c r="P72" s="14">
        <v>579.79999999999995</v>
      </c>
      <c r="Q72" s="14">
        <v>585.20000000000005</v>
      </c>
      <c r="R72" s="14">
        <v>621.1</v>
      </c>
      <c r="S72" s="14">
        <v>634.1</v>
      </c>
      <c r="T72" s="14">
        <v>637.79999999999995</v>
      </c>
      <c r="U72" s="14">
        <v>684.3</v>
      </c>
      <c r="V72" s="14">
        <v>757.6</v>
      </c>
      <c r="W72" s="14">
        <v>700.4</v>
      </c>
      <c r="X72" s="14">
        <v>704.1</v>
      </c>
      <c r="Y72" s="34">
        <v>0.65604444444444443</v>
      </c>
      <c r="AA72" s="34"/>
      <c r="AB72" s="34">
        <v>0.65604444444444443</v>
      </c>
    </row>
    <row r="73" spans="1:29" ht="15" thickBot="1" x14ac:dyDescent="0.35">
      <c r="A73" s="23" t="s">
        <v>56</v>
      </c>
      <c r="B73" s="23"/>
      <c r="C73" s="23"/>
      <c r="D73" s="23"/>
      <c r="E73" s="23"/>
      <c r="I73" s="23">
        <v>3806.83</v>
      </c>
      <c r="J73" s="16">
        <v>166</v>
      </c>
      <c r="O73" s="13" t="s">
        <v>51</v>
      </c>
      <c r="P73" s="14">
        <v>1841</v>
      </c>
      <c r="Q73" s="14">
        <v>1864.3</v>
      </c>
      <c r="R73" s="14">
        <v>1909.3</v>
      </c>
      <c r="S73" s="14">
        <v>1951.8</v>
      </c>
      <c r="T73" s="14">
        <v>2045.9</v>
      </c>
      <c r="U73" s="14">
        <v>2139.1</v>
      </c>
      <c r="V73" s="14">
        <v>2210.6</v>
      </c>
      <c r="W73" s="14">
        <v>2282.8000000000002</v>
      </c>
      <c r="X73" s="14">
        <v>2120.8000000000002</v>
      </c>
      <c r="Y73" s="34">
        <v>2.0406222222222223</v>
      </c>
      <c r="AA73" s="34"/>
      <c r="AB73" s="34">
        <v>2.0406222222222223</v>
      </c>
    </row>
    <row r="74" spans="1:29" ht="15" thickBot="1" x14ac:dyDescent="0.35">
      <c r="A74" s="23" t="s">
        <v>57</v>
      </c>
      <c r="B74" s="23"/>
      <c r="C74" s="24"/>
      <c r="D74" s="24"/>
      <c r="E74" s="23"/>
      <c r="I74" s="23">
        <v>21.1</v>
      </c>
      <c r="J74" s="7">
        <v>5027.21</v>
      </c>
      <c r="O74" s="13" t="s">
        <v>52</v>
      </c>
      <c r="P74" s="14">
        <v>1664.7</v>
      </c>
      <c r="Q74" s="14">
        <v>1699.5</v>
      </c>
      <c r="R74" s="14">
        <v>1737.8</v>
      </c>
      <c r="S74" s="14">
        <v>1793</v>
      </c>
      <c r="T74" s="14">
        <v>1916.6</v>
      </c>
      <c r="U74" s="14">
        <v>1978.5</v>
      </c>
      <c r="V74" s="14">
        <v>1995.2</v>
      </c>
      <c r="W74" s="14">
        <v>2047.7</v>
      </c>
      <c r="X74" s="14">
        <v>2105.6</v>
      </c>
      <c r="Y74" s="34">
        <v>1.8820666666666668</v>
      </c>
      <c r="AA74" s="34"/>
      <c r="AB74" s="34">
        <v>1.8820666666666668</v>
      </c>
    </row>
    <row r="75" spans="1:29" ht="15" thickBot="1" x14ac:dyDescent="0.35">
      <c r="A75" s="23" t="s">
        <v>60</v>
      </c>
      <c r="B75" s="23"/>
      <c r="C75" s="24"/>
      <c r="D75" s="23"/>
      <c r="E75" s="23"/>
      <c r="I75" s="23">
        <v>3033.62</v>
      </c>
      <c r="J75" s="15">
        <v>285.10000000000002</v>
      </c>
      <c r="O75" s="13" t="s">
        <v>53</v>
      </c>
      <c r="P75" s="14">
        <v>785</v>
      </c>
      <c r="Q75" s="14">
        <v>845.8</v>
      </c>
      <c r="R75" s="14">
        <v>951.7</v>
      </c>
      <c r="S75" s="14">
        <v>979.4</v>
      </c>
      <c r="T75" s="14">
        <v>982.5</v>
      </c>
      <c r="U75" s="14">
        <v>1028.9000000000001</v>
      </c>
      <c r="V75" s="14">
        <v>1160.5999999999999</v>
      </c>
      <c r="W75" s="14">
        <v>1183.9000000000001</v>
      </c>
      <c r="X75" s="14">
        <v>1241.9000000000001</v>
      </c>
      <c r="Y75" s="34">
        <v>1.0177444444444443</v>
      </c>
      <c r="AA75" s="34"/>
      <c r="AB75" s="34">
        <v>1.0177444444444443</v>
      </c>
    </row>
    <row r="76" spans="1:29" ht="15" thickBot="1" x14ac:dyDescent="0.35">
      <c r="A76" s="23" t="s">
        <v>61</v>
      </c>
      <c r="B76" s="23"/>
      <c r="C76" s="24"/>
      <c r="D76" s="23"/>
      <c r="E76" s="23"/>
      <c r="I76" s="23">
        <v>648</v>
      </c>
      <c r="J76" s="7">
        <v>8729.51</v>
      </c>
      <c r="O76" s="13" t="s">
        <v>54</v>
      </c>
      <c r="P76" s="14">
        <v>673</v>
      </c>
      <c r="Q76" s="14">
        <v>679.6</v>
      </c>
      <c r="R76" s="14">
        <v>656.6</v>
      </c>
      <c r="S76" s="14">
        <v>656.6</v>
      </c>
      <c r="T76" s="14">
        <v>780</v>
      </c>
      <c r="U76" s="14">
        <v>798.1</v>
      </c>
      <c r="V76" s="14">
        <v>842.5</v>
      </c>
      <c r="W76" s="14">
        <v>885.7</v>
      </c>
      <c r="X76" s="14">
        <v>872.9</v>
      </c>
      <c r="Y76" s="34">
        <v>0.76055555555555543</v>
      </c>
      <c r="AA76" s="34"/>
      <c r="AB76" s="34">
        <v>0.76055555555555543</v>
      </c>
    </row>
    <row r="77" spans="1:29" ht="15" thickBot="1" x14ac:dyDescent="0.35">
      <c r="A77" s="23" t="s">
        <v>62</v>
      </c>
      <c r="B77" s="23"/>
      <c r="C77" s="24"/>
      <c r="D77" s="23"/>
      <c r="E77" s="23"/>
      <c r="I77" s="23">
        <v>460.74</v>
      </c>
      <c r="J77" s="15">
        <v>14004.49</v>
      </c>
      <c r="O77" s="13" t="s">
        <v>55</v>
      </c>
      <c r="P77" s="14">
        <v>1055.8</v>
      </c>
      <c r="Q77" s="14">
        <v>1219.5999999999999</v>
      </c>
      <c r="R77" s="14">
        <v>1285.7</v>
      </c>
      <c r="S77" s="14">
        <v>1338.9</v>
      </c>
      <c r="T77" s="14">
        <v>1448.4</v>
      </c>
      <c r="U77" s="14">
        <v>1467.2</v>
      </c>
      <c r="V77" s="14">
        <v>1514.8</v>
      </c>
      <c r="W77" s="14">
        <v>1506.9</v>
      </c>
      <c r="X77" s="14">
        <v>1401.4</v>
      </c>
      <c r="Y77" s="34">
        <v>1.3598555555555554</v>
      </c>
      <c r="AA77" s="34"/>
      <c r="AB77" s="34">
        <v>1.3598555555555554</v>
      </c>
    </row>
    <row r="78" spans="1:29" ht="15" thickBot="1" x14ac:dyDescent="0.35">
      <c r="A78" s="23" t="s">
        <v>66</v>
      </c>
      <c r="B78" s="23"/>
      <c r="C78" s="24"/>
      <c r="D78" s="24"/>
      <c r="E78" s="23"/>
      <c r="I78" s="23">
        <v>11.81</v>
      </c>
      <c r="J78" s="7">
        <v>50.27</v>
      </c>
      <c r="O78" s="13" t="s">
        <v>56</v>
      </c>
      <c r="P78" s="14" t="s">
        <v>58</v>
      </c>
      <c r="Q78" s="14" t="s">
        <v>58</v>
      </c>
      <c r="R78" s="14">
        <v>1151.8</v>
      </c>
      <c r="S78" s="14">
        <v>1415.5</v>
      </c>
      <c r="T78" s="14">
        <v>1502.5</v>
      </c>
      <c r="U78" s="14">
        <v>1707.1</v>
      </c>
      <c r="V78" s="14">
        <v>1888.4</v>
      </c>
      <c r="W78" s="14">
        <v>1941.7</v>
      </c>
      <c r="X78" s="14">
        <v>1904.5</v>
      </c>
      <c r="Y78" s="34">
        <v>1.6445000000000001</v>
      </c>
      <c r="AA78" s="34"/>
      <c r="AB78" s="34">
        <v>1.6445000000000001</v>
      </c>
    </row>
    <row r="79" spans="1:29" ht="15" thickBot="1" x14ac:dyDescent="0.35">
      <c r="A79" s="23" t="s">
        <v>26</v>
      </c>
      <c r="B79" s="24"/>
      <c r="C79" s="24"/>
      <c r="D79" s="24"/>
      <c r="E79" s="23"/>
      <c r="I79" s="23">
        <v>32.4</v>
      </c>
      <c r="J79" s="7">
        <v>14839.17</v>
      </c>
      <c r="O79" s="13" t="s">
        <v>57</v>
      </c>
      <c r="P79" s="14">
        <v>287.10000000000002</v>
      </c>
      <c r="Q79" s="14">
        <v>311.60000000000002</v>
      </c>
      <c r="R79" s="14">
        <v>285.5</v>
      </c>
      <c r="S79" s="14">
        <v>312.2</v>
      </c>
      <c r="T79" s="14">
        <v>441.6</v>
      </c>
      <c r="U79" s="14">
        <v>695.2</v>
      </c>
      <c r="V79" s="14">
        <v>500.4</v>
      </c>
      <c r="W79" s="14">
        <v>411.8</v>
      </c>
      <c r="X79" s="14">
        <v>402.5</v>
      </c>
      <c r="Y79" s="34">
        <v>0.40532222222222225</v>
      </c>
      <c r="AA79" s="34"/>
      <c r="AB79" s="34">
        <v>0.40532222222222225</v>
      </c>
    </row>
    <row r="80" spans="1:29" ht="21" thickBot="1" x14ac:dyDescent="0.35">
      <c r="A80" s="23" t="s">
        <v>67</v>
      </c>
      <c r="B80" s="24"/>
      <c r="C80" s="24"/>
      <c r="D80" s="24"/>
      <c r="E80" s="23"/>
      <c r="I80" s="23">
        <v>5.46</v>
      </c>
      <c r="J80" s="7">
        <v>10211.19</v>
      </c>
      <c r="O80" s="13" t="s">
        <v>60</v>
      </c>
      <c r="P80" s="14">
        <v>383</v>
      </c>
      <c r="Q80" s="14">
        <v>408.9</v>
      </c>
      <c r="R80" s="14">
        <v>436.2</v>
      </c>
      <c r="S80" s="14">
        <v>466.1</v>
      </c>
      <c r="T80" s="14">
        <v>529.6</v>
      </c>
      <c r="U80" s="14">
        <v>592.79999999999995</v>
      </c>
      <c r="V80" s="14">
        <v>581.9</v>
      </c>
      <c r="W80" s="14">
        <v>606.20000000000005</v>
      </c>
      <c r="X80" s="14">
        <v>618.1</v>
      </c>
      <c r="Y80" s="34">
        <v>0.51364444444444446</v>
      </c>
      <c r="AA80" s="34"/>
      <c r="AB80" s="34">
        <v>0.51364444444444446</v>
      </c>
    </row>
    <row r="81" spans="1:30" ht="15" thickBot="1" x14ac:dyDescent="0.35">
      <c r="A81" s="23" t="s">
        <v>28</v>
      </c>
      <c r="B81" s="24"/>
      <c r="C81" s="24"/>
      <c r="D81" s="24"/>
      <c r="E81" s="23"/>
      <c r="I81" s="23">
        <v>13.38</v>
      </c>
      <c r="J81" s="15">
        <v>630.04999999999995</v>
      </c>
      <c r="O81" s="13" t="s">
        <v>61</v>
      </c>
      <c r="P81" s="14">
        <v>1058.5</v>
      </c>
      <c r="Q81" s="14">
        <v>1136</v>
      </c>
      <c r="R81" s="14">
        <v>1193.3</v>
      </c>
      <c r="S81" s="14">
        <v>1252.9000000000001</v>
      </c>
      <c r="T81" s="14">
        <v>1283.7</v>
      </c>
      <c r="U81" s="14">
        <v>1327.1</v>
      </c>
      <c r="V81" s="14">
        <v>1359.4</v>
      </c>
      <c r="W81" s="14">
        <v>1421</v>
      </c>
      <c r="X81" s="14">
        <v>1365.8</v>
      </c>
      <c r="Y81" s="34">
        <v>1.2664111111111109</v>
      </c>
      <c r="AA81" s="34"/>
      <c r="AB81" s="34">
        <v>1.2664111111111109</v>
      </c>
    </row>
    <row r="82" spans="1:30" ht="21" thickBot="1" x14ac:dyDescent="0.35">
      <c r="A82" s="23" t="s">
        <v>29</v>
      </c>
      <c r="B82" s="24"/>
      <c r="C82" s="24"/>
      <c r="D82" s="23"/>
      <c r="E82" s="23"/>
      <c r="I82" s="23">
        <v>176.21</v>
      </c>
      <c r="J82" s="7">
        <v>20303.330000000002</v>
      </c>
      <c r="O82" s="13" t="s">
        <v>62</v>
      </c>
      <c r="P82" s="14">
        <v>458.1</v>
      </c>
      <c r="Q82" s="14">
        <v>468.1</v>
      </c>
      <c r="R82" s="14">
        <v>512.6</v>
      </c>
      <c r="S82" s="14">
        <v>516.6</v>
      </c>
      <c r="T82" s="14">
        <v>523.4</v>
      </c>
      <c r="U82" s="14">
        <v>553.6</v>
      </c>
      <c r="V82" s="14">
        <v>570.1</v>
      </c>
      <c r="W82" s="14">
        <v>587.20000000000005</v>
      </c>
      <c r="X82" s="14">
        <v>572.9</v>
      </c>
      <c r="Y82" s="34">
        <v>0.52917777777777775</v>
      </c>
      <c r="AA82" s="34"/>
      <c r="AB82" s="34">
        <v>0.52917777777777775</v>
      </c>
    </row>
    <row r="83" spans="1:30" ht="15" thickBot="1" x14ac:dyDescent="0.35">
      <c r="A83" s="23" t="s">
        <v>68</v>
      </c>
      <c r="B83" s="24"/>
      <c r="C83" s="24"/>
      <c r="D83" s="24"/>
      <c r="E83" s="23"/>
      <c r="I83" s="23">
        <v>0.75</v>
      </c>
      <c r="J83" s="15">
        <v>1011.26</v>
      </c>
      <c r="O83" s="13" t="s">
        <v>64</v>
      </c>
      <c r="P83" s="14">
        <v>750.8</v>
      </c>
      <c r="Q83" s="14">
        <v>793.1</v>
      </c>
      <c r="R83" s="14">
        <v>851.8</v>
      </c>
      <c r="S83" s="14">
        <v>901.4</v>
      </c>
      <c r="T83" s="14">
        <v>938.1</v>
      </c>
      <c r="U83" s="14">
        <v>978.1</v>
      </c>
      <c r="V83" s="14">
        <v>1028.9000000000001</v>
      </c>
      <c r="W83" s="14">
        <v>1042.5999999999999</v>
      </c>
      <c r="X83" s="14">
        <v>1031.4000000000001</v>
      </c>
      <c r="Y83" s="34">
        <v>0.9240222222222223</v>
      </c>
      <c r="AA83" s="34"/>
      <c r="AB83" s="34">
        <v>0.9240222222222223</v>
      </c>
      <c r="AD83" s="34">
        <v>0.92</v>
      </c>
    </row>
    <row r="84" spans="1:30" x14ac:dyDescent="0.3">
      <c r="A84" s="23" t="s">
        <v>69</v>
      </c>
      <c r="B84" s="24"/>
      <c r="C84" s="24"/>
      <c r="D84" s="24"/>
      <c r="E84" s="23"/>
      <c r="I84" s="23">
        <v>1.73</v>
      </c>
      <c r="J84">
        <v>12444.36</v>
      </c>
    </row>
    <row r="90" spans="1:30" x14ac:dyDescent="0.3">
      <c r="A90" t="s">
        <v>70</v>
      </c>
    </row>
    <row r="91" spans="1:30" x14ac:dyDescent="0.3">
      <c r="A91" t="s">
        <v>87</v>
      </c>
    </row>
    <row r="92" spans="1:30" x14ac:dyDescent="0.3">
      <c r="A92" t="s">
        <v>82</v>
      </c>
    </row>
    <row r="93" spans="1:30" x14ac:dyDescent="0.3">
      <c r="A93" t="s">
        <v>71</v>
      </c>
    </row>
    <row r="94" spans="1:30" x14ac:dyDescent="0.3">
      <c r="A94" t="s">
        <v>72</v>
      </c>
    </row>
    <row r="105" spans="32:32" x14ac:dyDescent="0.3">
      <c r="AF105" s="34">
        <v>0.9240222222222223</v>
      </c>
    </row>
  </sheetData>
  <mergeCells count="3">
    <mergeCell ref="Z47:Z48"/>
    <mergeCell ref="AC47:AD47"/>
    <mergeCell ref="AG47:AH47"/>
  </mergeCells>
  <hyperlinks>
    <hyperlink ref="A3" r:id="rId1" tooltip="Andaman and Nicobar Islands" display="https://en.wikipedia.org/wiki/Andaman_and_Nicobar_Islands" xr:uid="{A670B53E-1871-49E1-8C05-580F38095B15}"/>
    <hyperlink ref="A4" r:id="rId2" tooltip="Andhra Pradesh" display="https://en.wikipedia.org/wiki/Andhra_Pradesh" xr:uid="{404F2DFD-C276-43B0-874B-A6F31037A3F4}"/>
    <hyperlink ref="A5" r:id="rId3" tooltip="Arunachal Pradesh" display="https://en.wikipedia.org/wiki/Arunachal_Pradesh" xr:uid="{B8BB1D06-8C72-46AF-9208-4C33AB8B8D17}"/>
    <hyperlink ref="A6" r:id="rId4" tooltip="Assam" display="https://en.wikipedia.org/wiki/Assam" xr:uid="{9D7C7017-C113-46A1-BFB2-6E780F37B65E}"/>
    <hyperlink ref="A7" r:id="rId5" tooltip="Bihar" display="https://en.wikipedia.org/wiki/Bihar" xr:uid="{E0DD7C47-15B2-4A74-A66E-D8B8230D3894}"/>
    <hyperlink ref="A9" r:id="rId6" tooltip="Chandigarh" display="https://en.wikipedia.org/wiki/Chandigarh" xr:uid="{920552F9-585E-4084-A8B4-C5A2138A14CF}"/>
    <hyperlink ref="A8" r:id="rId7" tooltip="Chhattisgarh" display="https://en.wikipedia.org/wiki/Chhattisgarh" xr:uid="{EA2AC875-89BE-4CAF-8459-E90EE038C7A9}"/>
    <hyperlink ref="A10" r:id="rId8" tooltip="Dadra and Nagar Haveli" display="https://en.wikipedia.org/wiki/Dadra_and_Nagar_Haveli" xr:uid="{1101511A-600F-4C31-ACC0-DC2BB5E8B2EA}"/>
    <hyperlink ref="A11" r:id="rId9" tooltip="Daman and Diu" display="https://en.wikipedia.org/wiki/Daman_and_Diu" xr:uid="{A2DB340E-20FE-4299-A43D-292897290138}"/>
    <hyperlink ref="A12" r:id="rId10" tooltip="Delhi" display="https://en.wikipedia.org/wiki/Delhi" xr:uid="{29E8C164-272D-4BF3-BCBD-883E9B5F8F7C}"/>
    <hyperlink ref="A13" r:id="rId11" tooltip="Goa" display="https://en.wikipedia.org/wiki/Goa" xr:uid="{512ED989-8C9B-4CF5-B25F-175E01B7CEEE}"/>
    <hyperlink ref="A14" r:id="rId12" tooltip="Gujarat" display="https://en.wikipedia.org/wiki/Gujarat" xr:uid="{C5EDAF37-2ADF-45E6-8B27-323E45F70688}"/>
    <hyperlink ref="A15" r:id="rId13" tooltip="Haryana" display="https://en.wikipedia.org/wiki/Haryana" xr:uid="{613DE413-AD63-4900-9147-7C4B00022474}"/>
    <hyperlink ref="A16" r:id="rId14" tooltip="Himachal Pradesh" display="https://en.wikipedia.org/wiki/Himachal_Pradesh" xr:uid="{05600010-007D-40B8-AA3F-66504D472D4E}"/>
    <hyperlink ref="A18" r:id="rId15" tooltip="Jharkhand" display="https://en.wikipedia.org/wiki/Jharkhand" xr:uid="{B992AAB3-BBD5-4D85-8B83-51F30831619B}"/>
    <hyperlink ref="A19" r:id="rId16" tooltip="Karnataka" display="https://en.wikipedia.org/wiki/Karnataka" xr:uid="{5D3510CC-7741-45B6-BBB2-F6EC1E2BBE81}"/>
    <hyperlink ref="A20" r:id="rId17" tooltip="Kerala" display="https://en.wikipedia.org/wiki/Kerala" xr:uid="{2348ED5F-A060-4190-B513-FD3AD373082E}"/>
    <hyperlink ref="A21" r:id="rId18" tooltip="Lakshadweep" display="https://en.wikipedia.org/wiki/Lakshadweep" xr:uid="{0A0DE2A7-425C-4FDF-BD68-22C23278A18D}"/>
    <hyperlink ref="A22" r:id="rId19" tooltip="Madhya Pradesh" display="https://en.wikipedia.org/wiki/Madhya_Pradesh" xr:uid="{7F18340D-D11C-49C3-94E5-BD85F02A0434}"/>
    <hyperlink ref="A23" r:id="rId20" tooltip="Maharashtra" display="https://en.wikipedia.org/wiki/Maharashtra" xr:uid="{4CD06BCC-CA03-4EA8-9BF2-9D0BD615F8A9}"/>
    <hyperlink ref="A24" r:id="rId21" tooltip="Manipur" display="https://en.wikipedia.org/wiki/Manipur" xr:uid="{042C0169-8F05-4061-AC9A-1AFF81DF0FA6}"/>
    <hyperlink ref="A25" r:id="rId22" tooltip="Meghalaya" display="https://en.wikipedia.org/wiki/Meghalaya" xr:uid="{C1556EDC-7343-4353-AB6F-B0D37E898372}"/>
    <hyperlink ref="A26" r:id="rId23" tooltip="Mizoram" display="https://en.wikipedia.org/wiki/Mizoram" xr:uid="{80AFA850-FFB5-483B-BFCD-4941D97C8733}"/>
    <hyperlink ref="A27" r:id="rId24" tooltip="Nagaland" display="https://en.wikipedia.org/wiki/Nagaland" xr:uid="{C9DDE6FF-C94F-431D-AFBF-3F91DB8AB95E}"/>
    <hyperlink ref="A28" r:id="rId25" tooltip="NLC India Limited" display="https://en.wikipedia.org/wiki/NLC_India_Limited" xr:uid="{8A7EF0B2-48A5-45BC-B524-11080C3DEB89}"/>
    <hyperlink ref="A29" r:id="rId26" tooltip="Odisha" display="https://en.wikipedia.org/wiki/Odisha" xr:uid="{FEAEBFD6-F7BD-4EB3-8C5C-1F920F0AFE3C}"/>
    <hyperlink ref="A30" r:id="rId27" tooltip="Puducherry (union territory)" display="https://en.wikipedia.org/wiki/Puducherry_(union_territory)" xr:uid="{BC1B1005-B1B1-4224-BE27-7FECD8230529}"/>
    <hyperlink ref="A31" r:id="rId28" tooltip="Punjab, India" display="https://en.wikipedia.org/wiki/Punjab,_India" xr:uid="{81ED490D-08D6-4DEA-A7D4-8256824EF6E2}"/>
    <hyperlink ref="A32" r:id="rId29" tooltip="Rajasthan" display="https://en.wikipedia.org/wiki/Rajasthan" xr:uid="{F857E06E-5450-4BE8-A5E0-F0D0E31DB049}"/>
    <hyperlink ref="A33" r:id="rId30" tooltip="Sikkim" display="https://en.wikipedia.org/wiki/Sikkim" xr:uid="{58151CE9-1523-4B80-8714-AD3927E41C05}"/>
    <hyperlink ref="A34" r:id="rId31" tooltip="Tamil Nadu" display="https://en.wikipedia.org/wiki/Tamil_Nadu" xr:uid="{D8F4B620-0BA1-4B38-ADE8-26B71E6461A5}"/>
    <hyperlink ref="A35" r:id="rId32" tooltip="Telangana" display="https://en.wikipedia.org/wiki/Telangana" xr:uid="{77C45032-7399-4C70-A382-B447E64C6311}"/>
    <hyperlink ref="A36" r:id="rId33" tooltip="Tripura" display="https://en.wikipedia.org/wiki/Tripura" xr:uid="{18940748-6C1C-4CA0-99D0-A4F44C96443D}"/>
    <hyperlink ref="A37" r:id="rId34" tooltip="Uttar Pradesh" display="https://en.wikipedia.org/wiki/Uttar_Pradesh" xr:uid="{D85F92B0-CD55-4E91-9509-22C85902DF81}"/>
    <hyperlink ref="A38" r:id="rId35" tooltip="Uttarakhand" display="https://en.wikipedia.org/wiki/Uttarakhand" xr:uid="{171BDC47-1974-465B-86E9-4F411AF30E20}"/>
    <hyperlink ref="A39" r:id="rId36" tooltip="West Bengal" display="https://en.wikipedia.org/wiki/West_Bengal" xr:uid="{B844D228-D28C-4840-99C3-3805C2F7340F}"/>
  </hyperlinks>
  <pageMargins left="0.7" right="0.7" top="0.75" bottom="0.75" header="0.3" footer="0.3"/>
  <pageSetup orientation="portrait" r:id="rId37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F41D-4982-43EC-848F-8CCE085EB1EA}">
  <dimension ref="E2:R84"/>
  <sheetViews>
    <sheetView topLeftCell="A4" zoomScale="38" zoomScaleNormal="48" workbookViewId="0">
      <selection activeCell="J50" sqref="J50"/>
    </sheetView>
  </sheetViews>
  <sheetFormatPr defaultRowHeight="14.4" x14ac:dyDescent="0.3"/>
  <cols>
    <col min="1" max="1" width="23.77734375" customWidth="1"/>
    <col min="5" max="5" width="24.21875" customWidth="1"/>
    <col min="6" max="6" width="17.44140625" customWidth="1"/>
    <col min="7" max="7" width="20.109375" customWidth="1"/>
    <col min="9" max="10" width="19.33203125" customWidth="1"/>
    <col min="11" max="11" width="14.33203125" customWidth="1"/>
  </cols>
  <sheetData>
    <row r="2" spans="5:11" ht="10.8" customHeight="1" x14ac:dyDescent="0.3"/>
    <row r="3" spans="5:11" ht="41.4" customHeight="1" x14ac:dyDescent="0.3">
      <c r="E3" s="33" t="s">
        <v>77</v>
      </c>
    </row>
    <row r="4" spans="5:11" ht="35.4" customHeight="1" x14ac:dyDescent="0.3">
      <c r="E4" t="s">
        <v>73</v>
      </c>
      <c r="F4" t="s">
        <v>0</v>
      </c>
      <c r="G4" t="s">
        <v>0</v>
      </c>
    </row>
    <row r="5" spans="5:11" x14ac:dyDescent="0.3">
      <c r="E5" t="s">
        <v>75</v>
      </c>
      <c r="F5" t="s">
        <v>2</v>
      </c>
      <c r="G5" t="s">
        <v>3</v>
      </c>
    </row>
    <row r="6" spans="5:11" x14ac:dyDescent="0.3">
      <c r="E6" t="s">
        <v>6</v>
      </c>
      <c r="F6">
        <v>40.5</v>
      </c>
      <c r="G6">
        <v>34.74</v>
      </c>
    </row>
    <row r="7" spans="5:11" x14ac:dyDescent="0.3">
      <c r="E7" t="s">
        <v>8</v>
      </c>
      <c r="F7">
        <v>14714.46</v>
      </c>
      <c r="G7">
        <v>10864.11</v>
      </c>
    </row>
    <row r="8" spans="5:11" x14ac:dyDescent="0.3">
      <c r="E8" t="s">
        <v>20</v>
      </c>
      <c r="F8">
        <v>83.87</v>
      </c>
      <c r="G8">
        <v>686.89</v>
      </c>
    </row>
    <row r="9" spans="5:11" x14ac:dyDescent="0.3">
      <c r="E9" t="s">
        <v>22</v>
      </c>
      <c r="F9">
        <v>1167.44</v>
      </c>
      <c r="G9">
        <v>626.76</v>
      </c>
    </row>
    <row r="10" spans="5:11" x14ac:dyDescent="0.3">
      <c r="E10" t="s">
        <v>24</v>
      </c>
      <c r="F10">
        <v>6528.21</v>
      </c>
      <c r="G10">
        <v>496.93</v>
      </c>
      <c r="K10" s="32" t="s">
        <v>76</v>
      </c>
    </row>
    <row r="11" spans="5:11" x14ac:dyDescent="0.3">
      <c r="E11" t="s">
        <v>25</v>
      </c>
      <c r="F11">
        <v>12221.89</v>
      </c>
      <c r="G11">
        <v>1085.58</v>
      </c>
    </row>
    <row r="12" spans="5:11" x14ac:dyDescent="0.3">
      <c r="E12" t="s">
        <v>26</v>
      </c>
      <c r="F12">
        <v>59.86</v>
      </c>
      <c r="G12">
        <v>155.16</v>
      </c>
    </row>
    <row r="13" spans="5:11" x14ac:dyDescent="0.3">
      <c r="E13" t="s">
        <v>27</v>
      </c>
      <c r="F13">
        <v>488.78</v>
      </c>
      <c r="G13">
        <v>5.46</v>
      </c>
    </row>
    <row r="14" spans="5:11" x14ac:dyDescent="0.3">
      <c r="E14" t="s">
        <v>28</v>
      </c>
      <c r="F14">
        <v>208.08</v>
      </c>
      <c r="G14">
        <v>40.72</v>
      </c>
    </row>
    <row r="15" spans="5:11" x14ac:dyDescent="0.3">
      <c r="E15" t="s">
        <v>29</v>
      </c>
      <c r="F15">
        <v>6520.93</v>
      </c>
      <c r="G15">
        <v>986.21</v>
      </c>
    </row>
    <row r="16" spans="5:11" x14ac:dyDescent="0.3">
      <c r="E16" t="s">
        <v>31</v>
      </c>
      <c r="F16">
        <v>559.94000000000005</v>
      </c>
      <c r="G16">
        <v>20.88</v>
      </c>
    </row>
    <row r="17" spans="5:7" x14ac:dyDescent="0.3">
      <c r="E17" t="s">
        <v>33</v>
      </c>
      <c r="F17">
        <v>24289.09</v>
      </c>
      <c r="G17">
        <v>16091.23</v>
      </c>
    </row>
    <row r="18" spans="5:7" x14ac:dyDescent="0.3">
      <c r="E18" t="s">
        <v>34</v>
      </c>
      <c r="F18">
        <v>9322.19</v>
      </c>
      <c r="G18">
        <v>3405.4</v>
      </c>
    </row>
    <row r="19" spans="5:7" x14ac:dyDescent="0.3">
      <c r="E19" t="s">
        <v>35</v>
      </c>
      <c r="F19">
        <v>213.7</v>
      </c>
      <c r="G19">
        <v>4092.07</v>
      </c>
    </row>
    <row r="20" spans="5:7" x14ac:dyDescent="0.3">
      <c r="E20" t="s">
        <v>74</v>
      </c>
      <c r="F20">
        <v>881.22</v>
      </c>
      <c r="G20">
        <v>2560.87</v>
      </c>
    </row>
    <row r="21" spans="5:7" x14ac:dyDescent="0.3">
      <c r="E21" t="s">
        <v>37</v>
      </c>
      <c r="F21">
        <v>2426.5</v>
      </c>
      <c r="G21">
        <v>287.42</v>
      </c>
    </row>
    <row r="22" spans="5:7" x14ac:dyDescent="0.3">
      <c r="E22" t="s">
        <v>38</v>
      </c>
      <c r="F22">
        <v>10343.4</v>
      </c>
      <c r="G22">
        <v>19394.89</v>
      </c>
    </row>
    <row r="23" spans="5:7" x14ac:dyDescent="0.3">
      <c r="E23" t="s">
        <v>41</v>
      </c>
      <c r="F23">
        <v>3066.66</v>
      </c>
      <c r="G23">
        <v>2489.41</v>
      </c>
    </row>
    <row r="24" spans="5:7" x14ac:dyDescent="0.3">
      <c r="E24" t="s">
        <v>42</v>
      </c>
      <c r="F24">
        <v>0</v>
      </c>
      <c r="G24">
        <v>3.27</v>
      </c>
    </row>
    <row r="25" spans="5:7" x14ac:dyDescent="0.3">
      <c r="E25" t="s">
        <v>43</v>
      </c>
      <c r="F25">
        <v>16419.48</v>
      </c>
      <c r="G25">
        <v>8644.9</v>
      </c>
    </row>
    <row r="26" spans="5:7" x14ac:dyDescent="0.3">
      <c r="E26" t="s">
        <v>44</v>
      </c>
      <c r="F26">
        <v>28766.91</v>
      </c>
      <c r="G26">
        <v>13898.03</v>
      </c>
    </row>
    <row r="27" spans="5:7" x14ac:dyDescent="0.3">
      <c r="E27" t="s">
        <v>45</v>
      </c>
      <c r="F27">
        <v>154.66999999999999</v>
      </c>
      <c r="G27">
        <v>112.97</v>
      </c>
    </row>
    <row r="28" spans="5:7" x14ac:dyDescent="0.3">
      <c r="E28" t="s">
        <v>46</v>
      </c>
      <c r="F28">
        <v>161.29</v>
      </c>
      <c r="G28">
        <v>459.7</v>
      </c>
    </row>
    <row r="29" spans="5:7" x14ac:dyDescent="0.3">
      <c r="E29" t="s">
        <v>47</v>
      </c>
      <c r="F29">
        <v>71.510000000000005</v>
      </c>
      <c r="G29">
        <v>142.29</v>
      </c>
    </row>
    <row r="30" spans="5:7" x14ac:dyDescent="0.3">
      <c r="E30" t="s">
        <v>48</v>
      </c>
      <c r="F30">
        <v>81.03</v>
      </c>
      <c r="G30">
        <v>100.04</v>
      </c>
    </row>
    <row r="31" spans="5:7" x14ac:dyDescent="0.3">
      <c r="E31" t="s">
        <v>49</v>
      </c>
      <c r="F31">
        <v>166</v>
      </c>
      <c r="G31">
        <v>0</v>
      </c>
    </row>
    <row r="32" spans="5:7" x14ac:dyDescent="0.3">
      <c r="E32" t="s">
        <v>50</v>
      </c>
      <c r="F32">
        <v>5027.21</v>
      </c>
      <c r="G32">
        <v>2747.26</v>
      </c>
    </row>
    <row r="33" spans="5:18" x14ac:dyDescent="0.3">
      <c r="E33" t="s">
        <v>51</v>
      </c>
      <c r="F33">
        <v>285.10000000000002</v>
      </c>
      <c r="G33">
        <v>12.05</v>
      </c>
    </row>
    <row r="34" spans="5:18" x14ac:dyDescent="0.3">
      <c r="E34" t="s">
        <v>52</v>
      </c>
      <c r="F34">
        <v>8729.51</v>
      </c>
      <c r="G34">
        <v>5572.56</v>
      </c>
    </row>
    <row r="35" spans="5:18" x14ac:dyDescent="0.3">
      <c r="E35" t="s">
        <v>53</v>
      </c>
      <c r="F35">
        <v>14004.49</v>
      </c>
      <c r="G35">
        <v>15927.53</v>
      </c>
    </row>
    <row r="36" spans="5:18" x14ac:dyDescent="0.3">
      <c r="E36" t="s">
        <v>54</v>
      </c>
      <c r="F36">
        <v>50.27</v>
      </c>
      <c r="G36">
        <v>689.75</v>
      </c>
    </row>
    <row r="37" spans="5:18" x14ac:dyDescent="0.3">
      <c r="E37" t="s">
        <v>55</v>
      </c>
      <c r="F37">
        <v>14839.17</v>
      </c>
      <c r="G37">
        <v>18047.39</v>
      </c>
    </row>
    <row r="38" spans="5:18" x14ac:dyDescent="0.3">
      <c r="E38" t="s">
        <v>56</v>
      </c>
      <c r="F38">
        <v>10211.19</v>
      </c>
      <c r="G38">
        <v>6959.31</v>
      </c>
    </row>
    <row r="39" spans="5:18" x14ac:dyDescent="0.3">
      <c r="E39" t="s">
        <v>57</v>
      </c>
      <c r="F39">
        <v>630.04999999999995</v>
      </c>
      <c r="G39">
        <v>99.37</v>
      </c>
    </row>
    <row r="40" spans="5:18" x14ac:dyDescent="0.3">
      <c r="E40" t="s">
        <v>60</v>
      </c>
      <c r="F40">
        <v>20303.330000000002</v>
      </c>
      <c r="G40">
        <v>7776.37</v>
      </c>
    </row>
    <row r="41" spans="5:18" x14ac:dyDescent="0.3">
      <c r="E41" t="s">
        <v>61</v>
      </c>
      <c r="F41">
        <v>1011.26</v>
      </c>
      <c r="G41">
        <v>2882.45</v>
      </c>
    </row>
    <row r="42" spans="5:18" x14ac:dyDescent="0.3">
      <c r="E42" t="s">
        <v>62</v>
      </c>
      <c r="F42">
        <v>12444.36</v>
      </c>
      <c r="G42">
        <v>2167.1</v>
      </c>
    </row>
    <row r="45" spans="5:18" x14ac:dyDescent="0.3">
      <c r="E45" s="2" t="s">
        <v>78</v>
      </c>
      <c r="H45" s="2" t="s">
        <v>86</v>
      </c>
      <c r="P45" t="s">
        <v>77</v>
      </c>
    </row>
    <row r="46" spans="5:18" x14ac:dyDescent="0.3">
      <c r="E46" t="s">
        <v>6</v>
      </c>
      <c r="F46" s="11">
        <f>AVERAGE(Sheet1!P5:Z5)</f>
        <v>220.49727272727276</v>
      </c>
      <c r="G46" s="34">
        <v>28.666666666666668</v>
      </c>
      <c r="H46">
        <v>0.64</v>
      </c>
      <c r="P46" t="s">
        <v>73</v>
      </c>
      <c r="Q46" t="s">
        <v>0</v>
      </c>
      <c r="R46" t="s">
        <v>0</v>
      </c>
    </row>
    <row r="47" spans="5:18" x14ac:dyDescent="0.3">
      <c r="E47" t="s">
        <v>8</v>
      </c>
      <c r="F47" s="11">
        <f>AVERAGE(Sheet1!P6:Z6)</f>
        <v>82070.547272727257</v>
      </c>
      <c r="G47" s="34">
        <v>6871.75</v>
      </c>
      <c r="H47">
        <v>1.1499999999999999</v>
      </c>
      <c r="P47" t="s">
        <v>75</v>
      </c>
      <c r="Q47" t="s">
        <v>2</v>
      </c>
      <c r="R47" t="s">
        <v>3</v>
      </c>
    </row>
    <row r="48" spans="5:18" x14ac:dyDescent="0.3">
      <c r="E48" t="s">
        <v>20</v>
      </c>
      <c r="F48" s="11">
        <f>AVERAGE(Sheet1!P7:Z7)</f>
        <v>1398.5772727272727</v>
      </c>
      <c r="G48" s="34">
        <v>70.111111111111114</v>
      </c>
      <c r="H48">
        <v>0.49</v>
      </c>
      <c r="P48" t="s">
        <v>6</v>
      </c>
      <c r="Q48">
        <v>40.5</v>
      </c>
      <c r="R48">
        <v>34.74</v>
      </c>
    </row>
    <row r="49" spans="5:18" x14ac:dyDescent="0.3">
      <c r="E49" t="s">
        <v>22</v>
      </c>
      <c r="F49" s="11">
        <f>AVERAGE(Sheet1!P8:Z8)</f>
        <v>5414.3772727272726</v>
      </c>
      <c r="G49" s="34">
        <v>877.44444444444446</v>
      </c>
      <c r="H49">
        <v>0.27</v>
      </c>
      <c r="P49" t="s">
        <v>8</v>
      </c>
      <c r="Q49">
        <v>14714.46</v>
      </c>
      <c r="R49">
        <v>10864.11</v>
      </c>
    </row>
    <row r="50" spans="5:18" x14ac:dyDescent="0.3">
      <c r="E50" t="s">
        <v>24</v>
      </c>
      <c r="F50" s="11">
        <f>AVERAGE(Sheet1!P9:Z9)</f>
        <v>13034.993636363635</v>
      </c>
      <c r="G50" s="34">
        <v>2473.6666666666665</v>
      </c>
      <c r="H50">
        <v>0.23</v>
      </c>
      <c r="P50" t="s">
        <v>20</v>
      </c>
      <c r="Q50">
        <v>83.87</v>
      </c>
      <c r="R50">
        <v>686.89</v>
      </c>
    </row>
    <row r="51" spans="5:18" x14ac:dyDescent="0.3">
      <c r="E51" t="s">
        <v>26</v>
      </c>
      <c r="F51" s="11">
        <f>AVERAGE(Sheet1!P10:Z10)</f>
        <v>4.330909090909091</v>
      </c>
      <c r="G51" s="34">
        <v>161.22222222222223</v>
      </c>
      <c r="H51">
        <v>1.52</v>
      </c>
      <c r="P51" t="s">
        <v>22</v>
      </c>
      <c r="Q51">
        <v>1167.44</v>
      </c>
      <c r="R51">
        <v>626.76</v>
      </c>
    </row>
    <row r="52" spans="5:18" x14ac:dyDescent="0.3">
      <c r="E52" t="s">
        <v>25</v>
      </c>
      <c r="F52" s="11">
        <f>AVERAGE(Sheet1!P11:Z11)</f>
        <v>66135.7190909091</v>
      </c>
      <c r="G52" s="34">
        <v>2441.7777777777778</v>
      </c>
      <c r="H52">
        <v>0.95</v>
      </c>
      <c r="P52" t="s">
        <v>24</v>
      </c>
      <c r="Q52">
        <v>6528.21</v>
      </c>
      <c r="R52">
        <v>496.93</v>
      </c>
    </row>
    <row r="53" spans="5:18" x14ac:dyDescent="0.3">
      <c r="E53" t="s">
        <v>30</v>
      </c>
      <c r="F53" s="11">
        <f>AVERAGE(Sheet1!P12:Z12)</f>
        <v>11.027272727272729</v>
      </c>
      <c r="G53" s="34">
        <v>574.88888888888891</v>
      </c>
      <c r="H53">
        <v>16.71</v>
      </c>
      <c r="P53" t="s">
        <v>25</v>
      </c>
      <c r="Q53">
        <v>12221.89</v>
      </c>
      <c r="R53">
        <v>1085.58</v>
      </c>
    </row>
    <row r="54" spans="5:18" x14ac:dyDescent="0.3">
      <c r="E54" t="s">
        <v>32</v>
      </c>
      <c r="F54" s="11">
        <f>AVERAGE(Sheet1!P13:Z13)</f>
        <v>1.3318181818181818</v>
      </c>
      <c r="G54" s="34">
        <v>232.77777777777777</v>
      </c>
      <c r="H54">
        <v>9.52</v>
      </c>
      <c r="P54" t="s">
        <v>26</v>
      </c>
      <c r="Q54">
        <v>59.86</v>
      </c>
      <c r="R54">
        <v>155.16</v>
      </c>
    </row>
    <row r="55" spans="5:18" x14ac:dyDescent="0.3">
      <c r="E55" t="s">
        <v>29</v>
      </c>
      <c r="F55" s="11">
        <f>AVERAGE(Sheet1!P14:Z14)</f>
        <v>9840.0590909090897</v>
      </c>
      <c r="G55" s="34">
        <v>2993.6666666666665</v>
      </c>
      <c r="H55">
        <v>1.78</v>
      </c>
      <c r="P55" t="s">
        <v>27</v>
      </c>
      <c r="Q55">
        <v>488.78</v>
      </c>
      <c r="R55">
        <v>5.46</v>
      </c>
    </row>
    <row r="56" spans="5:18" x14ac:dyDescent="0.3">
      <c r="E56" t="s">
        <v>31</v>
      </c>
      <c r="F56" s="11">
        <f>AVERAGE(Sheet1!P15:Z15)</f>
        <v>335.19545454545454</v>
      </c>
      <c r="G56" s="34">
        <v>414.55555555555554</v>
      </c>
      <c r="H56">
        <v>1.73</v>
      </c>
      <c r="P56" t="s">
        <v>28</v>
      </c>
      <c r="Q56">
        <v>208.08</v>
      </c>
      <c r="R56">
        <v>40.72</v>
      </c>
    </row>
    <row r="57" spans="5:18" x14ac:dyDescent="0.3">
      <c r="E57" t="s">
        <v>33</v>
      </c>
      <c r="F57" s="11">
        <f>AVERAGE(Sheet1!P16:Z16)</f>
        <v>98890.477272727279</v>
      </c>
      <c r="G57" s="34">
        <v>10419.777777777777</v>
      </c>
      <c r="H57">
        <v>1.91</v>
      </c>
      <c r="P57" t="s">
        <v>29</v>
      </c>
      <c r="Q57">
        <v>6520.93</v>
      </c>
      <c r="R57">
        <v>986.21</v>
      </c>
    </row>
    <row r="58" spans="5:18" x14ac:dyDescent="0.3">
      <c r="E58" t="s">
        <v>34</v>
      </c>
      <c r="F58" s="11">
        <f>AVERAGE(Sheet1!P17:Z17)</f>
        <v>21199.588181818184</v>
      </c>
      <c r="G58" s="34">
        <v>4889</v>
      </c>
      <c r="H58">
        <v>1.35</v>
      </c>
      <c r="P58" t="s">
        <v>31</v>
      </c>
      <c r="Q58">
        <v>559.94000000000005</v>
      </c>
      <c r="R58">
        <v>20.88</v>
      </c>
    </row>
    <row r="59" spans="5:18" x14ac:dyDescent="0.3">
      <c r="E59" t="s">
        <v>35</v>
      </c>
      <c r="F59" s="11">
        <f>AVERAGE(Sheet1!P18:Z18)</f>
        <v>28858.290000000005</v>
      </c>
      <c r="G59" s="34">
        <v>937.77777777777783</v>
      </c>
      <c r="H59">
        <v>1.1499999999999999</v>
      </c>
      <c r="P59" t="s">
        <v>33</v>
      </c>
      <c r="Q59">
        <v>24289.09</v>
      </c>
      <c r="R59">
        <v>16091.23</v>
      </c>
    </row>
    <row r="60" spans="5:18" x14ac:dyDescent="0.3">
      <c r="E60" t="s">
        <v>40</v>
      </c>
      <c r="F60" s="11">
        <f>AVERAGE(Sheet1!P19:Z19)</f>
        <v>11522.646363636362</v>
      </c>
      <c r="G60" s="34">
        <v>1771.1111111111111</v>
      </c>
      <c r="H60" s="34">
        <v>0.2404111111111111</v>
      </c>
      <c r="P60" t="s">
        <v>34</v>
      </c>
      <c r="Q60">
        <v>9322.19</v>
      </c>
      <c r="R60">
        <v>3405.4</v>
      </c>
    </row>
    <row r="61" spans="5:18" x14ac:dyDescent="0.3">
      <c r="E61" t="s">
        <v>37</v>
      </c>
      <c r="F61" s="11">
        <f>AVERAGE(Sheet1!P20:Z20)</f>
        <v>20358.233636363639</v>
      </c>
      <c r="G61" s="34">
        <v>810.66666666666663</v>
      </c>
      <c r="H61" s="34">
        <v>1.0606333333333333</v>
      </c>
      <c r="P61" t="s">
        <v>35</v>
      </c>
      <c r="Q61">
        <v>213.7</v>
      </c>
      <c r="R61">
        <v>4092.07</v>
      </c>
    </row>
    <row r="62" spans="5:18" x14ac:dyDescent="0.3">
      <c r="E62" t="s">
        <v>38</v>
      </c>
      <c r="F62" s="11">
        <f>AVERAGE(Sheet1!P21:Z21)</f>
        <v>50515.516363636358</v>
      </c>
      <c r="G62" s="34">
        <v>6728.2222222222226</v>
      </c>
      <c r="H62" s="34">
        <v>0.70635555555555551</v>
      </c>
      <c r="P62" t="s">
        <v>74</v>
      </c>
      <c r="Q62">
        <v>881.22</v>
      </c>
      <c r="R62">
        <v>2560.87</v>
      </c>
    </row>
    <row r="63" spans="5:18" x14ac:dyDescent="0.3">
      <c r="E63" t="s">
        <v>41</v>
      </c>
      <c r="F63" s="11">
        <f>AVERAGE(Sheet1!P22:Z22)</f>
        <v>9776.3390909090904</v>
      </c>
      <c r="G63" s="34">
        <v>2381.8888888888887</v>
      </c>
      <c r="H63" s="34">
        <v>0.73122222222222222</v>
      </c>
      <c r="P63" t="s">
        <v>37</v>
      </c>
      <c r="Q63">
        <v>2426.5</v>
      </c>
      <c r="R63">
        <v>287.42</v>
      </c>
    </row>
    <row r="64" spans="5:18" x14ac:dyDescent="0.3">
      <c r="E64" t="s">
        <v>42</v>
      </c>
      <c r="F64" s="11">
        <f>AVERAGE(Sheet1!P23:Z23)</f>
        <v>13.773636363636363</v>
      </c>
      <c r="G64" s="34">
        <v>5</v>
      </c>
      <c r="H64" s="34">
        <v>0.88657777777777791</v>
      </c>
      <c r="P64" t="s">
        <v>38</v>
      </c>
      <c r="Q64">
        <v>10343.4</v>
      </c>
      <c r="R64">
        <v>19394.89</v>
      </c>
    </row>
    <row r="65" spans="5:18" x14ac:dyDescent="0.3">
      <c r="E65" t="s">
        <v>43</v>
      </c>
      <c r="F65" s="11">
        <f>AVERAGE(Sheet1!P24:Z24)</f>
        <v>59249.024545454544</v>
      </c>
      <c r="G65" s="34">
        <v>6532.333333333333</v>
      </c>
      <c r="H65" s="34">
        <v>1.2565555555555556</v>
      </c>
      <c r="P65" t="s">
        <v>41</v>
      </c>
      <c r="Q65">
        <v>3066.66</v>
      </c>
      <c r="R65">
        <v>2489.41</v>
      </c>
    </row>
    <row r="66" spans="5:18" x14ac:dyDescent="0.3">
      <c r="E66" t="s">
        <v>44</v>
      </c>
      <c r="F66" s="11">
        <f>AVERAGE(Sheet1!P25:Z25)</f>
        <v>99546.54</v>
      </c>
      <c r="G66" s="34">
        <v>14224.222222222223</v>
      </c>
      <c r="H66" s="34">
        <v>0.28405555555555556</v>
      </c>
      <c r="P66" t="s">
        <v>42</v>
      </c>
      <c r="Q66">
        <v>0</v>
      </c>
      <c r="R66">
        <v>3.27</v>
      </c>
    </row>
    <row r="67" spans="5:18" x14ac:dyDescent="0.3">
      <c r="E67" t="s">
        <v>45</v>
      </c>
      <c r="F67" s="11">
        <f>AVERAGE(Sheet1!P26:Z26)</f>
        <v>538.90727272727281</v>
      </c>
      <c r="G67" s="34">
        <v>79.333333333333329</v>
      </c>
      <c r="H67" s="34">
        <v>0.59416666666666662</v>
      </c>
      <c r="P67" t="s">
        <v>43</v>
      </c>
      <c r="Q67">
        <v>16419.48</v>
      </c>
      <c r="R67">
        <v>8644.9</v>
      </c>
    </row>
    <row r="68" spans="5:18" x14ac:dyDescent="0.3">
      <c r="E68" t="s">
        <v>46</v>
      </c>
      <c r="F68" s="11">
        <f>AVERAGE(Sheet1!P27:Z27)</f>
        <v>931.36909090909091</v>
      </c>
      <c r="G68" s="34">
        <v>186.11111111111111</v>
      </c>
      <c r="H68" s="34">
        <v>0.4845666666666667</v>
      </c>
      <c r="P68" t="s">
        <v>44</v>
      </c>
      <c r="Q68">
        <v>28766.91</v>
      </c>
      <c r="R68">
        <v>13898.03</v>
      </c>
    </row>
    <row r="69" spans="5:18" x14ac:dyDescent="0.3">
      <c r="E69" t="s">
        <v>47</v>
      </c>
      <c r="F69" s="11">
        <f>AVERAGE(Sheet1!P28:Z28)</f>
        <v>67.237272727272725</v>
      </c>
      <c r="G69" s="34">
        <v>53.888888888888886</v>
      </c>
      <c r="H69" s="34">
        <v>0.3634</v>
      </c>
      <c r="P69" t="s">
        <v>45</v>
      </c>
      <c r="Q69">
        <v>154.66999999999999</v>
      </c>
      <c r="R69">
        <v>112.97</v>
      </c>
    </row>
    <row r="70" spans="5:18" x14ac:dyDescent="0.3">
      <c r="E70" t="s">
        <v>48</v>
      </c>
      <c r="F70" s="11">
        <f>AVERAGE(Sheet1!P29:Z29)</f>
        <v>292.45</v>
      </c>
      <c r="G70" s="34">
        <v>74.444444444444443</v>
      </c>
      <c r="H70" s="34">
        <v>0.65604444444444443</v>
      </c>
      <c r="P70" t="s">
        <v>46</v>
      </c>
      <c r="Q70">
        <v>161.29</v>
      </c>
      <c r="R70">
        <v>459.7</v>
      </c>
    </row>
    <row r="71" spans="5:18" x14ac:dyDescent="0.3">
      <c r="E71" t="s">
        <v>50</v>
      </c>
      <c r="F71" s="11">
        <f>AVERAGE(Sheet1!P30:Z30)</f>
        <v>58929.342727272728</v>
      </c>
      <c r="G71" s="34">
        <v>2780.7777777777778</v>
      </c>
      <c r="H71" s="34">
        <v>0</v>
      </c>
      <c r="P71" t="s">
        <v>47</v>
      </c>
      <c r="Q71">
        <v>71.510000000000005</v>
      </c>
      <c r="R71">
        <v>142.29</v>
      </c>
    </row>
    <row r="72" spans="5:18" x14ac:dyDescent="0.3">
      <c r="E72" t="s">
        <v>51</v>
      </c>
      <c r="F72" s="11">
        <f>AVERAGE(Sheet1!P31:Z31)</f>
        <v>370.94636363636369</v>
      </c>
      <c r="G72" s="34">
        <v>255.33333333333334</v>
      </c>
      <c r="H72" s="34">
        <v>2.0406222222222223</v>
      </c>
      <c r="P72" t="s">
        <v>48</v>
      </c>
      <c r="Q72">
        <v>81.03</v>
      </c>
      <c r="R72">
        <v>100.04</v>
      </c>
    </row>
    <row r="73" spans="5:18" x14ac:dyDescent="0.3">
      <c r="E73" t="s">
        <v>52</v>
      </c>
      <c r="F73" s="11">
        <f>AVERAGE(Sheet1!P32:Z32)</f>
        <v>24821.632727272725</v>
      </c>
      <c r="G73" s="34">
        <v>5258.7777777777774</v>
      </c>
      <c r="H73" s="34">
        <v>1.8820666666666668</v>
      </c>
      <c r="P73" t="s">
        <v>49</v>
      </c>
      <c r="Q73">
        <v>166</v>
      </c>
      <c r="R73">
        <v>0</v>
      </c>
    </row>
    <row r="74" spans="5:18" x14ac:dyDescent="0.3">
      <c r="E74" t="s">
        <v>53</v>
      </c>
      <c r="F74" s="11">
        <f>AVERAGE(Sheet1!P33:Z33)</f>
        <v>46507.590909090912</v>
      </c>
      <c r="G74" s="34">
        <v>7025.8888888888887</v>
      </c>
      <c r="H74" s="34">
        <v>1.0177444444444443</v>
      </c>
      <c r="P74" t="s">
        <v>50</v>
      </c>
      <c r="Q74">
        <v>5027.21</v>
      </c>
      <c r="R74">
        <v>2747.26</v>
      </c>
    </row>
    <row r="75" spans="5:18" x14ac:dyDescent="0.3">
      <c r="E75" t="s">
        <v>54</v>
      </c>
      <c r="F75" s="11">
        <f>AVERAGE(Sheet1!P34:Z34)</f>
        <v>2334.6718181818183</v>
      </c>
      <c r="G75" s="34">
        <v>46.555555555555557</v>
      </c>
      <c r="H75" s="34">
        <v>0.76055555555555543</v>
      </c>
      <c r="P75" t="s">
        <v>51</v>
      </c>
      <c r="Q75">
        <v>285.10000000000002</v>
      </c>
      <c r="R75">
        <v>12.05</v>
      </c>
    </row>
    <row r="76" spans="5:18" x14ac:dyDescent="0.3">
      <c r="E76" t="s">
        <v>55</v>
      </c>
      <c r="F76" s="11">
        <f>AVERAGE(Sheet1!P35:Z35)</f>
        <v>76289.831818181803</v>
      </c>
      <c r="G76" s="34">
        <v>10097.333333333334</v>
      </c>
      <c r="H76" s="34">
        <v>1.3598555555555554</v>
      </c>
      <c r="P76" t="s">
        <v>52</v>
      </c>
      <c r="Q76">
        <v>8729.51</v>
      </c>
      <c r="R76">
        <v>5572.56</v>
      </c>
    </row>
    <row r="77" spans="5:18" x14ac:dyDescent="0.3">
      <c r="E77" t="s">
        <v>56</v>
      </c>
      <c r="F77" s="11">
        <f>AVERAGE(Sheet1!P36:Z36)</f>
        <v>7453.22</v>
      </c>
      <c r="G77" s="34">
        <v>6093.5</v>
      </c>
      <c r="H77" s="34">
        <v>1.6445000000000001</v>
      </c>
      <c r="P77" t="s">
        <v>53</v>
      </c>
      <c r="Q77">
        <v>14004.49</v>
      </c>
      <c r="R77">
        <v>15927.53</v>
      </c>
    </row>
    <row r="78" spans="5:18" x14ac:dyDescent="0.3">
      <c r="E78" t="s">
        <v>57</v>
      </c>
      <c r="F78" s="11">
        <f>AVERAGE(Sheet1!P37:Z37)</f>
        <v>2010.8781818181817</v>
      </c>
      <c r="G78" s="34">
        <v>154.111111111111</v>
      </c>
      <c r="H78" s="34">
        <v>0.40532222222222225</v>
      </c>
      <c r="P78" t="s">
        <v>54</v>
      </c>
      <c r="Q78">
        <v>50.27</v>
      </c>
      <c r="R78">
        <v>689.75</v>
      </c>
    </row>
    <row r="79" spans="5:18" x14ac:dyDescent="0.3">
      <c r="E79" t="s">
        <v>60</v>
      </c>
      <c r="F79" s="11">
        <v>125487.78</v>
      </c>
      <c r="G79" s="34">
        <v>10974.555555555555</v>
      </c>
      <c r="H79" s="34">
        <v>0.51364444444444446</v>
      </c>
      <c r="P79" t="s">
        <v>55</v>
      </c>
      <c r="Q79">
        <v>14839.17</v>
      </c>
      <c r="R79">
        <v>18047.39</v>
      </c>
    </row>
    <row r="80" spans="5:18" x14ac:dyDescent="0.3">
      <c r="E80" t="s">
        <v>61</v>
      </c>
      <c r="F80" s="11">
        <f>AVERAGE(Sheet1!P39:Z39)</f>
        <v>11338.790909090909</v>
      </c>
      <c r="G80" s="34">
        <v>1303.2222222222222</v>
      </c>
      <c r="H80" s="34">
        <v>1.2664111111111109</v>
      </c>
      <c r="P80" t="s">
        <v>56</v>
      </c>
      <c r="Q80">
        <v>10211.19</v>
      </c>
      <c r="R80">
        <v>6959.31</v>
      </c>
    </row>
    <row r="81" spans="5:18" x14ac:dyDescent="0.3">
      <c r="E81" t="s">
        <v>62</v>
      </c>
      <c r="F81" s="11">
        <f>AVERAGE(Sheet1!P40:Z40)</f>
        <v>58808.352727272715</v>
      </c>
      <c r="G81" s="34">
        <v>4833.5555555555557</v>
      </c>
      <c r="H81" s="34">
        <v>0.52917777777777775</v>
      </c>
      <c r="P81" t="s">
        <v>57</v>
      </c>
      <c r="Q81">
        <v>630.04999999999995</v>
      </c>
      <c r="R81">
        <v>99.37</v>
      </c>
    </row>
    <row r="82" spans="5:18" x14ac:dyDescent="0.3">
      <c r="E82" t="s">
        <v>64</v>
      </c>
      <c r="P82" t="s">
        <v>60</v>
      </c>
      <c r="Q82">
        <v>20303.330000000002</v>
      </c>
      <c r="R82">
        <v>7776.37</v>
      </c>
    </row>
    <row r="83" spans="5:18" x14ac:dyDescent="0.3">
      <c r="P83" t="s">
        <v>61</v>
      </c>
      <c r="Q83">
        <v>1011.26</v>
      </c>
      <c r="R83">
        <v>2882.45</v>
      </c>
    </row>
    <row r="84" spans="5:18" x14ac:dyDescent="0.3">
      <c r="P84" t="s">
        <v>62</v>
      </c>
      <c r="Q84">
        <v>12444.36</v>
      </c>
      <c r="R84">
        <v>2167.1</v>
      </c>
    </row>
  </sheetData>
  <hyperlinks>
    <hyperlink ref="K10" r:id="rId1" display="https://en.wikipedia.org/wiki/States_of_India_by_installed_power_capacity" xr:uid="{9031FA7E-E794-4AEA-9E93-8B439231AD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443B-8CD1-40E9-BF77-0D76FFC8EED7}">
  <dimension ref="A2:I40"/>
  <sheetViews>
    <sheetView tabSelected="1" zoomScale="55" zoomScaleNormal="55" workbookViewId="0">
      <selection activeCell="A2" sqref="A2:D40"/>
    </sheetView>
  </sheetViews>
  <sheetFormatPr defaultRowHeight="14.4" x14ac:dyDescent="0.3"/>
  <cols>
    <col min="1" max="1" width="6.5546875" customWidth="1"/>
    <col min="2" max="2" width="26.5546875" customWidth="1"/>
    <col min="3" max="3" width="21.109375" customWidth="1"/>
    <col min="4" max="4" width="17.109375" customWidth="1"/>
    <col min="7" max="7" width="6.5546875" customWidth="1"/>
    <col min="8" max="8" width="33.21875" customWidth="1"/>
    <col min="9" max="9" width="24.21875" customWidth="1"/>
  </cols>
  <sheetData>
    <row r="2" spans="1:9" x14ac:dyDescent="0.3">
      <c r="A2" s="43" t="s">
        <v>94</v>
      </c>
      <c r="B2" s="43"/>
      <c r="C2" s="43"/>
      <c r="D2" s="43"/>
      <c r="G2" s="42" t="s">
        <v>91</v>
      </c>
      <c r="H2" s="42"/>
      <c r="I2" s="42"/>
    </row>
    <row r="3" spans="1:9" x14ac:dyDescent="0.3">
      <c r="A3" t="s">
        <v>96</v>
      </c>
      <c r="B3" t="s">
        <v>88</v>
      </c>
      <c r="C3" t="s">
        <v>89</v>
      </c>
      <c r="D3" t="s">
        <v>90</v>
      </c>
      <c r="G3" t="s">
        <v>95</v>
      </c>
      <c r="H3" t="s">
        <v>92</v>
      </c>
      <c r="I3" t="s">
        <v>93</v>
      </c>
    </row>
    <row r="4" spans="1:9" x14ac:dyDescent="0.3">
      <c r="A4" s="37">
        <v>1</v>
      </c>
      <c r="B4" t="s">
        <v>6</v>
      </c>
      <c r="C4">
        <v>40.5</v>
      </c>
      <c r="D4">
        <v>29.22</v>
      </c>
      <c r="G4">
        <v>2010</v>
      </c>
      <c r="H4">
        <v>532.04200000000003</v>
      </c>
      <c r="I4">
        <v>83059</v>
      </c>
    </row>
    <row r="5" spans="1:9" x14ac:dyDescent="0.3">
      <c r="A5" s="37">
        <v>2</v>
      </c>
      <c r="B5" t="s">
        <v>8</v>
      </c>
      <c r="C5">
        <v>14714.46</v>
      </c>
      <c r="D5">
        <v>4203</v>
      </c>
      <c r="G5">
        <v>2011</v>
      </c>
      <c r="H5">
        <v>532.69399999999996</v>
      </c>
      <c r="I5">
        <v>86159</v>
      </c>
    </row>
    <row r="6" spans="1:9" x14ac:dyDescent="0.3">
      <c r="A6" s="37">
        <v>3</v>
      </c>
      <c r="B6" t="s">
        <v>20</v>
      </c>
      <c r="C6">
        <v>83.87</v>
      </c>
      <c r="D6">
        <v>5.61</v>
      </c>
      <c r="G6">
        <v>2012</v>
      </c>
      <c r="H6">
        <v>539.95000000000005</v>
      </c>
      <c r="I6">
        <v>93720</v>
      </c>
    </row>
    <row r="7" spans="1:9" x14ac:dyDescent="0.3">
      <c r="A7" s="37">
        <v>4</v>
      </c>
      <c r="B7" t="s">
        <v>22</v>
      </c>
      <c r="C7">
        <v>1167.44</v>
      </c>
      <c r="D7">
        <v>42.99</v>
      </c>
      <c r="G7">
        <v>2013</v>
      </c>
      <c r="H7">
        <v>556.40200000000004</v>
      </c>
      <c r="I7">
        <v>99811</v>
      </c>
    </row>
    <row r="8" spans="1:9" x14ac:dyDescent="0.3">
      <c r="A8" s="37">
        <v>5</v>
      </c>
      <c r="B8" t="s">
        <v>24</v>
      </c>
      <c r="C8">
        <v>6528.21</v>
      </c>
      <c r="D8">
        <v>159.51</v>
      </c>
      <c r="G8">
        <v>2014</v>
      </c>
      <c r="H8">
        <v>565.76499999999999</v>
      </c>
      <c r="I8">
        <v>100226</v>
      </c>
    </row>
    <row r="9" spans="1:9" x14ac:dyDescent="0.3">
      <c r="A9" s="37">
        <v>6</v>
      </c>
      <c r="B9" t="s">
        <v>25</v>
      </c>
      <c r="C9">
        <v>12221.89</v>
      </c>
      <c r="D9">
        <v>45.16</v>
      </c>
      <c r="G9">
        <v>2015</v>
      </c>
      <c r="H9">
        <v>609.17899999999997</v>
      </c>
      <c r="I9">
        <v>106892</v>
      </c>
    </row>
    <row r="10" spans="1:9" x14ac:dyDescent="0.3">
      <c r="A10" s="37">
        <v>7</v>
      </c>
      <c r="B10" t="s">
        <v>26</v>
      </c>
      <c r="C10">
        <v>59.86</v>
      </c>
      <c r="D10">
        <v>252.48</v>
      </c>
      <c r="G10">
        <v>2016</v>
      </c>
      <c r="H10">
        <v>639.23</v>
      </c>
      <c r="I10">
        <v>111441</v>
      </c>
    </row>
    <row r="11" spans="1:9" x14ac:dyDescent="0.3">
      <c r="A11" s="37">
        <v>8</v>
      </c>
      <c r="B11" t="s">
        <v>27</v>
      </c>
      <c r="C11">
        <v>488.78</v>
      </c>
      <c r="D11">
        <v>5.46</v>
      </c>
      <c r="G11">
        <v>2017</v>
      </c>
      <c r="H11">
        <v>657.86800000000005</v>
      </c>
      <c r="I11">
        <v>114293</v>
      </c>
    </row>
    <row r="12" spans="1:9" x14ac:dyDescent="0.3">
      <c r="A12" s="37">
        <v>9</v>
      </c>
      <c r="B12" t="s">
        <v>28</v>
      </c>
      <c r="C12">
        <v>208.08</v>
      </c>
      <c r="D12">
        <v>40.549999999999997</v>
      </c>
      <c r="G12">
        <v>2018</v>
      </c>
      <c r="H12">
        <v>675.4</v>
      </c>
      <c r="I12">
        <v>119215</v>
      </c>
    </row>
    <row r="13" spans="1:9" x14ac:dyDescent="0.3">
      <c r="A13" s="37">
        <v>10</v>
      </c>
      <c r="B13" t="s">
        <v>29</v>
      </c>
      <c r="C13">
        <v>6520.93</v>
      </c>
      <c r="D13">
        <v>192.97</v>
      </c>
      <c r="G13">
        <v>2019</v>
      </c>
      <c r="H13">
        <v>728.71799999999996</v>
      </c>
      <c r="I13">
        <v>127456</v>
      </c>
    </row>
    <row r="14" spans="1:9" x14ac:dyDescent="0.3">
      <c r="A14" s="37">
        <v>11</v>
      </c>
      <c r="B14" t="s">
        <v>31</v>
      </c>
      <c r="C14">
        <v>559.94000000000005</v>
      </c>
      <c r="D14">
        <v>7.44</v>
      </c>
      <c r="G14">
        <v>2020</v>
      </c>
      <c r="H14">
        <v>730.87400000000002</v>
      </c>
      <c r="I14">
        <v>129101</v>
      </c>
    </row>
    <row r="15" spans="1:9" x14ac:dyDescent="0.3">
      <c r="A15" s="37">
        <v>12</v>
      </c>
      <c r="B15" t="s">
        <v>33</v>
      </c>
      <c r="C15">
        <v>24289.09</v>
      </c>
      <c r="D15">
        <v>4430.82</v>
      </c>
      <c r="G15">
        <v>2021</v>
      </c>
      <c r="H15">
        <v>716.08399999999995</v>
      </c>
      <c r="I15">
        <v>127553</v>
      </c>
    </row>
    <row r="16" spans="1:9" x14ac:dyDescent="0.3">
      <c r="A16" s="37">
        <v>13</v>
      </c>
      <c r="B16" t="s">
        <v>34</v>
      </c>
      <c r="C16">
        <v>9322.19</v>
      </c>
      <c r="D16">
        <v>407.83</v>
      </c>
    </row>
    <row r="17" spans="1:8" x14ac:dyDescent="0.3">
      <c r="A17" s="37">
        <v>14</v>
      </c>
      <c r="B17" t="s">
        <v>35</v>
      </c>
      <c r="C17">
        <v>213.7</v>
      </c>
      <c r="D17">
        <v>42.73</v>
      </c>
    </row>
    <row r="18" spans="1:8" x14ac:dyDescent="0.3">
      <c r="A18" s="37">
        <v>15</v>
      </c>
      <c r="B18" t="s">
        <v>74</v>
      </c>
      <c r="C18">
        <v>881.22</v>
      </c>
      <c r="D18">
        <v>20.73</v>
      </c>
    </row>
    <row r="19" spans="1:8" x14ac:dyDescent="0.3">
      <c r="A19" s="37">
        <v>16</v>
      </c>
      <c r="B19" t="s">
        <v>37</v>
      </c>
      <c r="C19">
        <v>2426.5</v>
      </c>
      <c r="D19">
        <v>52.06</v>
      </c>
    </row>
    <row r="20" spans="1:8" x14ac:dyDescent="0.3">
      <c r="A20" s="37">
        <v>17</v>
      </c>
      <c r="B20" t="s">
        <v>38</v>
      </c>
      <c r="C20">
        <v>10343.4</v>
      </c>
      <c r="D20">
        <v>7355.17</v>
      </c>
    </row>
    <row r="21" spans="1:8" x14ac:dyDescent="0.3">
      <c r="A21" s="37">
        <v>18</v>
      </c>
      <c r="B21" t="s">
        <v>41</v>
      </c>
      <c r="C21">
        <v>3066.66</v>
      </c>
      <c r="D21">
        <v>257</v>
      </c>
      <c r="H21" s="37"/>
    </row>
    <row r="22" spans="1:8" x14ac:dyDescent="0.3">
      <c r="A22" s="37">
        <v>19</v>
      </c>
      <c r="B22" t="s">
        <v>42</v>
      </c>
      <c r="C22">
        <v>0</v>
      </c>
      <c r="D22">
        <v>0.75</v>
      </c>
    </row>
    <row r="23" spans="1:8" x14ac:dyDescent="0.3">
      <c r="A23" s="37">
        <v>20</v>
      </c>
      <c r="B23" t="s">
        <v>43</v>
      </c>
      <c r="C23">
        <v>16419.48</v>
      </c>
      <c r="D23">
        <v>2463.2199999999998</v>
      </c>
    </row>
    <row r="24" spans="1:8" x14ac:dyDescent="0.3">
      <c r="A24" s="37">
        <v>21</v>
      </c>
      <c r="B24" t="s">
        <v>44</v>
      </c>
      <c r="C24">
        <v>28766.91</v>
      </c>
      <c r="D24">
        <v>2289.9699999999998</v>
      </c>
    </row>
    <row r="25" spans="1:8" x14ac:dyDescent="0.3">
      <c r="A25" s="37">
        <v>22</v>
      </c>
      <c r="B25" t="s">
        <v>45</v>
      </c>
      <c r="C25">
        <v>154.66999999999999</v>
      </c>
      <c r="D25">
        <v>6.36</v>
      </c>
    </row>
    <row r="26" spans="1:8" x14ac:dyDescent="0.3">
      <c r="A26" s="37">
        <v>23</v>
      </c>
      <c r="B26" t="s">
        <v>46</v>
      </c>
      <c r="C26">
        <v>161.29</v>
      </c>
      <c r="D26">
        <v>0.12</v>
      </c>
    </row>
    <row r="27" spans="1:8" x14ac:dyDescent="0.3">
      <c r="A27" s="37">
        <v>24</v>
      </c>
      <c r="B27" t="s">
        <v>47</v>
      </c>
      <c r="C27">
        <v>71.510000000000005</v>
      </c>
      <c r="D27">
        <v>1.53</v>
      </c>
    </row>
    <row r="28" spans="1:8" x14ac:dyDescent="0.3">
      <c r="A28" s="37">
        <v>25</v>
      </c>
      <c r="B28" t="s">
        <v>48</v>
      </c>
      <c r="C28">
        <v>81.03</v>
      </c>
      <c r="D28">
        <v>1</v>
      </c>
    </row>
    <row r="29" spans="1:8" x14ac:dyDescent="0.3">
      <c r="A29" s="37">
        <v>26</v>
      </c>
      <c r="B29" t="s">
        <v>49</v>
      </c>
      <c r="C29">
        <v>166</v>
      </c>
      <c r="D29">
        <v>0</v>
      </c>
    </row>
    <row r="30" spans="1:8" x14ac:dyDescent="0.3">
      <c r="A30" s="37">
        <v>27</v>
      </c>
      <c r="B30" t="s">
        <v>50</v>
      </c>
      <c r="C30">
        <v>5027.21</v>
      </c>
      <c r="D30">
        <v>401.72</v>
      </c>
    </row>
    <row r="31" spans="1:8" x14ac:dyDescent="0.3">
      <c r="A31" s="37">
        <v>28</v>
      </c>
      <c r="B31" t="s">
        <v>51</v>
      </c>
      <c r="C31">
        <v>285.10000000000002</v>
      </c>
      <c r="D31">
        <v>9.33</v>
      </c>
    </row>
    <row r="32" spans="1:8" x14ac:dyDescent="0.3">
      <c r="A32" s="37">
        <v>29</v>
      </c>
      <c r="B32" t="s">
        <v>52</v>
      </c>
      <c r="C32">
        <v>8729.51</v>
      </c>
      <c r="D32">
        <v>959.5</v>
      </c>
    </row>
    <row r="33" spans="1:4" x14ac:dyDescent="0.3">
      <c r="A33" s="37">
        <v>30</v>
      </c>
      <c r="B33" t="s">
        <v>53</v>
      </c>
      <c r="C33">
        <v>14004.49</v>
      </c>
      <c r="D33">
        <v>5732.58</v>
      </c>
    </row>
    <row r="34" spans="1:4" x14ac:dyDescent="0.3">
      <c r="A34" s="37">
        <v>31</v>
      </c>
      <c r="B34" t="s">
        <v>54</v>
      </c>
      <c r="C34">
        <v>50.27</v>
      </c>
      <c r="D34">
        <v>7.0000000000000007E-2</v>
      </c>
    </row>
    <row r="35" spans="1:4" x14ac:dyDescent="0.3">
      <c r="A35" s="37">
        <v>32</v>
      </c>
      <c r="B35" t="s">
        <v>55</v>
      </c>
      <c r="C35">
        <v>14839.17</v>
      </c>
      <c r="D35">
        <v>4475.21</v>
      </c>
    </row>
    <row r="36" spans="1:4" x14ac:dyDescent="0.3">
      <c r="A36" s="37">
        <v>33</v>
      </c>
      <c r="B36" t="s">
        <v>56</v>
      </c>
      <c r="C36">
        <v>10211.19</v>
      </c>
      <c r="D36">
        <v>3953.12</v>
      </c>
    </row>
    <row r="37" spans="1:4" x14ac:dyDescent="0.3">
      <c r="A37" s="37">
        <v>34</v>
      </c>
      <c r="B37" t="s">
        <v>57</v>
      </c>
      <c r="C37">
        <v>630.04999999999995</v>
      </c>
      <c r="D37">
        <v>9.41</v>
      </c>
    </row>
    <row r="38" spans="1:4" x14ac:dyDescent="0.3">
      <c r="A38" s="37">
        <v>35</v>
      </c>
      <c r="B38" t="s">
        <v>60</v>
      </c>
      <c r="C38">
        <v>20303.330000000002</v>
      </c>
      <c r="D38">
        <v>1712.5</v>
      </c>
    </row>
    <row r="39" spans="1:4" x14ac:dyDescent="0.3">
      <c r="A39" s="37">
        <v>36</v>
      </c>
      <c r="B39" t="s">
        <v>61</v>
      </c>
      <c r="C39">
        <v>1011.26</v>
      </c>
      <c r="D39">
        <v>368.41</v>
      </c>
    </row>
    <row r="40" spans="1:4" x14ac:dyDescent="0.3">
      <c r="A40" s="37">
        <v>37</v>
      </c>
      <c r="B40" t="s">
        <v>62</v>
      </c>
      <c r="C40">
        <v>12444.36</v>
      </c>
      <c r="D40">
        <v>149.84</v>
      </c>
    </row>
  </sheetData>
  <mergeCells count="2">
    <mergeCell ref="G2:I2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Moses</dc:creator>
  <cp:lastModifiedBy>Steven Moses</cp:lastModifiedBy>
  <dcterms:created xsi:type="dcterms:W3CDTF">2015-06-05T18:17:20Z</dcterms:created>
  <dcterms:modified xsi:type="dcterms:W3CDTF">2022-02-16T14:36:08Z</dcterms:modified>
</cp:coreProperties>
</file>