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Downloads\class\"/>
    </mc:Choice>
  </mc:AlternateContent>
  <xr:revisionPtr revIDLastSave="0" documentId="13_ncr:1_{AB92649A-8AFC-4FED-BB62-FC0EB63A2A6C}" xr6:coauthVersionLast="47" xr6:coauthVersionMax="47" xr10:uidLastSave="{00000000-0000-0000-0000-000000000000}"/>
  <bookViews>
    <workbookView xWindow="-90" yWindow="0" windowWidth="9780" windowHeight="12090" firstSheet="15" activeTab="15" xr2:uid="{00000000-000D-0000-FFFF-FFFF00000000}"/>
  </bookViews>
  <sheets>
    <sheet name="Sheet1" sheetId="1" r:id="rId1"/>
    <sheet name="Jan-sales" sheetId="2" r:id="rId2"/>
    <sheet name="Feb-sales" sheetId="3" r:id="rId3"/>
    <sheet name="Mar-sales" sheetId="4" r:id="rId4"/>
    <sheet name="Total-sales" sheetId="5" r:id="rId5"/>
    <sheet name="Maths &amp; statistical Functions" sheetId="6" r:id="rId6"/>
    <sheet name="Logical Functions" sheetId="7" r:id="rId7"/>
    <sheet name="North-sales" sheetId="8" r:id="rId8"/>
    <sheet name="South-sales" sheetId="9" r:id="rId9"/>
    <sheet name="East-sales" sheetId="10" r:id="rId10"/>
    <sheet name="West-sales" sheetId="11" r:id="rId11"/>
    <sheet name="Summary-sales" sheetId="13" r:id="rId12"/>
    <sheet name="Autofill" sheetId="14" r:id="rId13"/>
    <sheet name="Flashfill" sheetId="15" r:id="rId14"/>
    <sheet name="Autofill and Flashfill" sheetId="16" r:id="rId15"/>
    <sheet name="CustomList" sheetId="18" r:id="rId16"/>
  </sheets>
  <definedNames>
    <definedName name="Allowances">'Logical Functions'!$C$31:$C$34</definedName>
    <definedName name="FebSales">salesData[Feb]</definedName>
    <definedName name="JanSales">salesData[[Jan ]]</definedName>
    <definedName name="ketanMarks">'Logical Functions'!$B$3:$D$3</definedName>
    <definedName name="MarSales">salesData[Mar]</definedName>
    <definedName name="mathsMarks">'Logical Functions'!$B$2:$B$4</definedName>
    <definedName name="nehaMarks">'Logical Functions'!$B$2:$D$2</definedName>
    <definedName name="net_revenue">Sheet1!$H$2:$H$15346</definedName>
    <definedName name="profitTotal">Sheet1!$N$2:$N$15346</definedName>
    <definedName name="sahilMarks">'Logical Functions'!$B$4:$D$4</definedName>
    <definedName name="Salary">'Logical Functions'!$B$31:$B$34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8PaUGtYNBJT3xKVSj/OXBMw+IjKA0SskdD8PyglTCVU="/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2" i="16"/>
  <c r="Q22" i="1"/>
  <c r="E33" i="7"/>
  <c r="F33" i="7"/>
  <c r="F24" i="7"/>
  <c r="D28" i="7"/>
  <c r="C28" i="7"/>
  <c r="B28" i="7"/>
  <c r="B5" i="7"/>
  <c r="F4" i="7"/>
  <c r="F3" i="7"/>
  <c r="F2" i="7"/>
  <c r="B3" i="8"/>
  <c r="C3" i="8"/>
  <c r="D3" i="8"/>
  <c r="E3" i="8"/>
  <c r="B4" i="8"/>
  <c r="C4" i="8"/>
  <c r="D4" i="8"/>
  <c r="E4" i="8"/>
  <c r="B5" i="8"/>
  <c r="C5" i="8"/>
  <c r="D5" i="8"/>
  <c r="E5" i="8"/>
  <c r="C2" i="8"/>
  <c r="D2" i="8"/>
  <c r="E2" i="8"/>
  <c r="B2" i="8"/>
  <c r="B3" i="9"/>
  <c r="C3" i="9"/>
  <c r="D3" i="9"/>
  <c r="E3" i="9"/>
  <c r="B4" i="9"/>
  <c r="C4" i="9"/>
  <c r="D4" i="9"/>
  <c r="E4" i="9"/>
  <c r="B5" i="9"/>
  <c r="C5" i="9"/>
  <c r="D5" i="9"/>
  <c r="E5" i="9"/>
  <c r="C2" i="9"/>
  <c r="D2" i="9"/>
  <c r="E2" i="9"/>
  <c r="B2" i="9"/>
  <c r="B3" i="10"/>
  <c r="C3" i="10"/>
  <c r="D3" i="10"/>
  <c r="E3" i="10"/>
  <c r="B4" i="10"/>
  <c r="C4" i="10"/>
  <c r="D4" i="10"/>
  <c r="E4" i="10"/>
  <c r="B5" i="10"/>
  <c r="C5" i="10"/>
  <c r="D5" i="10"/>
  <c r="E5" i="10"/>
  <c r="C2" i="10"/>
  <c r="D2" i="10"/>
  <c r="E2" i="10"/>
  <c r="B2" i="10"/>
  <c r="E2" i="7"/>
  <c r="G2" i="7" s="1"/>
  <c r="D15" i="7"/>
  <c r="D16" i="7"/>
  <c r="D17" i="7"/>
  <c r="D14" i="7"/>
  <c r="I3" i="7"/>
  <c r="I4" i="7"/>
  <c r="I2" i="7"/>
  <c r="H2" i="7"/>
  <c r="H3" i="7"/>
  <c r="H4" i="7"/>
  <c r="C15" i="7"/>
  <c r="C16" i="7"/>
  <c r="C17" i="7"/>
  <c r="C14" i="7"/>
  <c r="E4" i="7"/>
  <c r="G4" i="7" s="1"/>
  <c r="E3" i="7"/>
  <c r="G3" i="7" s="1"/>
  <c r="D8" i="6"/>
  <c r="D7" i="6"/>
  <c r="D6" i="6"/>
  <c r="D5" i="6"/>
  <c r="D4" i="6"/>
  <c r="D3" i="6"/>
  <c r="D2" i="6"/>
  <c r="C3" i="5"/>
  <c r="D2" i="4"/>
  <c r="D2" i="3"/>
  <c r="D2" i="2"/>
  <c r="E15347" i="1"/>
  <c r="Q19" i="1"/>
  <c r="Q16" i="1"/>
  <c r="Q13" i="1"/>
  <c r="Q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Q25" i="1" l="1"/>
  <c r="Q10" i="1"/>
</calcChain>
</file>

<file path=xl/sharedStrings.xml><?xml version="1.0" encoding="utf-8"?>
<sst xmlns="http://schemas.openxmlformats.org/spreadsheetml/2006/main" count="92270" uniqueCount="15513">
  <si>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</si>
  <si>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</si>
  <si>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</si>
  <si>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</si>
  <si>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</si>
  <si>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</si>
  <si>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</si>
  <si>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</si>
  <si>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</si>
  <si>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</si>
  <si>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</si>
  <si>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</si>
  <si>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</si>
  <si>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</si>
  <si>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</si>
  <si>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</si>
  <si>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</si>
  <si>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</si>
  <si>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</si>
  <si>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</si>
  <si>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</si>
  <si>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</si>
  <si>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</si>
  <si>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</si>
  <si>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</si>
  <si>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</si>
  <si>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</si>
  <si>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</si>
  <si>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</si>
  <si>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</si>
  <si>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</si>
  <si>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</si>
  <si>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</si>
  <si>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</si>
  <si>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</si>
  <si>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</si>
  <si>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</si>
  <si>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</si>
  <si>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</si>
  <si>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</si>
  <si>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</si>
  <si>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</si>
  <si>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</si>
  <si>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</si>
  <si>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</si>
  <si>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</si>
  <si>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</si>
  <si>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</si>
  <si>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</si>
  <si>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</si>
  <si>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</si>
  <si>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</si>
  <si>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</si>
  <si>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</si>
  <si>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</si>
  <si>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</si>
  <si>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</si>
  <si>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</si>
  <si>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</si>
  <si>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</si>
  <si>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</si>
  <si>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</si>
  <si>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</si>
  <si>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</si>
  <si>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</si>
  <si>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</si>
  <si>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</si>
  <si>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</si>
  <si>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</si>
  <si>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</si>
  <si>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</si>
  <si>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</si>
  <si>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</si>
  <si>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</si>
  <si>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</si>
  <si>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</si>
  <si>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</si>
  <si>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</si>
  <si>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</si>
  <si>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</si>
  <si>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</si>
  <si>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</si>
  <si>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</si>
  <si>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</si>
  <si>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</si>
  <si>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</si>
  <si>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</si>
  <si>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</si>
  <si>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</si>
  <si>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</si>
  <si>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</si>
  <si>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</si>
  <si>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</si>
  <si>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</si>
  <si>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</si>
  <si>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</si>
  <si>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</si>
  <si>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</si>
  <si>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</si>
  <si>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</si>
  <si>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</si>
  <si>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</si>
  <si>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</si>
  <si>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</si>
  <si>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</si>
  <si>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</si>
  <si>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</si>
  <si>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</si>
  <si>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</si>
  <si>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</si>
  <si>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</si>
  <si>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</si>
  <si>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</si>
  <si>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</si>
  <si>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</si>
  <si>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</si>
  <si>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</si>
  <si>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</si>
  <si>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</si>
  <si>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</si>
  <si>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</si>
  <si>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</si>
  <si>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</si>
  <si>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</si>
  <si>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</si>
  <si>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</si>
  <si>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</si>
  <si>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</si>
  <si>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</si>
  <si>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</si>
  <si>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</si>
  <si>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</si>
  <si>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</si>
  <si>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</si>
  <si>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</si>
  <si>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</si>
  <si>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</si>
  <si>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</si>
  <si>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</si>
  <si>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</si>
  <si>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</si>
  <si>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</si>
  <si>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</si>
  <si>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</si>
  <si>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</si>
  <si>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</si>
  <si>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</si>
  <si>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</si>
  <si>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</si>
  <si>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</si>
  <si>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</si>
  <si>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</si>
  <si>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</si>
  <si>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</si>
  <si>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</si>
  <si>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</si>
  <si>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</si>
  <si>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</si>
  <si>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</si>
  <si>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</si>
  <si>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</si>
  <si>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</si>
  <si>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</si>
  <si>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</si>
  <si>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</si>
  <si>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</si>
  <si>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</si>
  <si>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</si>
  <si>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</si>
  <si>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</si>
  <si>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</si>
  <si>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</si>
  <si>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</si>
  <si>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</si>
  <si>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</si>
  <si>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</si>
  <si>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</si>
  <si>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</si>
  <si>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</si>
  <si>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</si>
  <si>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</si>
  <si>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</si>
  <si>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</si>
  <si>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</si>
  <si>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</si>
  <si>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</si>
  <si>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</si>
  <si>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</si>
  <si>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</si>
  <si>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</si>
  <si>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</si>
  <si>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</si>
  <si>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</si>
  <si>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</si>
  <si>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</si>
  <si>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</si>
  <si>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</si>
  <si>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</si>
  <si>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</si>
  <si>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</si>
  <si>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</si>
  <si>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</si>
  <si>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</si>
  <si>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</si>
  <si>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</si>
  <si>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</si>
  <si>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</si>
  <si>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</si>
  <si>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</si>
  <si>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</si>
  <si>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</si>
  <si>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</si>
  <si>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</si>
  <si>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</si>
  <si>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</si>
  <si>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</si>
  <si>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</si>
  <si>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</si>
  <si>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</si>
  <si>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</si>
  <si>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</si>
  <si>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</si>
  <si>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</si>
  <si>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</si>
  <si>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</si>
  <si>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</si>
  <si>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</si>
  <si>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</si>
  <si>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</si>
  <si>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</si>
  <si>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</si>
  <si>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</si>
  <si>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</si>
  <si>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</si>
  <si>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</si>
  <si>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</si>
  <si>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</si>
  <si>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</si>
  <si>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</si>
  <si>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</si>
  <si>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</si>
  <si>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</si>
  <si>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</si>
  <si>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</si>
  <si>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</si>
  <si>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</si>
  <si>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</si>
  <si>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</si>
  <si>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</si>
  <si>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</si>
  <si>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</si>
  <si>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</si>
  <si>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</si>
  <si>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</si>
  <si>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</si>
  <si>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</si>
  <si>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</si>
  <si>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</si>
  <si>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</si>
  <si>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</si>
  <si>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</si>
  <si>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</si>
  <si>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</si>
  <si>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</si>
  <si>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</si>
  <si>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</si>
  <si>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</si>
  <si>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</si>
  <si>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</si>
  <si>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</si>
  <si>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</si>
  <si>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</si>
  <si>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</si>
  <si>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</si>
  <si>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</si>
  <si>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</si>
  <si>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</si>
  <si>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</si>
  <si>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</si>
  <si>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</si>
  <si>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</si>
  <si>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</si>
  <si>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</si>
  <si>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</si>
  <si>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</si>
  <si>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</si>
  <si>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</si>
  <si>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</si>
  <si>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</si>
  <si>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</si>
  <si>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</si>
  <si>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</si>
  <si>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</si>
  <si>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</si>
  <si>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</si>
  <si>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</si>
  <si>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</si>
  <si>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</si>
  <si>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</si>
  <si>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</si>
  <si>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</si>
  <si>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</si>
  <si>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</si>
  <si>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</si>
  <si>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</si>
  <si>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</si>
  <si>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</si>
  <si>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</si>
  <si>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</si>
  <si>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</si>
  <si>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</si>
  <si>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</si>
  <si>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</si>
  <si>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</si>
  <si>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</si>
  <si>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</si>
  <si>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</si>
  <si>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</si>
  <si>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</si>
  <si>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</si>
  <si>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</si>
  <si>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</si>
  <si>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</si>
  <si>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</si>
  <si>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</si>
  <si>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</si>
  <si>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</si>
  <si>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</si>
  <si>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</si>
  <si>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</si>
  <si>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</si>
  <si>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</si>
  <si>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</si>
  <si>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</si>
  <si>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</si>
  <si>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</si>
  <si>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</si>
  <si>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</si>
  <si>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</si>
  <si>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</si>
  <si>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</si>
  <si>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</si>
  <si>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</si>
  <si>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</si>
  <si>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</si>
  <si>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</si>
  <si>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</si>
  <si>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</si>
  <si>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</si>
  <si>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</si>
  <si>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</si>
  <si>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</si>
  <si>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</si>
  <si>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</si>
  <si>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</si>
  <si>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</si>
  <si>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</si>
  <si>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</si>
  <si>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</si>
  <si>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</si>
  <si>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</si>
  <si>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</si>
  <si>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</si>
  <si>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</si>
  <si>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</si>
  <si>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</si>
  <si>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</si>
  <si>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</si>
  <si>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</si>
  <si>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</si>
  <si>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</si>
  <si>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</si>
  <si>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</si>
  <si>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</si>
  <si>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</si>
  <si>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</si>
  <si>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</si>
  <si>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</si>
  <si>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</si>
  <si>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</si>
  <si>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</si>
  <si>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</si>
  <si>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</si>
  <si>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</si>
  <si>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</si>
  <si>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</si>
  <si>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</si>
  <si>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</si>
  <si>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</si>
  <si>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</si>
  <si>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</si>
  <si>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</si>
  <si>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</si>
  <si>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</si>
  <si>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</si>
  <si>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</si>
  <si>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</si>
  <si>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</si>
  <si>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</si>
  <si>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</si>
  <si>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</si>
  <si>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</si>
  <si>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</si>
  <si>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</si>
  <si>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</si>
  <si>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</si>
  <si>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</si>
  <si>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</si>
  <si>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</si>
  <si>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</si>
  <si>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</si>
  <si>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</si>
  <si>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</si>
  <si>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</si>
  <si>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</si>
  <si>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</si>
  <si>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</si>
  <si>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</si>
  <si>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</si>
  <si>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</si>
  <si>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</si>
  <si>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</si>
  <si>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</si>
  <si>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</si>
  <si>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</si>
  <si>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</si>
  <si>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</si>
  <si>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</si>
  <si>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</si>
  <si>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</si>
  <si>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</si>
  <si>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</si>
  <si>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</si>
  <si>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</si>
  <si>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</si>
  <si>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</si>
  <si>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</si>
  <si>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</si>
  <si>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</si>
  <si>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</si>
  <si>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</si>
  <si>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</si>
  <si>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</si>
  <si>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</si>
  <si>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</si>
  <si>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</si>
  <si>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</si>
  <si>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</si>
  <si>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</si>
  <si>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</si>
  <si>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</si>
  <si>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</si>
  <si>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</si>
  <si>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</si>
  <si>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</si>
  <si>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</si>
  <si>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</si>
  <si>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</si>
  <si>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</si>
  <si>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</si>
  <si>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</si>
  <si>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</si>
  <si>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</si>
  <si>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</si>
  <si>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</si>
  <si>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</si>
  <si>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</si>
  <si>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</si>
  <si>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</si>
  <si>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</si>
  <si>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</si>
  <si>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</si>
  <si>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</si>
  <si>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</si>
  <si>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</si>
  <si>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</si>
  <si>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</si>
  <si>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</si>
  <si>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</si>
  <si>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</si>
  <si>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</si>
  <si>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</si>
  <si>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</si>
  <si>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</si>
  <si>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</si>
  <si>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</si>
  <si>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</si>
  <si>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</si>
  <si>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</si>
  <si>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</si>
  <si>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</si>
  <si>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</si>
  <si>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</si>
  <si>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</si>
  <si>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</si>
  <si>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</si>
  <si>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</si>
  <si>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</si>
  <si>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</si>
  <si>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</si>
  <si>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</si>
  <si>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</si>
  <si>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</si>
  <si>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</si>
  <si>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</si>
  <si>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</si>
  <si>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</si>
  <si>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</si>
  <si>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</si>
  <si>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</si>
  <si>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</si>
  <si>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</si>
  <si>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</si>
  <si>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</si>
  <si>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</si>
  <si>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</si>
  <si>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</si>
  <si>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</si>
  <si>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</si>
  <si>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</si>
  <si>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</si>
  <si>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</si>
  <si>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</si>
  <si>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</si>
  <si>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</si>
  <si>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</si>
  <si>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</si>
  <si>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</si>
  <si>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</si>
  <si>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</si>
  <si>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</si>
  <si>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</si>
  <si>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</si>
  <si>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</si>
  <si>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</si>
  <si>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</si>
  <si>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</si>
  <si>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</si>
  <si>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</si>
  <si>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</si>
  <si>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</si>
  <si>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</si>
  <si>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</si>
  <si>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</si>
  <si>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</si>
  <si>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</si>
  <si>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</si>
  <si>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</si>
  <si>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</si>
  <si>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</si>
  <si>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</si>
  <si>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</si>
  <si>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</si>
  <si>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</si>
  <si>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</si>
  <si>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</si>
  <si>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</si>
  <si>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</si>
  <si>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</si>
  <si>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</si>
  <si>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</si>
  <si>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</si>
  <si>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</si>
  <si>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</si>
  <si>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</si>
  <si>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</si>
  <si>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</si>
  <si>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</si>
  <si>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</si>
  <si>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</si>
  <si>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</si>
  <si>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</si>
  <si>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</si>
  <si>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</si>
  <si>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</si>
  <si>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</si>
  <si>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</si>
  <si>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</si>
  <si>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</si>
  <si>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</si>
  <si>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</si>
  <si>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</si>
  <si>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</si>
  <si>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</si>
  <si>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</si>
  <si>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</si>
  <si>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</si>
  <si>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</si>
  <si>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</si>
  <si>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</si>
  <si>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</si>
  <si>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</si>
  <si>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</si>
  <si>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</si>
  <si>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</si>
  <si>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</si>
  <si>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</si>
  <si>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</si>
  <si>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</si>
  <si>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</si>
  <si>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</si>
  <si>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</si>
  <si>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</si>
  <si>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</si>
  <si>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</si>
  <si>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</si>
  <si>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</si>
  <si>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</si>
  <si>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</si>
  <si>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</si>
  <si>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</si>
  <si>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</si>
  <si>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</si>
  <si>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</si>
  <si>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</si>
  <si>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</si>
  <si>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</si>
  <si>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</si>
  <si>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</si>
  <si>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</si>
  <si>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</si>
  <si>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</si>
  <si>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</si>
  <si>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</si>
  <si>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</si>
  <si>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</si>
  <si>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</si>
  <si>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</si>
  <si>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</si>
  <si>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</si>
  <si>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</si>
  <si>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</si>
  <si>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</si>
  <si>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</si>
  <si>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</si>
  <si>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</si>
  <si>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</si>
  <si>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</si>
  <si>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</si>
  <si>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</si>
  <si>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</si>
  <si>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</si>
  <si>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</si>
  <si>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</si>
  <si>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</si>
  <si>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</si>
  <si>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</si>
  <si>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</si>
  <si>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</si>
  <si>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</si>
  <si>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</si>
  <si>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</si>
  <si>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</si>
  <si>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</si>
  <si>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</si>
  <si>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</si>
  <si>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</si>
  <si>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</si>
  <si>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</si>
  <si>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</si>
  <si>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</si>
  <si>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</si>
  <si>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</si>
  <si>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</si>
  <si>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</si>
  <si>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</si>
  <si>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</si>
  <si>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</si>
  <si>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</si>
  <si>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</si>
  <si>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</si>
  <si>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</si>
  <si>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</si>
  <si>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</si>
  <si>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</si>
  <si>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</si>
  <si>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</si>
  <si>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</si>
  <si>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</si>
  <si>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</si>
  <si>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</si>
  <si>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</si>
  <si>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</si>
  <si>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</si>
  <si>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</si>
  <si>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</si>
  <si>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</si>
  <si>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</si>
  <si>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</si>
  <si>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</si>
  <si>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</si>
  <si>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</si>
  <si>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</si>
  <si>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</si>
  <si>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</si>
  <si>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</si>
  <si>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</si>
  <si>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</si>
  <si>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</si>
  <si>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</si>
  <si>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</si>
  <si>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</si>
  <si>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</si>
  <si>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</si>
  <si>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</si>
  <si>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</si>
  <si>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</si>
  <si>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</si>
  <si>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</si>
  <si>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</si>
  <si>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</si>
  <si>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</si>
  <si>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</si>
  <si>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</si>
  <si>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</si>
  <si>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</si>
  <si>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</si>
  <si>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</si>
  <si>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</si>
  <si>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</si>
  <si>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</si>
  <si>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</si>
  <si>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</si>
  <si>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</si>
  <si>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</si>
  <si>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</si>
  <si>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</si>
  <si>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</si>
  <si>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</si>
  <si>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</si>
  <si>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</si>
  <si>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</si>
  <si>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</si>
  <si>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</si>
  <si>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</si>
  <si>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</si>
  <si>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</si>
  <si>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</si>
  <si>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</si>
  <si>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</si>
  <si>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</si>
  <si>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</si>
  <si>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</si>
  <si>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</si>
  <si>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</si>
  <si>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</si>
  <si>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</si>
  <si>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</si>
  <si>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</si>
  <si>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</si>
  <si>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</si>
  <si>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</si>
  <si>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</si>
  <si>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</si>
  <si>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</si>
  <si>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</si>
  <si>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</si>
  <si>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</si>
  <si>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</si>
  <si>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</si>
  <si>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</si>
  <si>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</si>
  <si>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</si>
  <si>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</si>
  <si>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</si>
  <si>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</si>
  <si>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</si>
  <si>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</si>
  <si>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</si>
  <si>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</si>
  <si>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</si>
  <si>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</si>
  <si>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</si>
  <si>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</si>
  <si>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</si>
  <si>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</si>
  <si>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</si>
  <si>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</si>
  <si>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</si>
  <si>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</si>
  <si>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</si>
  <si>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</si>
  <si>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</si>
  <si>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</si>
  <si>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</si>
  <si>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</si>
  <si>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</si>
  <si>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</si>
  <si>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</si>
  <si>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</si>
  <si>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</si>
  <si>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</si>
  <si>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</si>
  <si>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</si>
  <si>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</si>
  <si>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</si>
  <si>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</si>
  <si>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</si>
  <si>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</si>
  <si>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</si>
  <si>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</si>
  <si>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</si>
  <si>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</si>
  <si>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</si>
  <si>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</si>
  <si>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</si>
  <si>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</si>
  <si>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</si>
  <si>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</si>
  <si>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</si>
  <si>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</si>
  <si>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</si>
  <si>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</si>
  <si>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</si>
  <si>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</si>
  <si>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</si>
  <si>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</si>
  <si>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</si>
  <si>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</si>
  <si>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</si>
  <si>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</si>
  <si>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</si>
  <si>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</si>
  <si>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</si>
  <si>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</si>
  <si>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</si>
  <si>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</si>
  <si>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</si>
  <si>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</si>
  <si>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</si>
  <si>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</si>
  <si>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</si>
  <si>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</si>
  <si>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</si>
  <si>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</si>
  <si>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</si>
  <si>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</si>
  <si>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</si>
  <si>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</si>
  <si>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</si>
  <si>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</si>
  <si>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</si>
  <si>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</si>
  <si>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</si>
  <si>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</si>
  <si>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</si>
  <si>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</si>
  <si>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</si>
  <si>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</si>
  <si>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</si>
  <si>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</si>
  <si>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</si>
  <si>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</si>
  <si>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</si>
  <si>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</si>
  <si>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</si>
  <si>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</si>
  <si>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</si>
  <si>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</si>
  <si>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</si>
  <si>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</si>
  <si>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</si>
  <si>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</si>
  <si>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</si>
  <si>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</si>
  <si>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</si>
  <si>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</si>
  <si>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</si>
  <si>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</si>
  <si>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</si>
  <si>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</si>
  <si>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</si>
  <si>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</si>
  <si>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</si>
  <si>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</si>
  <si>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</si>
  <si>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</si>
  <si>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</si>
  <si>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</si>
  <si>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</si>
  <si>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</si>
  <si>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</si>
  <si>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</si>
  <si>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</si>
  <si>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</si>
  <si>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</si>
  <si>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</si>
  <si>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</si>
  <si>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</si>
  <si>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</si>
  <si>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</si>
  <si>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</si>
  <si>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</si>
  <si>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</si>
  <si>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</si>
  <si>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</si>
  <si>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</si>
  <si>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</si>
  <si>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</si>
  <si>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</si>
  <si>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</si>
  <si>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</si>
  <si>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</si>
  <si>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</si>
  <si>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</si>
  <si>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</si>
  <si>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</si>
  <si>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</si>
  <si>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</si>
  <si>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</si>
  <si>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</si>
  <si>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</si>
  <si>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</si>
  <si>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</si>
  <si>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</si>
  <si>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</si>
  <si>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</si>
  <si>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</si>
  <si>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</si>
  <si>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</si>
  <si>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</si>
  <si>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</si>
  <si>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</si>
  <si>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</si>
  <si>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</si>
  <si>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</si>
  <si>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</si>
  <si>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</si>
  <si>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</si>
  <si>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</si>
  <si>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</si>
  <si>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</si>
  <si>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</si>
  <si>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</si>
  <si>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</si>
  <si>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</si>
  <si>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</si>
  <si>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</si>
  <si>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</si>
  <si>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</si>
  <si>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</si>
  <si>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</si>
  <si>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</si>
  <si>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</si>
  <si>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</si>
  <si>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</si>
  <si>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</si>
  <si>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</si>
  <si>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</si>
  <si>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</si>
  <si>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</si>
  <si>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</si>
  <si>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</si>
  <si>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</si>
  <si>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</si>
  <si>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</si>
  <si>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</si>
  <si>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</si>
  <si>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</si>
  <si>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</si>
  <si>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</si>
  <si>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</si>
  <si>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</si>
  <si>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</si>
  <si>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</si>
  <si>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</si>
  <si>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</si>
  <si>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</si>
  <si>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</si>
  <si>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</si>
  <si>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</si>
  <si>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</si>
  <si>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</si>
  <si>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</si>
  <si>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</si>
  <si>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</si>
  <si>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</si>
  <si>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</si>
  <si>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</si>
  <si>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</si>
  <si>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</si>
  <si>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</si>
  <si>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</si>
  <si>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</si>
  <si>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</si>
  <si>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</si>
  <si>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</si>
  <si>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</si>
  <si>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</si>
  <si>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</si>
  <si>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</si>
  <si>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</si>
  <si>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</si>
  <si>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</si>
  <si>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</si>
  <si>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</si>
  <si>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</si>
  <si>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</si>
  <si>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</si>
  <si>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</si>
  <si>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</si>
  <si>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</si>
  <si>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</si>
  <si>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</si>
  <si>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</si>
  <si>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</si>
  <si>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</si>
  <si>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</si>
  <si>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</si>
  <si>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</si>
  <si>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</si>
  <si>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</si>
  <si>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</si>
  <si>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</si>
  <si>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</si>
  <si>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</si>
  <si>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</si>
  <si>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</si>
  <si>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</si>
  <si>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</si>
  <si>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</si>
  <si>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</si>
  <si>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</si>
  <si>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</si>
  <si>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</si>
  <si>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</si>
  <si>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</si>
  <si>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</si>
  <si>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</si>
  <si>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</si>
  <si>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</si>
  <si>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</si>
  <si>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</si>
  <si>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</si>
  <si>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</si>
  <si>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</si>
  <si>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</si>
  <si>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</si>
  <si>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</si>
  <si>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</si>
  <si>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</si>
  <si>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</si>
  <si>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</si>
  <si>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</si>
  <si>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</si>
  <si>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</si>
  <si>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</si>
  <si>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</si>
  <si>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</si>
  <si>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</si>
  <si>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</si>
  <si>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</si>
  <si>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</si>
  <si>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</si>
  <si>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</si>
  <si>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</si>
  <si>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</si>
  <si>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</si>
  <si>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</si>
  <si>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</si>
  <si>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</si>
  <si>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</si>
  <si>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</si>
  <si>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</si>
  <si>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</si>
  <si>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</si>
  <si>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</si>
  <si>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</si>
  <si>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</si>
  <si>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</si>
  <si>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</si>
  <si>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</si>
  <si>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</si>
  <si>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</si>
  <si>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</si>
  <si>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</si>
  <si>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</si>
  <si>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</si>
  <si>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</si>
  <si>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</si>
  <si>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</si>
  <si>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</si>
  <si>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</si>
  <si>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</si>
  <si>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</si>
  <si>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</si>
  <si>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</si>
  <si>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</si>
  <si>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</si>
  <si>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</si>
  <si>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</si>
  <si>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</si>
  <si>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</si>
  <si>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</si>
  <si>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</si>
  <si>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</si>
  <si>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</si>
  <si>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</si>
  <si>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</si>
  <si>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</si>
  <si>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</si>
  <si>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</si>
  <si>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</si>
  <si>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</si>
  <si>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</si>
  <si>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</si>
  <si>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</si>
  <si>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</si>
  <si>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</si>
  <si>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</si>
  <si>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</si>
  <si>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</si>
  <si>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</si>
  <si>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</si>
  <si>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</si>
  <si>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</si>
  <si>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</si>
  <si>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</si>
  <si>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</si>
  <si>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</si>
  <si>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</si>
  <si>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</si>
  <si>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</si>
  <si>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</si>
  <si>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</si>
  <si>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</si>
  <si>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</si>
  <si>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</si>
  <si>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</si>
  <si>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</si>
  <si>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</si>
  <si>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</si>
  <si>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</si>
  <si>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</si>
  <si>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</si>
  <si>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</si>
  <si>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</si>
  <si>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</si>
  <si>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</si>
  <si>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</si>
  <si>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</si>
  <si>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</si>
  <si>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</si>
  <si>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</si>
  <si>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</si>
  <si>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</si>
  <si>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</si>
  <si>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</si>
  <si>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</si>
  <si>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</si>
  <si>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</si>
  <si>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</si>
  <si>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</si>
  <si>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</si>
  <si>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</si>
  <si>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</si>
  <si>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</si>
  <si>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</si>
  <si>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</si>
  <si>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</si>
  <si>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</si>
  <si>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</si>
  <si>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</si>
  <si>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</si>
  <si>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</si>
  <si>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</si>
  <si>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</si>
  <si>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</si>
  <si>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</si>
  <si>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</si>
  <si>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</si>
  <si>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</si>
  <si>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</si>
  <si>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</si>
  <si>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</si>
  <si>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</si>
  <si>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</si>
  <si>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</si>
  <si>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</si>
  <si>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</si>
  <si>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</si>
  <si>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</si>
  <si>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</si>
  <si>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</si>
  <si>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</si>
  <si>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</si>
  <si>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</si>
  <si>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</si>
  <si>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</si>
  <si>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</si>
  <si>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</si>
  <si>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</si>
  <si>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</si>
  <si>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</si>
  <si>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</si>
  <si>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</si>
  <si>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</si>
  <si>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</si>
  <si>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</si>
  <si>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</si>
  <si>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</si>
  <si>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</si>
  <si>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</si>
  <si>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</si>
  <si>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</si>
  <si>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</si>
  <si>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</si>
  <si>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</si>
  <si>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</si>
  <si>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</si>
  <si>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</si>
  <si>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</si>
  <si>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</si>
  <si>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</si>
  <si>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</si>
  <si>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</si>
  <si>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</si>
  <si>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</si>
  <si>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</si>
  <si>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</si>
  <si>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</si>
  <si>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</si>
  <si>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</si>
  <si>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</si>
  <si>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</si>
  <si>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</si>
  <si>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</si>
  <si>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</si>
  <si>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</si>
  <si>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</si>
  <si>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</si>
  <si>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</si>
  <si>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</si>
  <si>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</si>
  <si>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</si>
  <si>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</si>
  <si>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</si>
  <si>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</si>
  <si>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</si>
  <si>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</si>
  <si>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</si>
  <si>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</si>
  <si>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</si>
  <si>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</si>
  <si>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</si>
  <si>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</si>
  <si>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</si>
  <si>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</si>
  <si>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</si>
  <si>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</si>
  <si>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</si>
  <si>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</si>
  <si>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</si>
  <si>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</si>
  <si>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</si>
  <si>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</si>
  <si>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</si>
  <si>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</si>
  <si>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</si>
  <si>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</si>
  <si>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</si>
  <si>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</si>
  <si>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</si>
  <si>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</si>
  <si>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</si>
  <si>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</si>
  <si>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</si>
  <si>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</si>
  <si>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</si>
  <si>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</si>
  <si>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</si>
  <si>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</si>
  <si>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</si>
  <si>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</si>
  <si>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</si>
  <si>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</si>
  <si>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</si>
  <si>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</si>
  <si>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</si>
  <si>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</si>
  <si>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</si>
  <si>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</si>
  <si>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</si>
  <si>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</si>
  <si>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</si>
  <si>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</si>
  <si>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</si>
  <si>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</si>
  <si>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</si>
  <si>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</si>
  <si>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</si>
  <si>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</si>
  <si>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</si>
  <si>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</si>
  <si>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</si>
  <si>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</si>
  <si>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</si>
  <si>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</si>
  <si>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</si>
  <si>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</si>
  <si>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</si>
  <si>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</si>
  <si>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</si>
  <si>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</si>
  <si>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</si>
  <si>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</si>
  <si>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</si>
  <si>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</si>
  <si>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</si>
  <si>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</si>
  <si>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</si>
  <si>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</si>
  <si>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</si>
  <si>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</si>
  <si>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</si>
  <si>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</si>
  <si>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</si>
  <si>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</si>
  <si>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</si>
  <si>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</si>
  <si>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</si>
  <si>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</si>
  <si>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</si>
  <si>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</si>
  <si>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</si>
  <si>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</si>
  <si>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</si>
  <si>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</si>
  <si>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</si>
  <si>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</si>
  <si>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</si>
  <si>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</si>
  <si>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</si>
  <si>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</si>
  <si>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</si>
  <si>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</si>
  <si>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</si>
  <si>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</si>
  <si>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</si>
  <si>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</si>
  <si>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</si>
  <si>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</si>
  <si>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</si>
  <si>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</si>
  <si>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</si>
  <si>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</si>
  <si>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</si>
  <si>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</si>
  <si>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</si>
  <si>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</si>
  <si>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</si>
  <si>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</si>
  <si>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</si>
  <si>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</si>
  <si>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</si>
  <si>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</si>
  <si>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</si>
  <si>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</si>
  <si>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</si>
  <si>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</si>
  <si>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</si>
  <si>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</si>
  <si>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</si>
  <si>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</si>
  <si>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</si>
  <si>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</si>
  <si>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</si>
  <si>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</si>
  <si>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</si>
  <si>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</si>
  <si>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</si>
  <si>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</si>
  <si>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</si>
  <si>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</si>
  <si>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</si>
  <si>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</si>
  <si>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</si>
  <si>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</si>
  <si>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</si>
  <si>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</si>
  <si>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</si>
  <si>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</si>
  <si>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</si>
  <si>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</si>
  <si>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</si>
  <si>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</si>
  <si>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</si>
  <si>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</si>
  <si>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</si>
  <si>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</si>
  <si>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</si>
  <si>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</si>
  <si>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</si>
  <si>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</si>
  <si>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</si>
  <si>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</si>
  <si>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</si>
  <si>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</si>
  <si>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</si>
  <si>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</si>
  <si>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</si>
  <si>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</si>
  <si>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</si>
  <si>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</si>
  <si>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</si>
  <si>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</si>
  <si>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</si>
  <si>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</si>
  <si>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</si>
  <si>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</si>
  <si>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</si>
  <si>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</si>
  <si>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</si>
  <si>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</si>
  <si>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</si>
  <si>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</si>
  <si>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</si>
  <si>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</si>
  <si>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</si>
  <si>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</si>
  <si>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</si>
  <si>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</si>
  <si>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</si>
  <si>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</si>
  <si>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</si>
  <si>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</si>
  <si>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</si>
  <si>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</si>
  <si>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</si>
  <si>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</si>
  <si>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</si>
  <si>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</si>
  <si>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</si>
  <si>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</si>
  <si>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</si>
  <si>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</si>
  <si>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</si>
  <si>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</si>
  <si>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</si>
  <si>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</si>
  <si>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</si>
  <si>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</si>
  <si>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</si>
  <si>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</si>
  <si>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</si>
  <si>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</si>
  <si>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</si>
  <si>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</si>
  <si>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</si>
  <si>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</si>
  <si>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</si>
  <si>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</si>
  <si>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</si>
  <si>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</si>
  <si>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</si>
  <si>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</si>
  <si>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</si>
  <si>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</si>
  <si>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</si>
  <si>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</si>
  <si>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</si>
  <si>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</si>
  <si>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</si>
  <si>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</si>
  <si>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</si>
  <si>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</si>
  <si>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</si>
  <si>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</si>
  <si>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</si>
  <si>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</si>
  <si>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</si>
  <si>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</si>
  <si>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</si>
  <si>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</si>
  <si>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</si>
  <si>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</si>
  <si>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</si>
  <si>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</si>
  <si>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</si>
  <si>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</si>
  <si>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</si>
  <si>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</si>
  <si>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</si>
  <si>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</si>
  <si>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</si>
  <si>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</si>
  <si>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</si>
  <si>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</si>
  <si>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</si>
  <si>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</si>
  <si>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</si>
  <si>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</si>
  <si>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</si>
  <si>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</si>
  <si>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</si>
  <si>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</si>
  <si>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</si>
  <si>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</si>
  <si>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</si>
  <si>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</si>
  <si>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</si>
  <si>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</si>
  <si>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</si>
  <si>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</si>
  <si>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</si>
  <si>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</si>
  <si>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</si>
  <si>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</si>
  <si>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</si>
  <si>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</si>
  <si>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</si>
  <si>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</si>
  <si>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</si>
  <si>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</si>
  <si>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</si>
  <si>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</si>
  <si>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</si>
  <si>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</si>
  <si>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</si>
  <si>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</si>
  <si>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</si>
  <si>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</si>
  <si>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</si>
  <si>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</si>
  <si>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</si>
  <si>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</si>
  <si>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</si>
  <si>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</si>
  <si>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</si>
  <si>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</si>
  <si>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</si>
  <si>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</si>
  <si>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</si>
  <si>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</si>
  <si>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</si>
  <si>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</si>
  <si>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</si>
  <si>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</si>
  <si>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</si>
  <si>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</si>
  <si>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</si>
  <si>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</si>
  <si>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</si>
  <si>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</si>
  <si>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</si>
  <si>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</si>
  <si>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</si>
  <si>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</si>
  <si>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</si>
  <si>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</si>
  <si>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</si>
  <si>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</si>
  <si>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</si>
  <si>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</si>
  <si>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</si>
  <si>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</si>
  <si>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</si>
  <si>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</si>
  <si>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</si>
  <si>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</si>
  <si>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</si>
  <si>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</si>
  <si>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</si>
  <si>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</si>
  <si>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</si>
  <si>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</si>
  <si>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</si>
  <si>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</si>
  <si>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</si>
  <si>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</si>
  <si>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</si>
  <si>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</si>
  <si>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</si>
  <si>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</si>
  <si>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</si>
  <si>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</si>
  <si>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</si>
  <si>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</si>
  <si>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</si>
  <si>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</si>
  <si>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</si>
  <si>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</si>
  <si>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</si>
  <si>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</si>
  <si>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</si>
  <si>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</si>
  <si>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</si>
  <si>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</si>
  <si>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</si>
  <si>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</si>
  <si>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</si>
  <si>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</si>
  <si>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</si>
  <si>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</si>
  <si>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</si>
  <si>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</si>
  <si>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</si>
  <si>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</si>
  <si>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</si>
  <si>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</si>
  <si>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</si>
  <si>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</si>
  <si>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</si>
  <si>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</si>
  <si>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</si>
  <si>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</si>
  <si>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</si>
  <si>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</si>
  <si>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</si>
  <si>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</si>
  <si>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</si>
  <si>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</si>
  <si>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</si>
  <si>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</si>
  <si>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</si>
  <si>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</si>
  <si>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</si>
  <si>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</si>
  <si>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</si>
  <si>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</si>
  <si>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</si>
  <si>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</si>
  <si>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</si>
  <si>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</si>
  <si>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</si>
  <si>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</si>
  <si>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</si>
  <si>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</si>
  <si>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</si>
  <si>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</si>
  <si>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</si>
  <si>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</si>
  <si>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</si>
  <si>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</si>
  <si>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</si>
  <si>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</si>
  <si>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</si>
  <si>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</si>
  <si>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</si>
  <si>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</si>
  <si>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</si>
  <si>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</si>
  <si>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</si>
  <si>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</si>
  <si>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</si>
  <si>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</si>
  <si>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</si>
  <si>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</si>
  <si>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</si>
  <si>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</si>
  <si>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</si>
  <si>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</si>
  <si>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</si>
  <si>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</si>
  <si>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</si>
  <si>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</si>
  <si>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</si>
  <si>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</si>
  <si>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</si>
  <si>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</si>
  <si>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</si>
  <si>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</si>
  <si>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</si>
  <si>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</si>
  <si>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</si>
  <si>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</si>
  <si>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</si>
  <si>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</si>
  <si>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</si>
  <si>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</si>
  <si>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</si>
  <si>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</si>
  <si>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</si>
  <si>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</si>
  <si>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</si>
  <si>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</si>
  <si>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</si>
  <si>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</si>
  <si>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</si>
  <si>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</si>
  <si>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</si>
  <si>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</si>
  <si>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</si>
  <si>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</si>
  <si>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</si>
  <si>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</si>
  <si>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</si>
  <si>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</si>
  <si>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</si>
  <si>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</si>
  <si>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</si>
  <si>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</si>
  <si>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</si>
  <si>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</si>
  <si>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</si>
  <si>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</si>
  <si>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</si>
  <si>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</si>
  <si>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</si>
  <si>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</si>
  <si>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</si>
  <si>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</si>
  <si>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</si>
  <si>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</si>
  <si>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</si>
  <si>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</si>
  <si>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</si>
  <si>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</si>
  <si>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</si>
  <si>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</si>
  <si>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</si>
  <si>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</si>
  <si>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</si>
  <si>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</si>
  <si>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</si>
  <si>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</si>
  <si>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</si>
  <si>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</si>
  <si>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</si>
  <si>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</si>
  <si>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</si>
  <si>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</si>
  <si>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</si>
  <si>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</si>
  <si>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</si>
  <si>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</si>
  <si>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</si>
  <si>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</si>
  <si>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</si>
  <si>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</si>
  <si>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</si>
  <si>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</si>
  <si>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</si>
  <si>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</si>
  <si>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</si>
  <si>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</si>
  <si>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</si>
  <si>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</si>
  <si>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</si>
  <si>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</si>
  <si>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</si>
  <si>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</si>
  <si>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</si>
  <si>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</si>
  <si>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</si>
  <si>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</si>
  <si>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</si>
  <si>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</si>
  <si>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</si>
  <si>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</si>
  <si>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</si>
  <si>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</si>
  <si>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</si>
  <si>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</si>
  <si>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</si>
  <si>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</si>
  <si>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</si>
  <si>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</si>
  <si>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</si>
  <si>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</si>
  <si>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</si>
  <si>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</si>
  <si>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</si>
  <si>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</si>
  <si>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</si>
  <si>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</si>
  <si>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</si>
  <si>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</si>
  <si>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</si>
  <si>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</si>
  <si>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</si>
  <si>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</si>
  <si>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</si>
  <si>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</si>
  <si>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</si>
  <si>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</si>
  <si>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</si>
  <si>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</si>
  <si>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</si>
  <si>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</si>
  <si>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</si>
  <si>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</si>
  <si>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</si>
  <si>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</si>
  <si>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</si>
  <si>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</si>
  <si>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</si>
  <si>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</si>
  <si>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</si>
  <si>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</si>
  <si>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</si>
  <si>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</si>
  <si>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</si>
  <si>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</si>
  <si>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</si>
  <si>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</si>
  <si>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</si>
  <si>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</si>
  <si>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</si>
  <si>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</si>
  <si>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</si>
  <si>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</si>
  <si>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</si>
  <si>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</si>
  <si>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</si>
  <si>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</si>
  <si>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</si>
  <si>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</si>
  <si>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</si>
  <si>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</si>
  <si>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</si>
  <si>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</si>
  <si>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</si>
  <si>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</si>
  <si>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</si>
  <si>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</si>
  <si>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</si>
  <si>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</si>
  <si>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</si>
  <si>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</si>
  <si>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</si>
  <si>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</si>
  <si>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</si>
  <si>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</si>
  <si>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</si>
  <si>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</si>
  <si>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</si>
  <si>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</si>
  <si>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</si>
  <si>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</si>
  <si>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</si>
  <si>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</si>
  <si>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</si>
  <si>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</si>
  <si>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</si>
  <si>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</si>
  <si>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</si>
  <si>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</si>
  <si>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</si>
  <si>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</si>
  <si>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</si>
  <si>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</si>
  <si>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</si>
  <si>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</si>
  <si>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</si>
  <si>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</si>
  <si>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</si>
  <si>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</si>
  <si>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</si>
  <si>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</si>
  <si>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</si>
  <si>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</si>
  <si>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</si>
  <si>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</si>
  <si>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</si>
  <si>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</si>
  <si>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</si>
  <si>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</si>
  <si>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</si>
  <si>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</si>
  <si>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</si>
  <si>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</si>
  <si>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</si>
  <si>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</si>
  <si>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</si>
  <si>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</si>
  <si>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</si>
  <si>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</si>
  <si>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</si>
  <si>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</si>
  <si>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</si>
  <si>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</si>
  <si>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</si>
  <si>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</si>
  <si>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</si>
  <si>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</si>
  <si>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</si>
  <si>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</si>
  <si>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</si>
  <si>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</si>
  <si>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</si>
  <si>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</si>
  <si>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</si>
  <si>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</si>
  <si>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</si>
  <si>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</si>
  <si>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</si>
  <si>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</si>
  <si>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</si>
  <si>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</si>
  <si>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</si>
  <si>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</si>
  <si>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</si>
  <si>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</si>
  <si>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</si>
  <si>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</si>
  <si>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</si>
  <si>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</si>
  <si>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</si>
  <si>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</si>
  <si>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</si>
  <si>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</si>
  <si>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</si>
  <si>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</si>
  <si>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</si>
  <si>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</si>
  <si>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</si>
  <si>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</si>
  <si>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</si>
  <si>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</si>
  <si>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</si>
  <si>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</si>
  <si>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</si>
  <si>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</si>
  <si>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</si>
  <si>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</si>
  <si>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</si>
  <si>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</si>
  <si>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</si>
  <si>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</si>
  <si>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</si>
  <si>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</si>
  <si>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</si>
  <si>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</si>
  <si>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</si>
  <si>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</si>
  <si>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</si>
  <si>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</si>
  <si>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</si>
  <si>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</si>
  <si>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</si>
  <si>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</si>
  <si>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</si>
  <si>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</si>
  <si>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</si>
  <si>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</si>
  <si>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</si>
  <si>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</si>
  <si>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</si>
  <si>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</si>
  <si>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</si>
  <si>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</si>
  <si>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</si>
  <si>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</si>
  <si>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</si>
  <si>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</si>
  <si>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</si>
  <si>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</si>
  <si>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</si>
  <si>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</si>
  <si>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</si>
  <si>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</si>
  <si>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</si>
  <si>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</si>
  <si>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</si>
  <si>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</si>
  <si>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</si>
  <si>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</si>
  <si>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</si>
  <si>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</si>
  <si>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</si>
  <si>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</si>
  <si>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</si>
  <si>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</si>
  <si>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</si>
  <si>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</si>
  <si>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</si>
  <si>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</si>
  <si>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</si>
  <si>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</si>
  <si>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</si>
  <si>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</si>
  <si>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</si>
  <si>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</si>
  <si>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</si>
  <si>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</si>
  <si>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</si>
  <si>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</si>
  <si>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</si>
  <si>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</si>
  <si>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</si>
  <si>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</si>
  <si>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</si>
  <si>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</si>
  <si>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</si>
  <si>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</si>
  <si>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</si>
  <si>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</si>
  <si>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</si>
  <si>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</si>
  <si>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</si>
  <si>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</si>
  <si>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</si>
  <si>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</si>
  <si>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</si>
  <si>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</si>
  <si>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</si>
  <si>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</si>
  <si>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</si>
  <si>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</si>
  <si>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</si>
  <si>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</si>
  <si>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</si>
  <si>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</si>
  <si>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</si>
  <si>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</si>
  <si>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</si>
  <si>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</si>
  <si>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</si>
  <si>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</si>
  <si>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</si>
  <si>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</si>
  <si>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</si>
  <si>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</si>
  <si>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</si>
  <si>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</si>
  <si>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</si>
  <si>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</si>
  <si>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</si>
  <si>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</si>
  <si>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</si>
  <si>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</si>
  <si>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</si>
  <si>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</si>
  <si>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</si>
  <si>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</si>
  <si>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</si>
  <si>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</si>
  <si>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</si>
  <si>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</si>
  <si>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</si>
  <si>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</si>
  <si>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</si>
  <si>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</si>
  <si>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</si>
  <si>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</si>
  <si>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</si>
  <si>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</si>
  <si>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</si>
  <si>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</si>
  <si>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</si>
  <si>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</si>
  <si>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</si>
  <si>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</si>
  <si>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</si>
  <si>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</si>
  <si>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</si>
  <si>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</si>
  <si>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</si>
  <si>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</si>
  <si>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</si>
  <si>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</si>
  <si>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</si>
  <si>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</si>
  <si>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</si>
  <si>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</si>
  <si>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</si>
  <si>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</si>
  <si>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</si>
  <si>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</si>
  <si>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</si>
  <si>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</si>
  <si>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</si>
  <si>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</si>
  <si>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</si>
  <si>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</si>
  <si>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</si>
  <si>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</si>
  <si>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</si>
  <si>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</si>
  <si>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</si>
  <si>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</si>
  <si>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</si>
  <si>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</si>
  <si>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</si>
  <si>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</si>
  <si>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</si>
  <si>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</si>
  <si>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</si>
  <si>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</si>
  <si>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</si>
  <si>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</si>
  <si>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</si>
  <si>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</si>
  <si>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</si>
  <si>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</si>
  <si>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</si>
  <si>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</si>
  <si>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</si>
  <si>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</si>
  <si>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</si>
  <si>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</si>
  <si>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</si>
  <si>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</si>
  <si>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</si>
  <si>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</si>
  <si>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</si>
  <si>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</si>
  <si>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</si>
  <si>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</si>
  <si>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</si>
  <si>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</si>
  <si>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</si>
  <si>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</si>
  <si>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</si>
  <si>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</si>
  <si>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</si>
  <si>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</si>
  <si>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</si>
  <si>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</si>
  <si>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</si>
  <si>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</si>
  <si>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</si>
  <si>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</si>
  <si>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</si>
  <si>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</si>
  <si>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</si>
  <si>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</si>
  <si>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</si>
  <si>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</si>
  <si>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</si>
  <si>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</si>
  <si>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</si>
  <si>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</si>
  <si>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</si>
  <si>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</si>
  <si>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</si>
  <si>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</si>
  <si>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</si>
  <si>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</si>
  <si>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</si>
  <si>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</si>
  <si>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</si>
  <si>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</si>
  <si>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</si>
  <si>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</si>
  <si>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</si>
  <si>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</si>
  <si>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</si>
  <si>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</si>
  <si>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</si>
  <si>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</si>
  <si>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</si>
  <si>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</si>
  <si>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</si>
  <si>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</si>
  <si>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</si>
  <si>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</si>
  <si>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</si>
  <si>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</si>
  <si>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</si>
  <si>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</si>
  <si>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</si>
  <si>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</si>
  <si>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</si>
  <si>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</si>
  <si>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</si>
  <si>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</si>
  <si>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</si>
  <si>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</si>
  <si>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</si>
  <si>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</si>
  <si>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</si>
  <si>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</si>
  <si>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</si>
  <si>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</si>
  <si>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</si>
  <si>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</si>
  <si>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</si>
  <si>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</si>
  <si>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</si>
  <si>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</si>
  <si>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</si>
  <si>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</si>
  <si>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</si>
  <si>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</si>
  <si>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</si>
  <si>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</si>
  <si>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</si>
  <si>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</si>
  <si>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</si>
  <si>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</si>
  <si>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</si>
  <si>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</si>
  <si>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</si>
  <si>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</si>
  <si>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</si>
  <si>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</si>
  <si>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</si>
  <si>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</si>
  <si>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</si>
  <si>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</si>
  <si>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</si>
  <si>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</si>
  <si>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</si>
  <si>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</si>
  <si>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</si>
  <si>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</si>
  <si>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</si>
  <si>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</si>
  <si>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</si>
  <si>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</si>
  <si>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</si>
  <si>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</si>
  <si>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</si>
  <si>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</si>
  <si>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</si>
  <si>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</si>
  <si>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</si>
  <si>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</si>
  <si>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</si>
  <si>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</si>
  <si>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</si>
  <si>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</si>
  <si>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</si>
  <si>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</si>
  <si>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</si>
  <si>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</si>
  <si>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</si>
  <si>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</si>
  <si>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</si>
  <si>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</si>
  <si>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</si>
  <si>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</si>
  <si>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</si>
  <si>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</si>
  <si>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</si>
  <si>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</si>
  <si>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</si>
  <si>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</si>
  <si>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</si>
  <si>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</si>
  <si>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</si>
  <si>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</si>
  <si>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</si>
  <si>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</si>
  <si>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</si>
  <si>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</si>
  <si>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</si>
  <si>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</si>
  <si>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</si>
  <si>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</si>
  <si>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</si>
  <si>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</si>
  <si>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</si>
  <si>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</si>
  <si>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</si>
  <si>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</si>
  <si>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</si>
  <si>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</si>
  <si>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</si>
  <si>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</si>
  <si>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</si>
  <si>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</si>
  <si>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</si>
  <si>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</si>
  <si>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</si>
  <si>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</si>
  <si>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</si>
  <si>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</si>
  <si>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</si>
  <si>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</si>
  <si>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</si>
  <si>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</si>
  <si>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</si>
  <si>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</si>
  <si>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</si>
  <si>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</si>
  <si>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</si>
  <si>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</si>
  <si>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</si>
  <si>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</si>
  <si>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</si>
  <si>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</si>
  <si>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</si>
  <si>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</si>
  <si>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</si>
  <si>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</si>
  <si>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</si>
  <si>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</si>
  <si>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</si>
  <si>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</si>
  <si>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</si>
  <si>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</si>
  <si>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</si>
  <si>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</si>
  <si>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</si>
  <si>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</si>
  <si>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</si>
  <si>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</si>
  <si>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</si>
  <si>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</si>
  <si>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</si>
  <si>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</si>
  <si>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</si>
  <si>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</si>
  <si>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</si>
  <si>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</si>
  <si>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</si>
  <si>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</si>
  <si>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</si>
  <si>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</si>
  <si>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</si>
  <si>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</si>
  <si>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</si>
  <si>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</si>
  <si>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</si>
  <si>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</si>
  <si>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</si>
  <si>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</si>
  <si>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</si>
  <si>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</si>
  <si>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</si>
  <si>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</si>
  <si>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</si>
  <si>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</si>
  <si>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</si>
  <si>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</si>
  <si>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</si>
  <si>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</si>
  <si>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</si>
  <si>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</si>
  <si>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</si>
  <si>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</si>
  <si>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</si>
  <si>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</si>
  <si>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</si>
  <si>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</si>
  <si>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</si>
  <si>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</si>
  <si>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</si>
  <si>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</si>
  <si>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</si>
  <si>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</si>
  <si>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</si>
  <si>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</si>
  <si>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</si>
  <si>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</si>
  <si>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</si>
  <si>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</si>
  <si>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</si>
  <si>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</si>
  <si>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</si>
  <si>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</si>
  <si>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</si>
  <si>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</si>
  <si>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</si>
  <si>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</si>
  <si>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</si>
  <si>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</si>
  <si>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</si>
  <si>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</si>
  <si>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</si>
  <si>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</si>
  <si>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</si>
  <si>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</si>
  <si>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</si>
  <si>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</si>
  <si>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</si>
  <si>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</si>
  <si>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</si>
  <si>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</si>
  <si>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</si>
  <si>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</si>
  <si>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</si>
  <si>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</si>
  <si>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</si>
  <si>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</si>
  <si>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</si>
  <si>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</si>
  <si>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</si>
  <si>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</si>
  <si>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</si>
  <si>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</si>
  <si>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</si>
  <si>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</si>
  <si>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</si>
  <si>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</si>
  <si>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</si>
  <si>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</si>
  <si>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</si>
  <si>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</si>
  <si>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</si>
  <si>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</si>
  <si>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</si>
  <si>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</si>
  <si>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</si>
  <si>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</si>
  <si>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</si>
  <si>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</si>
  <si>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</si>
  <si>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</si>
  <si>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</si>
  <si>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</si>
  <si>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</si>
  <si>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</si>
  <si>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</si>
  <si>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</si>
  <si>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</si>
  <si>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</si>
  <si>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</si>
  <si>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</si>
  <si>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</si>
  <si>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</si>
  <si>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</si>
  <si>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</si>
  <si>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</si>
  <si>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</si>
  <si>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</si>
  <si>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</si>
  <si>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</si>
  <si>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</si>
  <si>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</si>
  <si>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</si>
  <si>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</si>
  <si>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</si>
  <si>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</si>
  <si>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</si>
  <si>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</si>
  <si>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</si>
  <si>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</si>
  <si>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</si>
  <si>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</si>
  <si>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</si>
  <si>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</si>
  <si>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</si>
  <si>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</si>
  <si>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</si>
  <si>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</si>
  <si>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</si>
  <si>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</si>
  <si>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</si>
  <si>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</si>
  <si>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</si>
  <si>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</si>
  <si>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</si>
  <si>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</si>
  <si>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</si>
  <si>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</si>
  <si>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</si>
  <si>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</si>
  <si>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</si>
  <si>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</si>
  <si>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</si>
  <si>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</si>
  <si>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</si>
  <si>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</si>
  <si>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</si>
  <si>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</si>
  <si>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</si>
  <si>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</si>
  <si>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</si>
  <si>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</si>
  <si>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</si>
  <si>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</si>
  <si>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</si>
  <si>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</si>
  <si>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</si>
  <si>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</si>
  <si>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</si>
  <si>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</si>
  <si>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</si>
  <si>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</si>
  <si>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</si>
  <si>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</si>
  <si>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</si>
  <si>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</si>
  <si>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</si>
  <si>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</si>
  <si>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</si>
  <si>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</si>
  <si>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</si>
  <si>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</si>
  <si>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</si>
  <si>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</si>
  <si>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</si>
  <si>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</si>
  <si>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</si>
  <si>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</si>
  <si>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</si>
  <si>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</si>
  <si>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</si>
  <si>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</si>
  <si>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</si>
  <si>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</si>
  <si>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</si>
  <si>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</si>
  <si>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</si>
  <si>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</si>
  <si>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</si>
  <si>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</si>
  <si>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</si>
  <si>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</si>
  <si>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</si>
  <si>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</si>
  <si>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</si>
  <si>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</si>
  <si>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</si>
  <si>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</si>
  <si>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</si>
  <si>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</si>
  <si>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</si>
  <si>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</si>
  <si>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</si>
  <si>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</si>
  <si>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</si>
  <si>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</si>
  <si>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</si>
  <si>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</si>
  <si>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</si>
  <si>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</si>
  <si>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</si>
  <si>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</si>
  <si>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</si>
  <si>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</si>
  <si>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</si>
  <si>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</si>
  <si>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</si>
  <si>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</si>
  <si>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</si>
  <si>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</si>
  <si>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</si>
  <si>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</si>
  <si>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</si>
  <si>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</si>
  <si>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</si>
  <si>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</si>
  <si>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</si>
  <si>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</si>
  <si>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</si>
  <si>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</si>
  <si>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</si>
  <si>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</si>
  <si>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</si>
  <si>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</si>
  <si>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</si>
  <si>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</si>
  <si>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</si>
  <si>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</si>
  <si>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</si>
  <si>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</si>
  <si>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</si>
  <si>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</si>
  <si>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</si>
  <si>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</si>
  <si>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</si>
  <si>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</si>
  <si>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</si>
  <si>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</si>
  <si>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</si>
  <si>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</si>
  <si>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</si>
  <si>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</si>
  <si>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</si>
  <si>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</si>
  <si>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</si>
  <si>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</si>
  <si>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</si>
  <si>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</si>
  <si>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</si>
  <si>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</si>
  <si>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</si>
  <si>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</si>
  <si>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</si>
  <si>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</si>
  <si>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</si>
  <si>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</si>
  <si>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</si>
  <si>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</si>
  <si>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</si>
  <si>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</si>
  <si>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</si>
  <si>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</si>
  <si>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</si>
  <si>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</si>
  <si>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</si>
  <si>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</si>
  <si>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</si>
  <si>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</si>
  <si>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</si>
  <si>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</si>
  <si>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</si>
  <si>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</si>
  <si>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</si>
  <si>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</si>
  <si>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</si>
  <si>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</si>
  <si>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</si>
  <si>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</si>
  <si>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</si>
  <si>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</si>
  <si>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</si>
  <si>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</si>
  <si>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</si>
  <si>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</si>
  <si>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</si>
  <si>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</si>
  <si>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</si>
  <si>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</si>
  <si>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</si>
  <si>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</si>
  <si>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</si>
  <si>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</si>
  <si>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</si>
  <si>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</si>
  <si>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</si>
  <si>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</si>
  <si>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</si>
  <si>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</si>
  <si>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</si>
  <si>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</si>
  <si>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</si>
  <si>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</si>
  <si>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</si>
  <si>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</si>
  <si>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</si>
  <si>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</si>
  <si>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</si>
  <si>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</si>
  <si>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</si>
  <si>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</si>
  <si>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</si>
  <si>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</si>
  <si>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</si>
  <si>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</si>
  <si>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</si>
  <si>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</si>
  <si>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</si>
  <si>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</si>
  <si>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</si>
  <si>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</si>
  <si>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</si>
  <si>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</si>
  <si>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</si>
  <si>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</si>
  <si>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</si>
  <si>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</si>
  <si>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</si>
  <si>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</si>
  <si>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</si>
  <si>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</si>
  <si>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</si>
  <si>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</si>
  <si>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</si>
  <si>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</si>
  <si>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</si>
  <si>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</si>
  <si>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</si>
  <si>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</si>
  <si>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</si>
  <si>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</si>
  <si>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</si>
  <si>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</si>
  <si>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</si>
  <si>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</si>
  <si>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</si>
  <si>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</si>
  <si>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</si>
  <si>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</si>
  <si>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</si>
  <si>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</si>
  <si>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</si>
  <si>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</si>
  <si>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</si>
  <si>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</si>
  <si>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</si>
  <si>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</si>
  <si>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</si>
  <si>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</si>
  <si>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</si>
  <si>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</si>
  <si>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</si>
  <si>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</si>
  <si>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</si>
  <si>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</si>
  <si>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</si>
  <si>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</si>
  <si>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</si>
  <si>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</si>
  <si>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</si>
  <si>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</si>
  <si>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</si>
  <si>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</si>
  <si>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</si>
  <si>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</si>
  <si>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</si>
  <si>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</si>
  <si>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</si>
  <si>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</si>
  <si>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</si>
  <si>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</si>
  <si>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</si>
  <si>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</si>
  <si>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</si>
  <si>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</si>
  <si>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</si>
  <si>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</si>
  <si>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</si>
  <si>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</si>
  <si>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</si>
  <si>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</si>
  <si>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</si>
  <si>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</si>
  <si>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</si>
  <si>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</si>
  <si>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</si>
  <si>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</si>
  <si>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</si>
  <si>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</si>
  <si>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</si>
  <si>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</si>
  <si>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</si>
  <si>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</si>
  <si>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</si>
  <si>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</si>
  <si>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</si>
  <si>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</si>
  <si>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</si>
  <si>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</si>
  <si>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</si>
  <si>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</si>
  <si>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</si>
  <si>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</si>
  <si>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</si>
  <si>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</si>
  <si>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</si>
  <si>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</si>
  <si>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</si>
  <si>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</si>
  <si>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</si>
  <si>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</si>
  <si>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</si>
  <si>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</si>
  <si>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</si>
  <si>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</si>
  <si>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</si>
  <si>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</si>
  <si>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</si>
  <si>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</si>
  <si>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</si>
  <si>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</si>
  <si>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</si>
  <si>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</si>
  <si>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</si>
  <si>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</si>
  <si>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</si>
  <si>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</si>
  <si>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</si>
  <si>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</si>
  <si>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</si>
  <si>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</si>
  <si>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</si>
  <si>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</si>
  <si>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</si>
  <si>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</si>
  <si>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</si>
  <si>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</si>
  <si>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</si>
  <si>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</si>
  <si>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</si>
  <si>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</si>
  <si>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</si>
  <si>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</si>
  <si>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</si>
  <si>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</si>
  <si>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</si>
  <si>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</si>
  <si>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</si>
  <si>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</si>
  <si>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</si>
  <si>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</si>
  <si>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</si>
  <si>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</si>
  <si>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</si>
  <si>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</si>
  <si>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</si>
  <si>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</si>
  <si>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</si>
  <si>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</si>
  <si>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</si>
  <si>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</si>
  <si>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</si>
  <si>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</si>
  <si>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</si>
  <si>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</si>
  <si>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</si>
  <si>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</si>
  <si>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</si>
  <si>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</si>
  <si>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</si>
  <si>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</si>
  <si>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</si>
  <si>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</si>
  <si>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</si>
  <si>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</si>
  <si>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</si>
  <si>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</si>
  <si>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</si>
  <si>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</si>
  <si>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</si>
  <si>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</si>
  <si>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</si>
  <si>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</si>
  <si>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</si>
  <si>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</si>
  <si>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</si>
  <si>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</si>
  <si>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</si>
  <si>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</si>
  <si>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</si>
  <si>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</si>
  <si>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</si>
  <si>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</si>
  <si>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</si>
  <si>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</si>
  <si>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</si>
  <si>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</si>
  <si>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</si>
  <si>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</si>
  <si>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</si>
  <si>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</si>
  <si>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</si>
  <si>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</si>
  <si>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</si>
  <si>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</si>
  <si>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</si>
  <si>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</si>
  <si>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</si>
  <si>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</si>
  <si>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</si>
  <si>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</si>
  <si>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</si>
  <si>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</si>
  <si>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</si>
  <si>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</si>
  <si>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</si>
  <si>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</si>
  <si>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</si>
  <si>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</si>
  <si>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</si>
  <si>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</si>
  <si>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</si>
  <si>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</si>
  <si>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</si>
  <si>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</si>
  <si>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</si>
  <si>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</si>
  <si>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</si>
  <si>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</si>
  <si>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</si>
  <si>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</si>
  <si>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</si>
  <si>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</si>
  <si>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</si>
  <si>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</si>
  <si>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</si>
  <si>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</si>
  <si>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</si>
  <si>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</si>
  <si>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</si>
  <si>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</si>
  <si>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</si>
  <si>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</si>
  <si>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</si>
  <si>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</si>
  <si>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</si>
  <si>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</si>
  <si>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</si>
  <si>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</si>
  <si>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</si>
  <si>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</si>
  <si>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</si>
  <si>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</si>
  <si>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</si>
  <si>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</si>
  <si>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</si>
  <si>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</si>
  <si>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</si>
  <si>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</si>
  <si>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</si>
  <si>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</si>
  <si>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</si>
  <si>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</si>
  <si>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</si>
  <si>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</si>
  <si>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</si>
  <si>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</si>
  <si>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</si>
  <si>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</si>
  <si>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</si>
  <si>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</si>
  <si>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</si>
  <si>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</si>
  <si>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</si>
  <si>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</si>
  <si>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</si>
  <si>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</si>
  <si>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</si>
  <si>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</si>
  <si>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</si>
  <si>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</si>
  <si>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</si>
  <si>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</si>
  <si>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</si>
  <si>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</si>
  <si>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</si>
  <si>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</si>
  <si>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</si>
  <si>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</si>
  <si>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</si>
  <si>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</si>
  <si>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</si>
  <si>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</si>
  <si>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</si>
  <si>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</si>
  <si>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</si>
  <si>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</si>
  <si>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</si>
  <si>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</si>
  <si>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</si>
  <si>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</si>
  <si>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</si>
  <si>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</si>
  <si>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</si>
  <si>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</si>
  <si>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</si>
  <si>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</si>
  <si>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</si>
  <si>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</si>
  <si>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</si>
  <si>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</si>
  <si>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</si>
  <si>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</si>
  <si>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</si>
  <si>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</si>
  <si>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</si>
  <si>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</si>
  <si>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</si>
  <si>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</si>
  <si>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</si>
  <si>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</si>
  <si>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</si>
  <si>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</si>
  <si>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</si>
  <si>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</si>
  <si>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</si>
  <si>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</si>
  <si>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</si>
  <si>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</si>
  <si>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</si>
  <si>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</si>
  <si>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</si>
  <si>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</si>
  <si>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</si>
  <si>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</si>
  <si>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</si>
  <si>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</si>
  <si>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</si>
  <si>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</si>
  <si>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</si>
  <si>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</si>
  <si>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</si>
  <si>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</si>
  <si>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</si>
  <si>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</si>
  <si>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</si>
  <si>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</si>
  <si>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</si>
  <si>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</si>
  <si>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</si>
  <si>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</si>
  <si>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</si>
  <si>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</si>
  <si>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</si>
  <si>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</si>
  <si>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</si>
  <si>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</si>
  <si>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</si>
  <si>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</si>
  <si>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</si>
  <si>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</si>
  <si>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</si>
  <si>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</si>
  <si>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</si>
  <si>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</si>
  <si>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</si>
  <si>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</si>
  <si>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</si>
  <si>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</si>
  <si>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</si>
  <si>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</si>
  <si>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</si>
  <si>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</si>
  <si>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</si>
  <si>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</si>
  <si>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</si>
  <si>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</si>
  <si>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</si>
  <si>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</si>
  <si>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</si>
  <si>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</si>
  <si>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</si>
  <si>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</si>
  <si>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</si>
  <si>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</si>
  <si>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</si>
  <si>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</si>
  <si>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</si>
  <si>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</si>
  <si>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</si>
  <si>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</si>
  <si>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</si>
  <si>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</si>
  <si>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</si>
  <si>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</si>
  <si>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</si>
  <si>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</si>
  <si>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</si>
  <si>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</si>
  <si>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</si>
  <si>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</si>
  <si>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</si>
  <si>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</si>
  <si>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</si>
  <si>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</si>
  <si>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</si>
  <si>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</si>
  <si>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</si>
  <si>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</si>
  <si>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</si>
  <si>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</si>
  <si>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</si>
  <si>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</si>
  <si>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</si>
  <si>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</si>
  <si>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</si>
  <si>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</si>
  <si>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</si>
  <si>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</si>
  <si>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</si>
  <si>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</si>
  <si>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</si>
  <si>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</si>
  <si>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</si>
  <si>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</si>
  <si>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</si>
  <si>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</si>
  <si>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</si>
  <si>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</si>
  <si>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</si>
  <si>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</si>
  <si>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</si>
  <si>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</si>
  <si>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</si>
  <si>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</si>
  <si>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</si>
  <si>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</si>
  <si>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</si>
  <si>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</si>
  <si>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</si>
  <si>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</si>
  <si>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</si>
  <si>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</si>
  <si>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</si>
  <si>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</si>
  <si>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</si>
  <si>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</si>
  <si>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</si>
  <si>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</si>
  <si>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</si>
  <si>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</si>
  <si>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</si>
  <si>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</si>
  <si>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</si>
  <si>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</si>
  <si>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</si>
  <si>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</si>
  <si>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</si>
  <si>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</si>
  <si>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</si>
  <si>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</si>
  <si>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</si>
  <si>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</si>
  <si>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</si>
  <si>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</si>
  <si>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</si>
  <si>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</si>
  <si>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</si>
  <si>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</si>
  <si>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</si>
  <si>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</si>
  <si>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</si>
  <si>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</si>
  <si>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</si>
  <si>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</si>
  <si>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</si>
  <si>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</si>
  <si>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</si>
  <si>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</si>
  <si>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</si>
  <si>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</si>
  <si>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</si>
  <si>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</si>
  <si>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</si>
  <si>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</si>
  <si>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</si>
  <si>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</si>
  <si>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</si>
  <si>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</si>
  <si>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</si>
  <si>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</si>
  <si>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</si>
  <si>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</si>
  <si>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</si>
  <si>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</si>
  <si>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</si>
  <si>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</si>
  <si>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</si>
  <si>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</si>
  <si>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</si>
  <si>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</si>
  <si>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</si>
  <si>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</si>
  <si>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</si>
  <si>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</si>
  <si>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</si>
  <si>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</si>
  <si>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</si>
  <si>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</si>
  <si>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</si>
  <si>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</si>
  <si>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</si>
  <si>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</si>
  <si>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</si>
  <si>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</si>
  <si>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</si>
  <si>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</si>
  <si>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</si>
  <si>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</si>
  <si>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</si>
  <si>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</si>
  <si>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</si>
  <si>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</si>
  <si>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</si>
  <si>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</si>
  <si>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</si>
  <si>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</si>
  <si>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</si>
  <si>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</si>
  <si>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</si>
  <si>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</si>
  <si>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</si>
  <si>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</si>
  <si>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</si>
  <si>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</si>
  <si>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</si>
  <si>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</si>
  <si>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</si>
  <si>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</si>
  <si>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</si>
  <si>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</si>
  <si>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</si>
  <si>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</si>
  <si>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</si>
  <si>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</si>
  <si>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</si>
  <si>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</si>
  <si>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</si>
  <si>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</si>
  <si>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</si>
  <si>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</si>
  <si>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</si>
  <si>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</si>
  <si>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</si>
  <si>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</si>
  <si>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</si>
  <si>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</si>
  <si>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</si>
  <si>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</si>
  <si>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</si>
  <si>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</si>
  <si>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</si>
  <si>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</si>
  <si>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</si>
  <si>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</si>
  <si>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</si>
  <si>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</si>
  <si>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</si>
  <si>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</si>
  <si>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</si>
  <si>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</si>
  <si>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</si>
  <si>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</si>
  <si>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</si>
  <si>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</si>
  <si>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</si>
  <si>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</si>
  <si>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</si>
  <si>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</si>
  <si>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</si>
  <si>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</si>
  <si>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</si>
  <si>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</si>
  <si>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</si>
  <si>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</si>
  <si>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</si>
  <si>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</si>
  <si>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</si>
  <si>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</si>
  <si>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</si>
  <si>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</si>
  <si>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</si>
  <si>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</si>
  <si>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</si>
  <si>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</si>
  <si>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</si>
  <si>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</si>
  <si>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</si>
  <si>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</si>
  <si>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</si>
  <si>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</si>
  <si>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</si>
  <si>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</si>
  <si>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</si>
  <si>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</si>
  <si>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</si>
  <si>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</si>
  <si>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</si>
  <si>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</si>
  <si>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</si>
  <si>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</si>
  <si>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</si>
  <si>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</si>
  <si>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</si>
  <si>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</si>
  <si>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</si>
  <si>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</si>
  <si>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</si>
  <si>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</si>
  <si>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</si>
  <si>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</si>
  <si>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</si>
  <si>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</si>
  <si>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</si>
  <si>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</si>
  <si>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</si>
  <si>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</si>
  <si>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</si>
  <si>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</si>
  <si>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</si>
  <si>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</si>
  <si>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</si>
  <si>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</si>
  <si>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</si>
  <si>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</si>
  <si>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</si>
  <si>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</si>
  <si>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</si>
  <si>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</si>
  <si>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</si>
  <si>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</si>
  <si>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</si>
  <si>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</si>
  <si>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</si>
  <si>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</si>
  <si>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</si>
  <si>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</si>
  <si>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</si>
  <si>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</si>
  <si>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</si>
  <si>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</si>
  <si>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</si>
  <si>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</si>
  <si>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</si>
  <si>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</si>
  <si>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</si>
  <si>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</si>
  <si>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</si>
  <si>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</si>
  <si>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</si>
  <si>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</si>
  <si>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</si>
  <si>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</si>
  <si>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</si>
  <si>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</si>
  <si>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</si>
  <si>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</si>
  <si>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</si>
  <si>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</si>
  <si>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</si>
  <si>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</si>
  <si>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</si>
  <si>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</si>
  <si>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</si>
  <si>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</si>
  <si>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</si>
  <si>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</si>
  <si>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</si>
  <si>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</si>
  <si>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</si>
  <si>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</si>
  <si>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</si>
  <si>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</si>
  <si>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</si>
  <si>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</si>
  <si>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</si>
  <si>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</si>
  <si>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</si>
  <si>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</si>
  <si>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</si>
  <si>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</si>
  <si>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</si>
  <si>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</si>
  <si>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</si>
  <si>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</si>
  <si>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</si>
  <si>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</si>
  <si>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</si>
  <si>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</si>
  <si>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</si>
  <si>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</si>
  <si>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</si>
  <si>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</si>
  <si>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</si>
  <si>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</si>
  <si>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</si>
  <si>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</si>
  <si>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</si>
  <si>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</si>
  <si>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</si>
  <si>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</si>
  <si>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</si>
  <si>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</si>
  <si>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</si>
  <si>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</si>
  <si>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</si>
  <si>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</si>
  <si>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</si>
  <si>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</si>
  <si>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</si>
  <si>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</si>
  <si>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</si>
  <si>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</si>
  <si>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</si>
  <si>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</si>
  <si>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</si>
  <si>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</si>
  <si>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</si>
  <si>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</si>
  <si>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</si>
  <si>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</si>
  <si>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</si>
  <si>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</si>
  <si>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</si>
  <si>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</si>
  <si>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</si>
  <si>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</si>
  <si>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</si>
  <si>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</si>
  <si>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</si>
  <si>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</si>
  <si>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</si>
  <si>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</si>
  <si>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</si>
  <si>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</si>
  <si>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</si>
  <si>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</si>
  <si>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</si>
  <si>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</si>
  <si>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</si>
  <si>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</si>
  <si>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</si>
  <si>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</si>
  <si>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</si>
  <si>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</si>
  <si>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</si>
  <si>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</si>
  <si>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</si>
  <si>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</si>
  <si>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</si>
  <si>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</si>
  <si>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</si>
  <si>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</si>
  <si>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</si>
  <si>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</si>
  <si>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</si>
  <si>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</si>
  <si>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</si>
  <si>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</si>
  <si>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</si>
  <si>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</si>
  <si>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</si>
  <si>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</si>
  <si>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</si>
  <si>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</si>
  <si>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</si>
  <si>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</si>
  <si>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</si>
  <si>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</si>
  <si>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</si>
  <si>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</si>
  <si>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</si>
  <si>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</si>
  <si>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</si>
  <si>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</si>
  <si>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</si>
  <si>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</si>
  <si>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</si>
  <si>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</si>
  <si>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</si>
  <si>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</si>
  <si>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</si>
  <si>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</si>
  <si>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</si>
  <si>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</si>
  <si>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</si>
  <si>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</si>
  <si>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</si>
  <si>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</si>
  <si>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</si>
  <si>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</si>
  <si>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</si>
  <si>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</si>
  <si>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</si>
  <si>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</si>
  <si>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</si>
  <si>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</si>
  <si>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</si>
  <si>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</si>
  <si>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</si>
  <si>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</si>
  <si>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</si>
  <si>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</si>
  <si>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</si>
  <si>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</si>
  <si>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</si>
  <si>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</si>
  <si>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</si>
  <si>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</si>
  <si>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</si>
  <si>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</si>
  <si>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</si>
  <si>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</si>
  <si>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</si>
  <si>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</si>
  <si>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</si>
  <si>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</si>
  <si>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</si>
  <si>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</si>
  <si>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</si>
  <si>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</si>
  <si>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</si>
  <si>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</si>
  <si>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</si>
  <si>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</si>
  <si>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</si>
  <si>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</si>
  <si>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</si>
  <si>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</si>
  <si>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</si>
  <si>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</si>
  <si>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</si>
  <si>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</si>
  <si>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</si>
  <si>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</si>
  <si>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</si>
  <si>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</si>
  <si>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</si>
  <si>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</si>
  <si>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</si>
  <si>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</si>
  <si>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</si>
  <si>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</si>
  <si>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</si>
  <si>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</si>
  <si>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</si>
  <si>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</si>
  <si>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</si>
  <si>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</si>
  <si>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</si>
  <si>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</si>
  <si>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</si>
  <si>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</si>
  <si>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</si>
  <si>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</si>
  <si>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</si>
  <si>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</si>
  <si>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</si>
  <si>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</si>
  <si>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</si>
  <si>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</si>
  <si>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</si>
  <si>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</si>
  <si>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</si>
  <si>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</si>
  <si>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</si>
  <si>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</si>
  <si>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</si>
  <si>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</si>
  <si>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</si>
  <si>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</si>
  <si>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</si>
  <si>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</si>
  <si>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</si>
  <si>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</si>
  <si>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</si>
  <si>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</si>
  <si>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</si>
  <si>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</si>
  <si>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</si>
  <si>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</si>
  <si>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</si>
  <si>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</si>
  <si>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</si>
  <si>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</si>
  <si>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</si>
  <si>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</si>
  <si>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</si>
  <si>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</si>
  <si>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</si>
  <si>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</si>
  <si>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</si>
  <si>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</si>
  <si>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</si>
  <si>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</si>
  <si>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</si>
  <si>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</si>
  <si>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</si>
  <si>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</si>
  <si>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</si>
  <si>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</si>
  <si>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</si>
  <si>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</si>
  <si>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</si>
  <si>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</si>
  <si>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</si>
  <si>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</si>
  <si>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</si>
  <si>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</si>
  <si>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</si>
  <si>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</si>
  <si>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</si>
  <si>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</si>
  <si>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</si>
  <si>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</si>
  <si>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</si>
  <si>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</si>
  <si>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</si>
  <si>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</si>
  <si>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</si>
  <si>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</si>
  <si>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</si>
  <si>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</si>
  <si>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</si>
  <si>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</si>
  <si>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</si>
  <si>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</si>
  <si>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</si>
  <si>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</si>
  <si>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</si>
  <si>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</si>
  <si>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</si>
  <si>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</si>
  <si>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</si>
  <si>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</si>
  <si>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</si>
  <si>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</si>
  <si>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</si>
  <si>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</si>
  <si>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</si>
  <si>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</si>
  <si>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</si>
  <si>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</si>
  <si>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</si>
  <si>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</si>
  <si>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</si>
  <si>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</si>
  <si>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</si>
  <si>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</si>
  <si>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</si>
  <si>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</si>
  <si>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</si>
  <si>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</si>
  <si>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</si>
  <si>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</si>
  <si>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</si>
  <si>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</si>
  <si>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</si>
  <si>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</si>
  <si>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</si>
  <si>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</si>
  <si>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</si>
  <si>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</si>
  <si>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</si>
  <si>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</si>
  <si>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</si>
  <si>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</si>
  <si>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</si>
  <si>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</si>
  <si>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</si>
  <si>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</si>
  <si>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</si>
  <si>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</si>
  <si>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</si>
  <si>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</si>
  <si>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</si>
  <si>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</si>
  <si>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</si>
  <si>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</si>
  <si>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</si>
  <si>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</si>
  <si>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</si>
  <si>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</si>
  <si>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</si>
  <si>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</si>
  <si>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</si>
  <si>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</si>
  <si>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</si>
  <si>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</si>
  <si>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</si>
  <si>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</si>
  <si>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</si>
  <si>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</si>
  <si>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</si>
  <si>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</si>
  <si>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</si>
  <si>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</si>
  <si>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</si>
  <si>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</si>
  <si>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</si>
  <si>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</si>
  <si>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</si>
  <si>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</si>
  <si>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</si>
  <si>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</si>
  <si>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</si>
  <si>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</si>
  <si>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</si>
  <si>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</si>
  <si>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</si>
  <si>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</si>
  <si>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</si>
  <si>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</si>
  <si>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</si>
  <si>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</si>
  <si>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</si>
  <si>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</si>
  <si>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</si>
  <si>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</si>
  <si>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</si>
  <si>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</si>
  <si>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</si>
  <si>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</si>
  <si>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</si>
  <si>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</si>
  <si>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</si>
  <si>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</si>
  <si>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</si>
  <si>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</si>
  <si>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</si>
  <si>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</si>
  <si>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</si>
  <si>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</si>
  <si>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</si>
  <si>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</si>
  <si>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</si>
  <si>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</si>
  <si>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</si>
  <si>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</si>
  <si>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</si>
  <si>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</si>
  <si>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</si>
  <si>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</si>
  <si>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</si>
  <si>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</si>
  <si>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</si>
  <si>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</si>
  <si>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</si>
  <si>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</si>
  <si>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</si>
  <si>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</si>
  <si>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</si>
  <si>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</si>
  <si>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</si>
  <si>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</si>
  <si>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</si>
  <si>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</si>
  <si>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</si>
  <si>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</si>
  <si>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</si>
  <si>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</si>
  <si>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</si>
  <si>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</si>
  <si>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</si>
  <si>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</si>
  <si>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</si>
  <si>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</si>
  <si>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</si>
  <si>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</si>
  <si>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</si>
  <si>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</si>
  <si>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</si>
  <si>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</si>
  <si>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</si>
  <si>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</si>
  <si>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</si>
  <si>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</si>
  <si>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</si>
  <si>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</si>
  <si>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</si>
  <si>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</si>
  <si>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</si>
  <si>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</si>
  <si>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</si>
  <si>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</si>
  <si>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</si>
  <si>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</si>
  <si>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</si>
  <si>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</si>
  <si>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</si>
  <si>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</si>
  <si>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</si>
  <si>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</si>
  <si>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</si>
  <si>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</si>
  <si>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</si>
  <si>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</si>
  <si>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</si>
  <si>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</si>
  <si>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</si>
  <si>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</si>
  <si>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</si>
  <si>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</si>
  <si>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</si>
  <si>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</si>
  <si>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</si>
  <si>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</si>
  <si>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</si>
  <si>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</si>
  <si>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</si>
  <si>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</si>
  <si>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</si>
  <si>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</si>
  <si>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</si>
  <si>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</si>
  <si>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</si>
  <si>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</si>
  <si>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</si>
  <si>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</si>
  <si>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</si>
  <si>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</si>
  <si>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</si>
  <si>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</si>
  <si>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</si>
  <si>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</si>
  <si>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</si>
  <si>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</si>
  <si>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</si>
  <si>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</si>
  <si>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</si>
  <si>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</si>
  <si>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</si>
  <si>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</si>
  <si>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</si>
  <si>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</si>
  <si>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</si>
  <si>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</si>
  <si>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</si>
  <si>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</si>
  <si>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</si>
  <si>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</si>
  <si>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</si>
  <si>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</si>
  <si>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</si>
  <si>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</si>
  <si>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</si>
  <si>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</si>
  <si>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</si>
  <si>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</si>
  <si>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</si>
  <si>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</si>
  <si>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</si>
  <si>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</si>
  <si>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</si>
  <si>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</si>
  <si>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</si>
  <si>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</si>
  <si>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</si>
  <si>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</si>
  <si>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</si>
  <si>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</si>
  <si>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</si>
  <si>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</si>
  <si>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</si>
  <si>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</si>
  <si>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</si>
  <si>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</si>
  <si>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</si>
  <si>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</si>
  <si>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</si>
  <si>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</si>
  <si>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</si>
  <si>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</si>
  <si>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</si>
  <si>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</si>
  <si>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</si>
  <si>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</si>
  <si>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</si>
  <si>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</si>
  <si>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</si>
  <si>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</si>
  <si>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</si>
  <si>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</si>
  <si>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</si>
  <si>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</si>
  <si>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</si>
  <si>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</si>
  <si>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</si>
  <si>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</si>
  <si>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</si>
  <si>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</si>
  <si>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</si>
  <si>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</si>
  <si>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</si>
  <si>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</si>
  <si>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</si>
  <si>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</si>
  <si>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</si>
  <si>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</si>
  <si>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</si>
  <si>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</si>
  <si>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</si>
  <si>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</si>
  <si>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</si>
  <si>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</si>
  <si>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</si>
  <si>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</si>
  <si>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</si>
  <si>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</si>
  <si>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</si>
  <si>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</si>
  <si>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</si>
  <si>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</si>
  <si>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</si>
  <si>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</si>
  <si>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</si>
  <si>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</si>
  <si>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</si>
  <si>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</si>
  <si>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</si>
  <si>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</si>
  <si>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</si>
  <si>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</si>
  <si>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</si>
  <si>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</si>
  <si>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</si>
  <si>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</si>
  <si>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</si>
  <si>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</si>
  <si>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</si>
  <si>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</si>
  <si>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</si>
  <si>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</si>
  <si>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</si>
  <si>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</si>
  <si>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</si>
  <si>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</si>
  <si>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</si>
  <si>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</si>
  <si>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</si>
  <si>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</si>
  <si>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</si>
  <si>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</si>
  <si>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</si>
  <si>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</si>
  <si>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</si>
  <si>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</si>
  <si>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</si>
  <si>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</si>
  <si>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</si>
  <si>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</si>
  <si>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</si>
  <si>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</si>
  <si>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</si>
  <si>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</si>
  <si>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</si>
  <si>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</si>
  <si>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</si>
  <si>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</si>
  <si>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</si>
  <si>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</si>
  <si>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</si>
  <si>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</si>
  <si>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</si>
  <si>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</si>
  <si>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</si>
  <si>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</si>
  <si>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</si>
  <si>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</si>
  <si>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</si>
  <si>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</si>
  <si>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</si>
  <si>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</si>
  <si>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</si>
  <si>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</si>
  <si>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</si>
  <si>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</si>
  <si>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</si>
  <si>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</si>
  <si>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</si>
  <si>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</si>
  <si>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</si>
  <si>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</si>
  <si>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</si>
  <si>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</si>
  <si>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</si>
  <si>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</si>
  <si>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</si>
  <si>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</si>
  <si>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</si>
  <si>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</si>
  <si>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</si>
  <si>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</si>
  <si>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</si>
  <si>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</si>
  <si>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</si>
  <si>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</si>
  <si>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</si>
  <si>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</si>
  <si>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</si>
  <si>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</si>
  <si>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</si>
  <si>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</si>
  <si>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</si>
  <si>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</si>
  <si>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</si>
  <si>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</si>
  <si>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</si>
  <si>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</si>
  <si>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</si>
  <si>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</si>
  <si>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</si>
  <si>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</si>
  <si>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</si>
  <si>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</si>
  <si>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</si>
  <si>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</si>
  <si>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</si>
  <si>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</si>
  <si>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</si>
  <si>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</si>
  <si>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</si>
  <si>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</si>
  <si>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</si>
  <si>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</si>
  <si>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</si>
  <si>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</si>
  <si>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</si>
  <si>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</si>
  <si>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</si>
  <si>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</si>
  <si>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</si>
  <si>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</si>
  <si>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</si>
  <si>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</si>
  <si>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</si>
  <si>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</si>
  <si>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</si>
  <si>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</si>
  <si>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</si>
  <si>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</si>
  <si>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</si>
  <si>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</si>
  <si>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</si>
  <si>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</si>
  <si>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</si>
  <si>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</si>
  <si>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</si>
  <si>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</si>
  <si>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</si>
  <si>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</si>
  <si>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</si>
  <si>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</si>
  <si>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</si>
  <si>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</si>
  <si>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</si>
  <si>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</si>
  <si>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</si>
  <si>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</si>
  <si>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</si>
  <si>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</si>
  <si>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</si>
  <si>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</si>
  <si>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</si>
  <si>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</si>
  <si>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</si>
  <si>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</si>
  <si>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</si>
  <si>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</si>
  <si>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</si>
  <si>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</si>
  <si>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</si>
  <si>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</si>
  <si>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</si>
  <si>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</si>
  <si>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</si>
  <si>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</si>
  <si>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</si>
  <si>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</si>
  <si>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</si>
  <si>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</si>
  <si>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</si>
  <si>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</si>
  <si>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</si>
  <si>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</si>
  <si>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</si>
  <si>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</si>
  <si>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</si>
  <si>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</si>
  <si>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</si>
  <si>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</si>
  <si>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</si>
  <si>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</si>
  <si>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</si>
  <si>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</si>
  <si>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</si>
  <si>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</si>
  <si>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</si>
  <si>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</si>
  <si>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</si>
  <si>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</si>
  <si>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</si>
  <si>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</si>
  <si>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</si>
  <si>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</si>
  <si>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</si>
  <si>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</si>
  <si>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</si>
  <si>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</si>
  <si>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</si>
  <si>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</si>
  <si>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</si>
  <si>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</si>
  <si>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</si>
  <si>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</si>
  <si>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</si>
  <si>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</si>
  <si>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</si>
  <si>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</si>
  <si>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</si>
  <si>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</si>
  <si>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</si>
  <si>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</si>
  <si>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</si>
  <si>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</si>
  <si>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</si>
  <si>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</si>
  <si>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</si>
  <si>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</si>
  <si>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</si>
  <si>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</si>
  <si>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</si>
  <si>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</si>
  <si>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</si>
  <si>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</si>
  <si>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</si>
  <si>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</si>
  <si>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</si>
  <si>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</si>
  <si>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</si>
  <si>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</si>
  <si>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</si>
  <si>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</si>
  <si>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</si>
  <si>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</si>
  <si>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</si>
  <si>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</si>
  <si>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</si>
  <si>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</si>
  <si>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</si>
  <si>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</si>
  <si>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</si>
  <si>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</si>
  <si>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</si>
  <si>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</si>
  <si>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</si>
  <si>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</si>
  <si>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</si>
  <si>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</si>
  <si>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</si>
  <si>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</si>
  <si>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</si>
  <si>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</si>
  <si>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</si>
  <si>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</si>
  <si>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</si>
  <si>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</si>
  <si>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</si>
  <si>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</si>
  <si>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</si>
  <si>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</si>
  <si>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</si>
  <si>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</si>
  <si>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</si>
  <si>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</si>
  <si>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</si>
  <si>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</si>
  <si>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</si>
  <si>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</si>
  <si>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</si>
  <si>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</si>
  <si>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</si>
  <si>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</si>
  <si>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</si>
  <si>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</si>
  <si>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</si>
  <si>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</si>
  <si>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</si>
  <si>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</si>
  <si>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</si>
  <si>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</si>
  <si>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</si>
  <si>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</si>
  <si>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</si>
  <si>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</si>
  <si>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</si>
  <si>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</si>
  <si>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</si>
  <si>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</si>
  <si>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</si>
  <si>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</si>
  <si>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</si>
  <si>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</si>
  <si>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</si>
  <si>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</si>
  <si>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</si>
  <si>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</si>
  <si>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</si>
  <si>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</si>
  <si>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</si>
  <si>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</si>
  <si>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</si>
  <si>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</si>
  <si>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</si>
  <si>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</si>
  <si>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</si>
  <si>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</si>
  <si>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</si>
  <si>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</si>
  <si>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</si>
  <si>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</si>
  <si>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</si>
  <si>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</si>
  <si>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</si>
  <si>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</si>
  <si>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</si>
  <si>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</si>
  <si>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</si>
  <si>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</si>
  <si>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</si>
  <si>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</si>
  <si>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</si>
  <si>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</si>
  <si>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</si>
  <si>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</si>
  <si>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</si>
  <si>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</si>
  <si>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</si>
  <si>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</si>
  <si>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</si>
  <si>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</si>
  <si>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</si>
  <si>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</si>
  <si>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</si>
  <si>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</si>
  <si>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</si>
  <si>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</si>
  <si>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</si>
  <si>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</si>
  <si>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</si>
  <si>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</si>
  <si>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</si>
  <si>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</si>
  <si>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</si>
  <si>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</si>
  <si>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</si>
  <si>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</si>
  <si>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</si>
  <si>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</si>
  <si>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</si>
  <si>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</si>
  <si>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</si>
  <si>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</si>
  <si>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</si>
  <si>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</si>
  <si>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</si>
  <si>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</si>
  <si>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</si>
  <si>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</si>
  <si>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</si>
  <si>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</si>
  <si>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</si>
  <si>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</si>
  <si>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</si>
  <si>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</si>
  <si>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</si>
  <si>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</si>
  <si>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</si>
  <si>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</si>
  <si>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</si>
  <si>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</si>
  <si>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</si>
  <si>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</si>
  <si>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</si>
  <si>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</si>
  <si>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</si>
  <si>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</si>
  <si>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</si>
  <si>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</si>
  <si>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</si>
  <si>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</si>
  <si>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</si>
  <si>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</si>
  <si>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</si>
  <si>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</si>
  <si>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</si>
  <si>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</si>
  <si>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</si>
  <si>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</si>
  <si>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</si>
  <si>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</si>
  <si>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</si>
  <si>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</si>
  <si>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</si>
  <si>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</si>
  <si>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</si>
  <si>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</si>
  <si>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</si>
  <si>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</si>
  <si>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</si>
  <si>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</si>
  <si>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</si>
  <si>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</si>
  <si>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</si>
  <si>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</si>
  <si>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</si>
  <si>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</si>
  <si>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</si>
  <si>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</si>
  <si>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</si>
  <si>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</si>
  <si>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</si>
  <si>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</si>
  <si>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</si>
  <si>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</si>
  <si>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</si>
  <si>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</si>
  <si>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</si>
  <si>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</si>
  <si>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</si>
  <si>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</si>
  <si>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</si>
  <si>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</si>
  <si>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</si>
  <si>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</si>
  <si>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</si>
  <si>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</si>
  <si>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</si>
  <si>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</si>
  <si>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</si>
  <si>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</si>
  <si>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</si>
  <si>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</si>
  <si>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</si>
  <si>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</si>
  <si>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</si>
  <si>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</si>
  <si>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</si>
  <si>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</si>
  <si>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</si>
  <si>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</si>
  <si>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</si>
  <si>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</si>
  <si>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</si>
  <si>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</si>
  <si>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</si>
  <si>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</si>
  <si>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</si>
  <si>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</si>
  <si>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</si>
  <si>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</si>
  <si>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</si>
  <si>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</si>
  <si>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</si>
  <si>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</si>
  <si>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</si>
  <si>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</si>
  <si>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</si>
  <si>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</si>
  <si>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</si>
  <si>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</si>
  <si>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</si>
  <si>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</si>
  <si>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</si>
  <si>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</si>
  <si>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</si>
  <si>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</si>
  <si>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</si>
  <si>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</si>
  <si>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</si>
  <si>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</si>
  <si>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</si>
  <si>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</si>
  <si>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</si>
  <si>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</si>
  <si>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</si>
  <si>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</si>
  <si>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</si>
  <si>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</si>
  <si>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</si>
  <si>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</si>
  <si>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</si>
  <si>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</si>
  <si>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</si>
  <si>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</si>
  <si>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</si>
  <si>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</si>
  <si>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</si>
  <si>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</si>
  <si>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</si>
  <si>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</si>
  <si>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</si>
  <si>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</si>
  <si>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</si>
  <si>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</si>
  <si>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</si>
  <si>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</si>
  <si>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</si>
  <si>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</si>
  <si>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</si>
  <si>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</si>
  <si>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</si>
  <si>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</si>
  <si>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</si>
  <si>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</si>
  <si>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</si>
  <si>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</si>
  <si>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</si>
  <si>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</si>
  <si>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</si>
  <si>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</si>
  <si>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</si>
  <si>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</si>
  <si>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</si>
  <si>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</si>
  <si>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</si>
  <si>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</si>
  <si>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</si>
  <si>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</si>
  <si>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</si>
  <si>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</si>
  <si>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</si>
  <si>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</si>
  <si>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</si>
  <si>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</si>
  <si>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</si>
  <si>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</si>
  <si>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</si>
  <si>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</si>
  <si>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</si>
  <si>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</si>
  <si>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</si>
  <si>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</si>
  <si>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</si>
  <si>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</si>
  <si>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</si>
  <si>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</si>
  <si>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</si>
  <si>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</si>
  <si>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</si>
  <si>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</si>
  <si>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</si>
  <si>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</si>
  <si>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</si>
  <si>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</si>
  <si>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</si>
  <si>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</si>
  <si>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</si>
  <si>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</si>
  <si>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</si>
  <si>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</si>
  <si>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</si>
  <si>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</si>
  <si>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</si>
  <si>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</si>
  <si>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</si>
  <si>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</si>
  <si>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</si>
  <si>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</si>
  <si>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</si>
  <si>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</si>
  <si>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</si>
  <si>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</si>
  <si>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</si>
  <si>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</si>
  <si>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</si>
  <si>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</si>
  <si>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</si>
  <si>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</si>
  <si>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</si>
  <si>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</si>
  <si>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</si>
  <si>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</si>
  <si>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</si>
  <si>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</si>
  <si>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</si>
  <si>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</si>
  <si>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</si>
  <si>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</si>
  <si>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</si>
  <si>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</si>
  <si>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</si>
  <si>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</si>
  <si>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</si>
  <si>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</si>
  <si>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</si>
  <si>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</si>
  <si>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</si>
  <si>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</si>
  <si>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</si>
  <si>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</si>
  <si>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</si>
  <si>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</si>
  <si>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</si>
  <si>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</si>
  <si>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</si>
  <si>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</si>
  <si>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</si>
  <si>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</si>
  <si>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</si>
  <si>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</si>
  <si>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</si>
  <si>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</si>
  <si>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</si>
  <si>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</si>
  <si>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</si>
  <si>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</si>
  <si>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</si>
  <si>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</si>
  <si>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</si>
  <si>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</si>
  <si>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</si>
  <si>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</si>
  <si>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</si>
  <si>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</si>
  <si>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</si>
  <si>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</si>
  <si>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</si>
  <si>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</si>
  <si>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</si>
  <si>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</si>
  <si>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</si>
  <si>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</si>
  <si>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</si>
  <si>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</si>
  <si>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</si>
  <si>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</si>
  <si>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</si>
  <si>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</si>
  <si>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</si>
  <si>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</si>
  <si>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</si>
  <si>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</si>
  <si>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</si>
  <si>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</si>
  <si>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</si>
  <si>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</si>
  <si>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</si>
  <si>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</si>
  <si>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</si>
  <si>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</si>
  <si>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</si>
  <si>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</si>
  <si>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</si>
  <si>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</si>
  <si>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</si>
  <si>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</si>
  <si>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</si>
  <si>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</si>
  <si>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</si>
  <si>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</si>
  <si>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</si>
  <si>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</si>
  <si>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</si>
  <si>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</si>
  <si>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</si>
  <si>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</si>
  <si>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</si>
  <si>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</si>
  <si>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</si>
  <si>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</si>
  <si>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</si>
  <si>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</si>
  <si>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</si>
  <si>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</si>
  <si>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</si>
  <si>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</si>
  <si>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</si>
  <si>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</si>
  <si>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</si>
  <si>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</si>
  <si>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</si>
  <si>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</si>
  <si>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</si>
  <si>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</si>
  <si>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</si>
  <si>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</si>
  <si>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</si>
  <si>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</si>
  <si>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</si>
  <si>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</si>
  <si>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</si>
  <si>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</si>
  <si>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</si>
  <si>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</si>
  <si>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</si>
  <si>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</si>
  <si>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</si>
  <si>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</si>
  <si>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</si>
  <si>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</si>
  <si>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</si>
  <si>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</si>
  <si>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</si>
  <si>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</si>
  <si>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</si>
  <si>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</si>
  <si>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</si>
  <si>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</si>
  <si>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</si>
  <si>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</si>
  <si>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</si>
  <si>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</si>
  <si>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</si>
  <si>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</si>
  <si>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</si>
  <si>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</si>
  <si>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</si>
  <si>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</si>
  <si>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</si>
  <si>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</si>
  <si>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</si>
  <si>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</si>
  <si>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</si>
  <si>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</si>
  <si>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</si>
  <si>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</si>
  <si>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</si>
  <si>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</si>
  <si>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</si>
  <si>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</si>
  <si>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</si>
  <si>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</si>
  <si>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</si>
  <si>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</si>
  <si>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</si>
  <si>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</si>
  <si>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</si>
  <si>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</si>
  <si>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</si>
  <si>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</si>
  <si>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</si>
  <si>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</si>
  <si>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</si>
  <si>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</si>
  <si>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</si>
  <si>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</si>
  <si>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</si>
  <si>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</si>
  <si>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</si>
  <si>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</si>
  <si>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</si>
  <si>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</si>
  <si>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</si>
  <si>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</si>
  <si>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</si>
  <si>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</si>
  <si>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</si>
  <si>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</si>
  <si>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</si>
  <si>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</si>
  <si>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</si>
  <si>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</si>
  <si>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</si>
  <si>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</si>
  <si>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</si>
  <si>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</si>
  <si>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</si>
  <si>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</si>
  <si>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</si>
  <si>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</si>
  <si>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</si>
  <si>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</si>
  <si>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</si>
  <si>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</si>
  <si>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</si>
  <si>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</si>
  <si>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</si>
  <si>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</si>
  <si>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</si>
  <si>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</si>
  <si>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</si>
  <si>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</si>
  <si>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</si>
  <si>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</si>
  <si>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</si>
  <si>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</si>
  <si>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</si>
  <si>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</si>
  <si>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</si>
  <si>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</si>
  <si>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</si>
  <si>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</si>
  <si>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</si>
  <si>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</si>
  <si>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</si>
  <si>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</si>
  <si>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</si>
  <si>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</si>
  <si>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</si>
  <si>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</si>
  <si>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</si>
  <si>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</si>
  <si>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</si>
  <si>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</si>
  <si>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</si>
  <si>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</si>
  <si>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</si>
  <si>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</si>
  <si>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</si>
  <si>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</si>
  <si>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</si>
  <si>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</si>
  <si>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</si>
  <si>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</si>
  <si>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</si>
  <si>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</si>
  <si>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</si>
  <si>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</si>
  <si>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</si>
  <si>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</si>
  <si>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</si>
  <si>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</si>
  <si>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</si>
  <si>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</si>
  <si>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</si>
  <si>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</si>
  <si>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</si>
  <si>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</si>
  <si>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</si>
  <si>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</si>
  <si>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</si>
  <si>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</si>
  <si>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</si>
  <si>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</si>
  <si>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</si>
  <si>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</si>
  <si>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</si>
  <si>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</si>
  <si>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</si>
  <si>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</si>
  <si>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</si>
  <si>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</si>
  <si>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</si>
  <si>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</si>
  <si>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</si>
  <si>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</si>
  <si>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</si>
  <si>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</si>
  <si>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</si>
  <si>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</si>
  <si>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</si>
  <si>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</si>
  <si>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</si>
  <si>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</si>
  <si>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</si>
  <si>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</si>
  <si>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</si>
  <si>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</si>
  <si>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</si>
  <si>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</si>
  <si>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</si>
  <si>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</si>
  <si>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</si>
  <si>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</si>
  <si>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</si>
  <si>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</si>
  <si>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</si>
  <si>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</si>
  <si>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</si>
  <si>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</si>
  <si>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</si>
  <si>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</si>
  <si>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</si>
  <si>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</si>
  <si>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</si>
  <si>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</si>
  <si>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</si>
  <si>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</si>
  <si>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</si>
  <si>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</si>
  <si>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</si>
  <si>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</si>
  <si>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</si>
  <si>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</si>
  <si>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</si>
  <si>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</si>
  <si>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</si>
  <si>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</si>
  <si>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</si>
  <si>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</si>
  <si>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</si>
  <si>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</si>
  <si>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</si>
  <si>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</si>
  <si>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</si>
  <si>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</si>
  <si>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</si>
  <si>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</si>
  <si>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</si>
  <si>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</si>
  <si>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</si>
  <si>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</si>
  <si>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</si>
  <si>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</si>
  <si>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</si>
  <si>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</si>
  <si>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</si>
  <si>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</si>
  <si>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</si>
  <si>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</si>
  <si>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</si>
  <si>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</si>
  <si>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</si>
  <si>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</si>
  <si>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</si>
  <si>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</si>
  <si>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</si>
  <si>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</si>
  <si>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</si>
  <si>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</si>
  <si>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</si>
  <si>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</si>
  <si>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</si>
  <si>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</si>
  <si>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</si>
  <si>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</si>
  <si>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</si>
  <si>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</si>
  <si>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</si>
  <si>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</si>
  <si>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</si>
  <si>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</si>
  <si>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</si>
  <si>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</si>
  <si>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</si>
  <si>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</si>
  <si>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</si>
  <si>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</si>
  <si>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</si>
  <si>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</si>
  <si>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</si>
  <si>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</si>
  <si>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</si>
  <si>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</si>
  <si>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</si>
  <si>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</si>
  <si>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</si>
  <si>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</si>
  <si>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</si>
  <si>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</si>
  <si>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</si>
  <si>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</si>
  <si>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</si>
  <si>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</si>
  <si>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</si>
  <si>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</si>
  <si>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</si>
  <si>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</si>
  <si>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</si>
  <si>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</si>
  <si>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</si>
  <si>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</si>
  <si>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</si>
  <si>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</si>
  <si>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</si>
  <si>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</si>
  <si>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</si>
  <si>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</si>
  <si>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</si>
  <si>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</si>
  <si>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</si>
  <si>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</si>
  <si>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</si>
  <si>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</si>
  <si>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</si>
  <si>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</si>
  <si>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</si>
  <si>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</si>
  <si>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</si>
  <si>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</si>
  <si>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</si>
  <si>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</si>
  <si>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</si>
  <si>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</si>
  <si>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</si>
  <si>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</si>
  <si>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</si>
  <si>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</si>
  <si>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</si>
  <si>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</si>
  <si>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</si>
  <si>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</si>
  <si>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</si>
  <si>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</si>
  <si>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</si>
  <si>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</si>
  <si>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</si>
  <si>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</si>
  <si>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</si>
  <si>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</si>
  <si>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</si>
  <si>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</si>
  <si>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</si>
  <si>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</si>
  <si>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</si>
  <si>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</si>
  <si>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</si>
  <si>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</si>
  <si>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</si>
  <si>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</si>
  <si>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</si>
  <si>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</si>
  <si>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</si>
  <si>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</si>
  <si>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</si>
  <si>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</si>
  <si>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</si>
  <si>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</si>
  <si>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</si>
  <si>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</si>
  <si>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</si>
  <si>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</si>
  <si>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</si>
  <si>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</si>
  <si>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</si>
  <si>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</si>
  <si>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</si>
  <si>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</si>
  <si>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</si>
  <si>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</si>
  <si>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</si>
  <si>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</si>
  <si>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</si>
  <si>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</si>
  <si>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</si>
  <si>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</si>
  <si>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</si>
  <si>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</si>
  <si>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</si>
  <si>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</si>
  <si>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</si>
  <si>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</si>
  <si>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</si>
  <si>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</si>
  <si>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</si>
  <si>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</si>
  <si>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</si>
  <si>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</si>
  <si>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</si>
  <si>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</si>
  <si>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</si>
  <si>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</si>
  <si>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</si>
  <si>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</si>
  <si>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</si>
  <si>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</si>
  <si>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</si>
  <si>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</si>
  <si>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</si>
  <si>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</si>
  <si>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</si>
  <si>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</si>
  <si>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</si>
  <si>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</si>
  <si>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</si>
  <si>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</si>
  <si>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</si>
  <si>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</si>
  <si>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</si>
  <si>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</si>
  <si>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</si>
  <si>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</si>
  <si>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</si>
  <si>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</si>
  <si>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</si>
  <si>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</si>
  <si>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</si>
  <si>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</si>
  <si>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</si>
  <si>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</si>
  <si>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</si>
  <si>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</si>
  <si>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</si>
  <si>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</si>
  <si>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</si>
  <si>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</si>
  <si>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</si>
  <si>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</si>
  <si>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</si>
  <si>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</si>
  <si>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</si>
  <si>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</si>
  <si>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</si>
  <si>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</si>
  <si>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</si>
  <si>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</si>
  <si>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</si>
  <si>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</si>
  <si>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</si>
  <si>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</si>
  <si>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</si>
  <si>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</si>
  <si>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</si>
  <si>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</si>
  <si>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</si>
  <si>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</si>
  <si>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</si>
  <si>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</si>
  <si>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</si>
  <si>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</si>
  <si>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</si>
  <si>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</si>
  <si>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</si>
  <si>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</si>
  <si>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</si>
  <si>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</si>
  <si>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</si>
  <si>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</si>
  <si>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</si>
  <si>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</si>
  <si>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</si>
  <si>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</si>
  <si>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</si>
  <si>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</si>
  <si>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</si>
  <si>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</si>
  <si>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</si>
  <si>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</si>
  <si>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</si>
  <si>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</si>
  <si>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</si>
  <si>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</si>
  <si>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</si>
  <si>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</si>
  <si>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</si>
  <si>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</si>
  <si>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</si>
  <si>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</si>
  <si>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</si>
  <si>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</si>
  <si>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</si>
  <si>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</si>
  <si>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</si>
  <si>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</si>
  <si>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</si>
  <si>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</si>
  <si>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</si>
  <si>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</si>
  <si>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</si>
  <si>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</si>
  <si>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</si>
  <si>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</si>
  <si>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</si>
  <si>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</si>
  <si>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</si>
  <si>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</si>
  <si>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</si>
  <si>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</si>
  <si>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</si>
  <si>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</si>
  <si>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</si>
  <si>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</si>
  <si>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</si>
  <si>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</si>
  <si>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</si>
  <si>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</si>
  <si>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</si>
  <si>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</si>
  <si>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</si>
  <si>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</si>
  <si>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</si>
  <si>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</si>
  <si>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</si>
  <si>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</si>
  <si>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</si>
  <si>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</si>
  <si>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</si>
  <si>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</si>
  <si>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</si>
  <si>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</si>
  <si>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</si>
  <si>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</si>
  <si>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</si>
  <si>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</si>
  <si>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</si>
  <si>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</si>
  <si>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</si>
  <si>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</si>
  <si>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</si>
  <si>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</si>
  <si>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</si>
  <si>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</si>
  <si>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</si>
  <si>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</si>
  <si>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</si>
  <si>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</si>
  <si>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</si>
  <si>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</si>
  <si>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</si>
  <si>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</si>
  <si>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</si>
  <si>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</si>
  <si>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</si>
  <si>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</si>
  <si>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</si>
  <si>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</si>
  <si>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</si>
  <si>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</si>
  <si>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</si>
  <si>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</si>
  <si>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</si>
  <si>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</si>
  <si>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</si>
  <si>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</si>
  <si>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</si>
  <si>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</si>
  <si>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</si>
  <si>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</si>
  <si>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</si>
  <si>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</si>
  <si>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</si>
  <si>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</si>
  <si>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</si>
  <si>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</si>
  <si>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</si>
  <si>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</si>
  <si>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</si>
  <si>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</si>
  <si>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</si>
  <si>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</si>
  <si>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</si>
  <si>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</si>
  <si>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</si>
  <si>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</si>
  <si>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</si>
  <si>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</si>
  <si>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</si>
  <si>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</si>
  <si>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</si>
  <si>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</si>
  <si>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</si>
  <si>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</si>
  <si>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</si>
  <si>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</si>
  <si>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</si>
  <si>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</si>
  <si>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</si>
  <si>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</si>
  <si>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</si>
  <si>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</si>
  <si>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</si>
  <si>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</si>
  <si>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</si>
  <si>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</si>
  <si>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</si>
  <si>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</si>
  <si>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</si>
  <si>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</si>
  <si>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</si>
  <si>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</si>
  <si>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</si>
  <si>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</si>
  <si>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</si>
  <si>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</si>
  <si>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</si>
  <si>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</si>
  <si>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</si>
  <si>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</si>
  <si>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</si>
  <si>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</si>
  <si>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</si>
  <si>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</si>
  <si>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</si>
  <si>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</si>
  <si>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</si>
  <si>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</si>
  <si>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</si>
  <si>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</si>
  <si>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</si>
  <si>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</si>
  <si>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</si>
  <si>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</si>
  <si>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</si>
  <si>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</si>
  <si>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</si>
  <si>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</si>
  <si>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</si>
  <si>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</si>
  <si>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</si>
  <si>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</si>
  <si>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</si>
  <si>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</si>
  <si>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</si>
  <si>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</si>
  <si>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</si>
  <si>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</si>
  <si>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</si>
  <si>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</si>
  <si>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</si>
  <si>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</si>
  <si>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</si>
  <si>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</si>
  <si>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</si>
  <si>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</si>
  <si>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</si>
  <si>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</si>
  <si>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</si>
  <si>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</si>
  <si>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</si>
  <si>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</si>
  <si>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</si>
  <si>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</si>
  <si>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</si>
  <si>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</si>
  <si>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</si>
  <si>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</si>
  <si>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</si>
  <si>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</si>
  <si>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</si>
  <si>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</si>
  <si>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</si>
  <si>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</si>
  <si>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</si>
  <si>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</si>
  <si>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</si>
  <si>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</si>
  <si>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</si>
  <si>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</si>
  <si>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</si>
  <si>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</si>
  <si>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</si>
  <si>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</si>
  <si>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</si>
  <si>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</si>
  <si>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</si>
  <si>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</si>
  <si>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</si>
  <si>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</si>
  <si>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</si>
  <si>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</si>
  <si>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</si>
  <si>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</si>
  <si>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</si>
  <si>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</si>
  <si>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</si>
  <si>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</si>
  <si>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</si>
  <si>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</si>
  <si>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</si>
  <si>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</si>
  <si>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</si>
  <si>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</si>
  <si>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</si>
  <si>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</si>
  <si>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</si>
  <si>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</si>
  <si>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</si>
  <si>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</si>
  <si>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</si>
  <si>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</si>
  <si>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</si>
  <si>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</si>
  <si>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</si>
  <si>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</si>
  <si>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</si>
  <si>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</si>
  <si>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</si>
  <si>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</si>
  <si>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</si>
  <si>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</si>
  <si>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</si>
  <si>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</si>
  <si>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</si>
  <si>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</si>
  <si>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</si>
  <si>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</si>
  <si>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</si>
  <si>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</si>
  <si>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</si>
  <si>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</si>
  <si>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</si>
  <si>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</si>
  <si>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</si>
  <si>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</si>
  <si>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</si>
  <si>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</si>
  <si>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</si>
  <si>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</si>
  <si>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</si>
  <si>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</si>
  <si>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</si>
  <si>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</si>
  <si>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</si>
  <si>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</si>
  <si>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</si>
  <si>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</si>
  <si>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</si>
  <si>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</si>
  <si>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</si>
  <si>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</si>
  <si>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</si>
  <si>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</si>
  <si>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</si>
  <si>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</si>
  <si>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</si>
  <si>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</si>
  <si>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</si>
  <si>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</si>
  <si>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</si>
  <si>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</si>
  <si>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</si>
  <si>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</si>
  <si>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</si>
  <si>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</si>
  <si>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</si>
  <si>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</si>
  <si>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</si>
  <si>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</si>
  <si>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</si>
  <si>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</si>
  <si>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</si>
  <si>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</si>
  <si>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</si>
  <si>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</si>
  <si>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</si>
  <si>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</si>
  <si>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</si>
  <si>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</si>
  <si>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</si>
  <si>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</si>
  <si>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</si>
  <si>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</si>
  <si>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</si>
  <si>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</si>
  <si>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</si>
  <si>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</si>
  <si>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</si>
  <si>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</si>
  <si>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</si>
  <si>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</si>
  <si>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</si>
  <si>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</si>
  <si>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</si>
  <si>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</si>
  <si>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</si>
  <si>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</si>
  <si>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</si>
  <si>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</si>
  <si>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</si>
  <si>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</si>
  <si>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</si>
  <si>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</si>
  <si>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</si>
  <si>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</si>
  <si>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</si>
  <si>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</si>
  <si>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</si>
  <si>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</si>
  <si>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</si>
  <si>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</si>
  <si>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</si>
  <si>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</si>
  <si>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</si>
  <si>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</si>
  <si>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</si>
  <si>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</si>
  <si>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</si>
  <si>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</si>
  <si>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</si>
  <si>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</si>
  <si>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</si>
  <si>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</si>
  <si>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</si>
  <si>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</si>
  <si>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</si>
  <si>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</si>
  <si>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</si>
  <si>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</si>
  <si>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</si>
  <si>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</si>
  <si>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</si>
  <si>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</si>
  <si>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</si>
  <si>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</si>
  <si>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</si>
  <si>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</si>
  <si>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</si>
  <si>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</si>
  <si>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</si>
  <si>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</si>
  <si>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</si>
  <si>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</si>
  <si>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</si>
  <si>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</si>
  <si>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</si>
  <si>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</si>
  <si>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</si>
  <si>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</si>
  <si>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</si>
  <si>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</si>
  <si>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</si>
  <si>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</si>
  <si>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</si>
  <si>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</si>
  <si>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</si>
  <si>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</si>
  <si>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</si>
  <si>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</si>
  <si>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</si>
  <si>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</si>
  <si>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</si>
  <si>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</si>
  <si>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</si>
  <si>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</si>
  <si>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</si>
  <si>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</si>
  <si>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</si>
  <si>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</si>
  <si>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</si>
  <si>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</si>
  <si>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</si>
  <si>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</si>
  <si>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</si>
  <si>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</si>
  <si>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</si>
  <si>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</si>
  <si>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</si>
  <si>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</si>
  <si>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</si>
  <si>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</si>
  <si>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</si>
  <si>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</si>
  <si>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</si>
  <si>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</si>
  <si>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</si>
  <si>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</si>
  <si>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</si>
  <si>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</si>
  <si>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</si>
  <si>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</si>
  <si>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</si>
  <si>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</si>
  <si>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</si>
  <si>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</si>
  <si>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</si>
  <si>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</si>
  <si>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</si>
  <si>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</si>
  <si>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</si>
  <si>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</si>
  <si>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</si>
  <si>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</si>
  <si>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</si>
  <si>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</si>
  <si>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</si>
  <si>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</si>
  <si>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</si>
  <si>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</si>
  <si>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</si>
  <si>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</si>
  <si>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</si>
  <si>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</si>
  <si>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</si>
  <si>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</si>
  <si>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</si>
  <si>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</si>
  <si>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</si>
  <si>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</si>
  <si>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</si>
  <si>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</si>
  <si>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</si>
  <si>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</si>
  <si>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</si>
  <si>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</si>
  <si>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</si>
  <si>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</si>
  <si>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</si>
  <si>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</si>
  <si>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</si>
  <si>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</si>
  <si>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</si>
  <si>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</si>
  <si>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</si>
  <si>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</si>
  <si>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</si>
  <si>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</si>
  <si>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</si>
  <si>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</si>
  <si>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</si>
  <si>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</si>
  <si>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</si>
  <si>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</si>
  <si>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</si>
  <si>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</si>
  <si>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</si>
  <si>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</si>
  <si>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</si>
  <si>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</si>
  <si>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</si>
  <si>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</si>
  <si>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</si>
  <si>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</si>
  <si>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</si>
  <si>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</si>
  <si>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</si>
  <si>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</si>
  <si>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</si>
  <si>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</si>
  <si>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</si>
  <si>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</si>
  <si>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</si>
  <si>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</si>
  <si>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</si>
  <si>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</si>
  <si>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</si>
  <si>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</si>
  <si>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</si>
  <si>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</si>
  <si>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</si>
  <si>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</si>
  <si>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</si>
  <si>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</si>
  <si>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</si>
  <si>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</si>
  <si>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</si>
  <si>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</si>
  <si>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</si>
  <si>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</si>
  <si>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</si>
  <si>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</si>
  <si>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</si>
  <si>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</si>
  <si>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</si>
  <si>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</si>
  <si>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</si>
  <si>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</si>
  <si>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</si>
  <si>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</si>
  <si>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</si>
  <si>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</si>
  <si>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</si>
  <si>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</si>
  <si>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</si>
  <si>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</si>
  <si>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</si>
  <si>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</si>
  <si>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</si>
  <si>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</si>
  <si>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</si>
  <si>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</si>
  <si>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</si>
  <si>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</si>
  <si>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</si>
  <si>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</si>
  <si>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</si>
  <si>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</si>
  <si>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</si>
  <si>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</si>
  <si>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</si>
  <si>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</si>
  <si>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</si>
  <si>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</si>
  <si>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</si>
  <si>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</si>
  <si>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</si>
  <si>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</si>
  <si>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</si>
  <si>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</si>
  <si>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</si>
  <si>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</si>
  <si>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</si>
  <si>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</si>
  <si>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</si>
  <si>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</si>
  <si>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</si>
  <si>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</si>
  <si>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</si>
  <si>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</si>
  <si>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</si>
  <si>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</si>
  <si>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</si>
  <si>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</si>
  <si>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</si>
  <si>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</si>
  <si>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</si>
  <si>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</si>
  <si>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</si>
  <si>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</si>
  <si>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</si>
  <si>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</si>
  <si>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</si>
  <si>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</si>
  <si>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</si>
  <si>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</si>
  <si>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</si>
  <si>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</si>
  <si>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</si>
  <si>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</si>
  <si>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</si>
  <si>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</si>
  <si>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</si>
  <si>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</si>
  <si>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</si>
  <si>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</si>
  <si>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</si>
  <si>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</si>
  <si>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</si>
  <si>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</si>
  <si>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</si>
  <si>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</si>
  <si>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</si>
  <si>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</si>
  <si>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</si>
  <si>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</si>
  <si>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</si>
  <si>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</si>
  <si>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</si>
  <si>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</si>
  <si>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</si>
  <si>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</si>
  <si>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</si>
  <si>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</si>
  <si>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</si>
  <si>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</si>
  <si>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</si>
  <si>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</si>
  <si>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</si>
  <si>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</si>
  <si>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</si>
  <si>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</si>
  <si>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</si>
  <si>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</si>
  <si>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</si>
  <si>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</si>
  <si>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</si>
  <si>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</si>
  <si>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</si>
  <si>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</si>
  <si>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</si>
  <si>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</si>
  <si>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</si>
  <si>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</si>
  <si>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</si>
  <si>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</si>
  <si>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</si>
  <si>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</si>
  <si>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</si>
  <si>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</si>
  <si>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</si>
  <si>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</si>
  <si>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</si>
  <si>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</si>
  <si>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</si>
  <si>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</si>
  <si>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</si>
  <si>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</si>
  <si>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</si>
  <si>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</si>
  <si>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</si>
  <si>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</si>
  <si>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</si>
  <si>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</si>
  <si>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</si>
  <si>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</si>
  <si>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</si>
  <si>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</si>
  <si>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</si>
  <si>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</si>
  <si>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</si>
  <si>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</si>
  <si>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</si>
  <si>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</si>
  <si>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</si>
  <si>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</si>
  <si>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</si>
  <si>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</si>
  <si>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</si>
  <si>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</si>
  <si>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</si>
  <si>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</si>
  <si>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</si>
  <si>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</si>
  <si>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</si>
  <si>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</si>
  <si>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</si>
  <si>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</si>
  <si>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</si>
  <si>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</si>
  <si>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</si>
  <si>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</si>
  <si>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</si>
  <si>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</si>
  <si>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</si>
  <si>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</si>
  <si>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</si>
  <si>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</si>
  <si>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</si>
  <si>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</si>
  <si>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</si>
  <si>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</si>
  <si>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</si>
  <si>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</si>
  <si>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</si>
  <si>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</si>
  <si>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</si>
  <si>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</si>
  <si>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</si>
  <si>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</si>
  <si>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</si>
  <si>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</si>
  <si>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</si>
  <si>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</si>
  <si>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</si>
  <si>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</si>
  <si>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</si>
  <si>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</si>
  <si>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</si>
  <si>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</si>
  <si>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</si>
  <si>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</si>
  <si>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</si>
  <si>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</si>
  <si>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</si>
  <si>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</si>
  <si>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</si>
  <si>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</si>
  <si>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</si>
  <si>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</si>
  <si>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</si>
  <si>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</si>
  <si>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</si>
  <si>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</si>
  <si>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</si>
  <si>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</si>
  <si>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</si>
  <si>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</si>
  <si>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</si>
  <si>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</si>
  <si>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</si>
  <si>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</si>
  <si>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</si>
  <si>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</si>
  <si>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</si>
  <si>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</si>
  <si>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</si>
  <si>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</si>
  <si>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</si>
  <si>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</si>
  <si>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</si>
  <si>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</si>
  <si>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</si>
  <si>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</si>
  <si>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</si>
  <si>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</si>
  <si>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</si>
  <si>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</si>
  <si>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</si>
  <si>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</si>
  <si>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</si>
  <si>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</si>
  <si>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</si>
  <si>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</si>
  <si>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</si>
  <si>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</si>
  <si>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</si>
  <si>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</si>
  <si>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</si>
  <si>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</si>
  <si>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</si>
  <si>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</si>
  <si>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</si>
  <si>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</si>
  <si>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</si>
  <si>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</si>
  <si>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</si>
  <si>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</si>
  <si>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</si>
  <si>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</si>
  <si>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</si>
  <si>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</si>
  <si>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</si>
  <si>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</si>
  <si>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</si>
  <si>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</si>
  <si>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</si>
  <si>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</si>
  <si>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</si>
  <si>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</si>
  <si>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</si>
  <si>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</si>
  <si>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</si>
  <si>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</si>
  <si>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</si>
  <si>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</si>
  <si>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</si>
  <si>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</si>
  <si>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</si>
  <si>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</si>
  <si>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</si>
  <si>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</si>
  <si>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</si>
  <si>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</si>
  <si>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</si>
  <si>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</si>
  <si>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</si>
  <si>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</si>
  <si>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</si>
  <si>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</si>
  <si>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</si>
  <si>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</si>
  <si>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</si>
  <si>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</si>
  <si>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</si>
  <si>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</si>
  <si>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</si>
  <si>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</si>
  <si>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</si>
  <si>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</si>
  <si>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</si>
  <si>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</si>
  <si>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</si>
  <si>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</si>
  <si>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</si>
  <si>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</si>
  <si>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</si>
  <si>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</si>
  <si>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</si>
  <si>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</si>
  <si>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</si>
  <si>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</si>
  <si>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</si>
  <si>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</si>
  <si>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</si>
  <si>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</si>
  <si>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</si>
  <si>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</si>
  <si>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</si>
  <si>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</si>
  <si>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</si>
  <si>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</si>
  <si>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</si>
  <si>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</si>
  <si>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</si>
  <si>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</si>
  <si>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</si>
  <si>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</si>
  <si>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</si>
  <si>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</si>
  <si>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</si>
  <si>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</si>
  <si>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</si>
  <si>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</si>
  <si>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</si>
  <si>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</si>
  <si>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</si>
  <si>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</si>
  <si>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</si>
  <si>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</si>
  <si>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</si>
  <si>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</si>
  <si>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</si>
  <si>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</si>
  <si>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</si>
  <si>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</si>
  <si>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</si>
  <si>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</si>
  <si>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</si>
  <si>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</si>
  <si>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</si>
  <si>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</si>
  <si>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</si>
  <si>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</si>
  <si>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</si>
  <si>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</si>
  <si>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</si>
  <si>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</si>
  <si>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</si>
  <si>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</si>
  <si>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</si>
  <si>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</si>
  <si>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</si>
  <si>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</si>
  <si>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</si>
  <si>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</si>
  <si>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</si>
  <si>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</si>
  <si>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</si>
  <si>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</si>
  <si>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</si>
  <si>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</si>
  <si>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</si>
  <si>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</si>
  <si>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</si>
  <si>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</si>
  <si>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</si>
  <si>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</si>
  <si>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</si>
  <si>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</si>
  <si>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</si>
  <si>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</si>
  <si>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</si>
  <si>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</si>
  <si>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</si>
  <si>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</si>
  <si>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</si>
  <si>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</si>
  <si>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</si>
  <si>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</si>
  <si>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</si>
  <si>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</si>
  <si>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</si>
  <si>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</si>
  <si>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</si>
  <si>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</si>
  <si>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</si>
  <si>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</si>
  <si>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</si>
  <si>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</si>
  <si>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</si>
  <si>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</si>
  <si>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</si>
  <si>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</si>
  <si>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</si>
  <si>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</si>
  <si>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</si>
  <si>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</si>
  <si>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</si>
  <si>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</si>
  <si>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</si>
  <si>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</si>
  <si>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</si>
  <si>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</si>
  <si>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</si>
  <si>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</si>
  <si>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</si>
  <si>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</si>
  <si>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</si>
  <si>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</si>
  <si>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</si>
  <si>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</si>
  <si>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</si>
  <si>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</si>
  <si>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</si>
  <si>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</si>
  <si>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</si>
  <si>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</si>
  <si>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</si>
  <si>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</si>
  <si>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</si>
  <si>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</si>
  <si>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</si>
  <si>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</si>
  <si>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</si>
  <si>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</si>
  <si>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</si>
  <si>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</si>
  <si>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</si>
  <si>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</si>
  <si>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</si>
  <si>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</si>
  <si>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</si>
  <si>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</si>
  <si>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</si>
  <si>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</si>
  <si>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</si>
  <si>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</si>
  <si>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</si>
  <si>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</si>
  <si>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</si>
  <si>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</si>
  <si>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</si>
  <si>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</si>
  <si>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</si>
  <si>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</si>
  <si>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</si>
  <si>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</si>
  <si>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</si>
  <si>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</si>
  <si>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</si>
  <si>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</si>
  <si>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</si>
  <si>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</si>
  <si>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</si>
  <si>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</si>
  <si>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</si>
  <si>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</si>
  <si>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</si>
  <si>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</si>
  <si>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</si>
  <si>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</si>
  <si>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</si>
  <si>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</si>
  <si>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</si>
  <si>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</si>
  <si>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</si>
  <si>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</si>
  <si>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</si>
  <si>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</si>
  <si>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</si>
  <si>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</si>
  <si>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</si>
  <si>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</si>
  <si>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</si>
  <si>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</si>
  <si>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</si>
  <si>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</si>
  <si>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</si>
  <si>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</si>
  <si>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</si>
  <si>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</si>
  <si>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</si>
  <si>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</si>
  <si>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</si>
  <si>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</si>
  <si>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</si>
  <si>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</si>
  <si>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</si>
  <si>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</si>
  <si>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</si>
  <si>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</si>
  <si>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</si>
  <si>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</si>
  <si>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</si>
  <si>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</si>
  <si>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</si>
  <si>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</si>
  <si>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</si>
  <si>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</si>
  <si>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</si>
  <si>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</si>
  <si>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</si>
  <si>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</si>
  <si>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</si>
  <si>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</si>
  <si>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</si>
  <si>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</si>
  <si>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</si>
  <si>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</si>
  <si>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</si>
  <si>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</si>
  <si>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</si>
  <si>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</si>
  <si>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</si>
  <si>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</si>
  <si>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</si>
  <si>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</si>
  <si>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</si>
  <si>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</si>
  <si>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</si>
  <si>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</si>
  <si>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</si>
  <si>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</si>
  <si>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</si>
  <si>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</si>
  <si>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</si>
  <si>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</si>
  <si>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</si>
  <si>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</si>
  <si>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</si>
  <si>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</si>
  <si>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</si>
  <si>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</si>
  <si>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</si>
  <si>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</si>
  <si>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</si>
  <si>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</si>
  <si>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</si>
  <si>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</si>
  <si>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</si>
  <si>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</si>
  <si>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</si>
  <si>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</si>
  <si>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</si>
  <si>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</si>
  <si>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</si>
  <si>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</si>
  <si>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</si>
  <si>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</si>
  <si>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</si>
  <si>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</si>
  <si>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</si>
  <si>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</si>
  <si>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</si>
  <si>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</si>
  <si>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</si>
  <si>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</si>
  <si>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</si>
  <si>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</si>
  <si>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</si>
  <si>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</si>
  <si>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</si>
  <si>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</si>
  <si>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</si>
  <si>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</si>
  <si>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</si>
  <si>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</si>
  <si>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</si>
  <si>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</si>
  <si>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</si>
  <si>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</si>
  <si>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</si>
  <si>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</si>
  <si>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</si>
  <si>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</si>
  <si>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</si>
  <si>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</si>
  <si>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</si>
  <si>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</si>
  <si>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</si>
  <si>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</si>
  <si>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</si>
  <si>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</si>
  <si>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</si>
  <si>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</si>
  <si>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</si>
  <si>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</si>
  <si>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</si>
  <si>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</si>
  <si>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</si>
  <si>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</si>
  <si>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</si>
  <si>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</si>
  <si>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</si>
  <si>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</si>
  <si>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</si>
  <si>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</si>
  <si>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</si>
  <si>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</si>
  <si>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</si>
  <si>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</si>
  <si>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</si>
  <si>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</si>
  <si>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</si>
  <si>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</si>
  <si>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</si>
  <si>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</si>
  <si>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</si>
  <si>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</si>
  <si>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</si>
  <si>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</si>
  <si>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</si>
  <si>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</si>
  <si>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</si>
  <si>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</si>
  <si>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</si>
  <si>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</si>
  <si>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</si>
  <si>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</si>
  <si>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</si>
  <si>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</si>
  <si>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</si>
  <si>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</si>
  <si>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</si>
  <si>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</si>
  <si>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</si>
  <si>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</si>
  <si>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</si>
  <si>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</si>
  <si>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</si>
  <si>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</si>
  <si>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</si>
  <si>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</si>
  <si>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</si>
  <si>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</si>
  <si>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</si>
  <si>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</si>
  <si>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</si>
  <si>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</si>
  <si>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</si>
  <si>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</si>
  <si>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</si>
  <si>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</si>
  <si>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</si>
  <si>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</si>
  <si>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</si>
  <si>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</si>
  <si>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</si>
  <si>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</si>
  <si>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</si>
  <si>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</si>
  <si>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</si>
  <si>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</si>
  <si>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</si>
  <si>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</si>
  <si>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</si>
  <si>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</si>
  <si>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</si>
  <si>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</si>
  <si>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</si>
  <si>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</si>
  <si>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</si>
  <si>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</si>
  <si>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</si>
  <si>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</si>
  <si>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</si>
  <si>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</si>
  <si>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</si>
  <si>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</si>
  <si>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</si>
  <si>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</si>
  <si>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</si>
  <si>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</si>
  <si>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</si>
  <si>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</si>
  <si>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</si>
  <si>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</si>
  <si>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</si>
  <si>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</si>
  <si>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</si>
  <si>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</si>
  <si>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</si>
  <si>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</si>
  <si>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</si>
  <si>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</si>
  <si>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</si>
  <si>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</si>
  <si>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</si>
  <si>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</si>
  <si>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</si>
  <si>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</si>
  <si>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</si>
  <si>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</si>
  <si>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</si>
  <si>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</si>
  <si>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</si>
  <si>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</si>
  <si>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</si>
  <si>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</si>
  <si>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</si>
  <si>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</si>
  <si>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</si>
  <si>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</si>
  <si>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</si>
  <si>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</si>
  <si>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</si>
  <si>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</si>
  <si>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</si>
  <si>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</si>
  <si>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</si>
  <si>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</si>
  <si>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</si>
  <si>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</si>
  <si>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</si>
  <si>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</si>
  <si>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</si>
  <si>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</si>
  <si>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</si>
  <si>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</si>
  <si>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</si>
  <si>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</si>
  <si>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</si>
  <si>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</si>
  <si>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</si>
  <si>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</si>
  <si>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</si>
  <si>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</si>
  <si>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</si>
  <si>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</si>
  <si>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</si>
  <si>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</si>
  <si>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</si>
  <si>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</si>
  <si>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</si>
  <si>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</si>
  <si>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</si>
  <si>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</si>
  <si>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</si>
  <si>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</si>
  <si>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</si>
  <si>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</si>
  <si>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</si>
  <si>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</si>
  <si>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</si>
  <si>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</si>
  <si>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</si>
  <si>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</si>
  <si>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</si>
  <si>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</si>
  <si>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</si>
  <si>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</si>
  <si>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</si>
  <si>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</si>
  <si>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</si>
  <si>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</si>
  <si>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</si>
  <si>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</si>
  <si>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</si>
  <si>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</si>
  <si>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</si>
  <si>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</si>
  <si>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</si>
  <si>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</si>
  <si>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</si>
  <si>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</si>
  <si>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</si>
  <si>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</si>
  <si>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</si>
  <si>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</si>
  <si>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</si>
  <si>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</si>
  <si>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</si>
  <si>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</si>
  <si>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</si>
  <si>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</si>
  <si>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</si>
  <si>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</si>
  <si>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</si>
  <si>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</si>
  <si>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</si>
  <si>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</si>
  <si>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</si>
  <si>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</si>
  <si>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</si>
  <si>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</si>
  <si>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</si>
  <si>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</si>
  <si>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</si>
  <si>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</si>
  <si>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</si>
  <si>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</si>
  <si>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</si>
  <si>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</si>
  <si>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</si>
  <si>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</si>
  <si>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</si>
  <si>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</si>
  <si>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</si>
  <si>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</si>
  <si>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</si>
  <si>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</si>
  <si>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</si>
  <si>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</si>
  <si>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</si>
  <si>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</si>
  <si>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</si>
  <si>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</si>
  <si>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</si>
  <si>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</si>
  <si>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</si>
  <si>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</si>
  <si>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</si>
  <si>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</si>
  <si>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</si>
  <si>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</si>
  <si>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</si>
  <si>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</si>
  <si>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</si>
  <si>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</si>
  <si>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</si>
  <si>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</si>
  <si>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</si>
  <si>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</si>
  <si>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</si>
  <si>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</si>
  <si>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</si>
  <si>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</si>
  <si>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</si>
  <si>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</si>
  <si>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</si>
  <si>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</si>
  <si>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</si>
  <si>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</si>
  <si>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</si>
  <si>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</si>
  <si>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</si>
  <si>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</si>
  <si>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</si>
  <si>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</si>
  <si>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</si>
  <si>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</si>
  <si>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</si>
  <si>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</si>
  <si>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</si>
  <si>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</si>
  <si>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</si>
  <si>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</si>
  <si>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</si>
  <si>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</si>
  <si>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</si>
  <si>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</si>
  <si>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</si>
  <si>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</si>
  <si>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</si>
  <si>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</si>
  <si>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</si>
  <si>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</si>
  <si>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</si>
  <si>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</si>
  <si>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</si>
  <si>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</si>
  <si>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</si>
  <si>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</si>
  <si>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</si>
  <si>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</si>
  <si>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</si>
  <si>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</si>
  <si>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</si>
  <si>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</si>
  <si>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</si>
  <si>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</si>
  <si>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</si>
  <si>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</si>
  <si>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</si>
  <si>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</si>
  <si>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</si>
  <si>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</si>
  <si>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</si>
  <si>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</si>
  <si>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</si>
  <si>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</si>
  <si>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</si>
  <si>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</si>
  <si>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</si>
  <si>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</si>
  <si>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</si>
  <si>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</si>
  <si>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</si>
  <si>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</si>
  <si>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</si>
  <si>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</si>
  <si>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</si>
  <si>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</si>
  <si>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</si>
  <si>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</si>
  <si>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</si>
  <si>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</si>
  <si>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</si>
  <si>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</si>
  <si>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</si>
  <si>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</si>
  <si>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</si>
  <si>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</si>
  <si>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</si>
  <si>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</si>
  <si>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</si>
  <si>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</si>
  <si>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</si>
  <si>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</si>
  <si>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</si>
  <si>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</si>
  <si>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</si>
  <si>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</si>
  <si>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</si>
  <si>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</si>
  <si>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</si>
  <si>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</si>
  <si>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</si>
  <si>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</si>
  <si>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</si>
  <si>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</si>
  <si>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</si>
  <si>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</si>
  <si>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</si>
  <si>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</si>
  <si>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</si>
  <si>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</si>
  <si>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</si>
  <si>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</si>
  <si>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</si>
  <si>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</si>
  <si>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</si>
  <si>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</si>
  <si>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</si>
  <si>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</si>
  <si>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</si>
  <si>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</si>
  <si>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</si>
  <si>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</si>
  <si>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</si>
  <si>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</si>
  <si>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</si>
  <si>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</si>
  <si>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</si>
  <si>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</si>
  <si>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</si>
  <si>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</si>
  <si>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</si>
  <si>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</si>
  <si>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</si>
  <si>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</si>
  <si>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</si>
  <si>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</si>
  <si>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</si>
  <si>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</si>
  <si>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</si>
  <si>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</si>
  <si>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</si>
  <si>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</si>
  <si>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</si>
  <si>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</si>
  <si>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</si>
  <si>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</si>
  <si>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</si>
  <si>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</si>
  <si>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</si>
  <si>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</si>
  <si>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</si>
  <si>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</si>
  <si>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</si>
  <si>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</si>
  <si>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</si>
  <si>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</si>
  <si>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</si>
  <si>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</si>
  <si>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</si>
  <si>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</si>
  <si>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</si>
  <si>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</si>
  <si>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</si>
  <si>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</si>
  <si>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</si>
  <si>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</si>
  <si>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</si>
  <si>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</si>
  <si>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</si>
  <si>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</si>
  <si>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</si>
  <si>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</si>
  <si>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</si>
  <si>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</si>
  <si>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</si>
  <si>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</si>
  <si>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</si>
  <si>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</si>
  <si>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</si>
  <si>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</si>
  <si>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</si>
  <si>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</si>
  <si>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</si>
  <si>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</si>
  <si>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</si>
  <si>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</si>
  <si>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</si>
  <si>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</si>
  <si>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</si>
  <si>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</si>
  <si>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</si>
  <si>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</si>
  <si>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</si>
  <si>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</si>
  <si>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</si>
  <si>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</si>
  <si>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</si>
  <si>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</si>
  <si>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</si>
  <si>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</si>
  <si>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</si>
  <si>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</si>
  <si>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</si>
  <si>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</si>
  <si>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</si>
  <si>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</si>
  <si>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</si>
  <si>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</si>
  <si>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</si>
  <si>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</si>
  <si>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</si>
  <si>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</si>
  <si>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</si>
  <si>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</si>
  <si>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</si>
  <si>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</si>
  <si>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</si>
  <si>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</si>
  <si>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</si>
  <si>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</si>
  <si>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</si>
  <si>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</si>
  <si>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</si>
  <si>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</si>
  <si>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</si>
  <si>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</si>
  <si>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</si>
  <si>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</si>
  <si>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</si>
  <si>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</si>
  <si>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</si>
  <si>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</si>
  <si>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</si>
  <si>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</si>
  <si>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</si>
  <si>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</si>
  <si>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</si>
  <si>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</si>
  <si>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</si>
  <si>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</si>
  <si>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</si>
  <si>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</si>
  <si>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</si>
  <si>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</si>
  <si>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</si>
  <si>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</si>
  <si>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</si>
  <si>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</si>
  <si>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</si>
  <si>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</si>
  <si>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</si>
  <si>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</si>
  <si>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</si>
  <si>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</si>
  <si>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</si>
  <si>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</si>
  <si>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</si>
  <si>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</si>
  <si>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</si>
  <si>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</si>
  <si>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</si>
  <si>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</si>
  <si>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</si>
  <si>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</si>
  <si>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</si>
  <si>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</si>
  <si>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</si>
  <si>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</si>
  <si>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</si>
  <si>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</si>
  <si>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</si>
  <si>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</si>
  <si>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</si>
  <si>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</si>
  <si>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</si>
  <si>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</si>
  <si>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</si>
  <si>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</si>
  <si>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</si>
  <si>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</si>
  <si>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</si>
  <si>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</si>
  <si>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</si>
  <si>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</si>
  <si>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</si>
  <si>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</si>
  <si>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</si>
  <si>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</si>
  <si>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</si>
  <si>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</si>
  <si>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</si>
  <si>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</si>
  <si>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</si>
  <si>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</si>
  <si>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</si>
  <si>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</si>
  <si>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</si>
  <si>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</si>
  <si>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</si>
  <si>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</si>
  <si>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</si>
  <si>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</si>
  <si>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</si>
  <si>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</si>
  <si>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</si>
  <si>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</si>
  <si>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</si>
  <si>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</si>
  <si>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</si>
  <si>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</si>
  <si>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</si>
  <si>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</si>
  <si>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</si>
  <si>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</si>
  <si>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</si>
  <si>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</si>
  <si>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</si>
  <si>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</si>
  <si>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</si>
  <si>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</si>
  <si>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</si>
  <si>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</si>
  <si>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</si>
  <si>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</si>
  <si>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</si>
  <si>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</si>
  <si>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</si>
  <si>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</si>
  <si>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</si>
  <si>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</si>
  <si>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</si>
  <si>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</si>
  <si>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</si>
  <si>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</si>
  <si>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</si>
  <si>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</si>
  <si>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</si>
  <si>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</si>
  <si>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</si>
  <si>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</si>
  <si>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</si>
  <si>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</si>
  <si>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</si>
  <si>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</si>
  <si>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</si>
  <si>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</si>
  <si>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</si>
  <si>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</si>
  <si>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</si>
  <si>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</si>
  <si>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</si>
  <si>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</si>
  <si>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</si>
  <si>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</si>
  <si>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</si>
  <si>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</si>
  <si>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</si>
  <si>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</si>
  <si>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</si>
  <si>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</si>
  <si>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</si>
  <si>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</si>
  <si>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</si>
  <si>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</si>
  <si>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</si>
  <si>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</si>
  <si>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</si>
  <si>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</si>
  <si>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</si>
  <si>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</si>
  <si>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</si>
  <si>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</si>
  <si>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</si>
  <si>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</si>
  <si>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</si>
  <si>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</si>
  <si>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</si>
  <si>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</si>
  <si>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</si>
  <si>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</si>
  <si>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</si>
  <si>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</si>
  <si>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</si>
  <si>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</si>
  <si>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</si>
  <si>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</si>
  <si>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</si>
  <si>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</si>
  <si>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</si>
  <si>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</si>
  <si>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</si>
  <si>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</si>
  <si>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</si>
  <si>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</si>
  <si>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</si>
  <si>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</si>
  <si>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</si>
  <si>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</si>
  <si>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</si>
  <si>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</si>
  <si>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</si>
  <si>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</si>
  <si>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</si>
  <si>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</si>
  <si>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</si>
  <si>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</si>
  <si>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</si>
  <si>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</si>
  <si>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</si>
  <si>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</si>
  <si>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</si>
  <si>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</si>
  <si>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</si>
  <si>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</si>
  <si>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</si>
  <si>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</si>
  <si>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</si>
  <si>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</si>
  <si>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</si>
  <si>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</si>
  <si>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</si>
  <si>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</si>
  <si>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</si>
  <si>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</si>
  <si>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</si>
  <si>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</si>
  <si>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</si>
  <si>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</si>
  <si>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</si>
  <si>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</si>
  <si>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</si>
  <si>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</si>
  <si>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</si>
  <si>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</si>
  <si>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</si>
  <si>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</si>
  <si>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</si>
  <si>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</si>
  <si>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</si>
  <si>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</si>
  <si>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</si>
  <si>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</si>
  <si>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</si>
  <si>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</si>
  <si>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</si>
  <si>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</si>
  <si>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</si>
  <si>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</si>
  <si>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</si>
  <si>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</si>
  <si>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</si>
  <si>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</si>
  <si>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</si>
  <si>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</si>
  <si>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</si>
  <si>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</si>
  <si>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</si>
  <si>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</si>
  <si>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</si>
  <si>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</si>
  <si>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</si>
  <si>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</si>
  <si>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</si>
  <si>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</si>
  <si>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</si>
  <si>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</si>
  <si>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</si>
  <si>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</si>
  <si>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</si>
  <si>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</si>
  <si>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</si>
  <si>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</si>
  <si>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</si>
  <si>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</si>
  <si>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</si>
  <si>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</si>
  <si>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</si>
  <si>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</si>
  <si>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</si>
  <si>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</si>
  <si>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</si>
  <si>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</si>
  <si>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</si>
  <si>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</si>
  <si>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</si>
  <si>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</si>
  <si>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</si>
  <si>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</si>
  <si>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</si>
  <si>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</si>
  <si>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</si>
  <si>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</si>
  <si>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</si>
  <si>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</si>
  <si>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</si>
  <si>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</si>
  <si>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</si>
  <si>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</si>
  <si>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</si>
  <si>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</si>
  <si>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</si>
  <si>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</si>
  <si>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</si>
  <si>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</si>
  <si>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</si>
  <si>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</si>
  <si>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</si>
  <si>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</si>
  <si>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</si>
  <si>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</si>
  <si>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</si>
  <si>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</si>
  <si>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</si>
  <si>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</si>
  <si>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</si>
  <si>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</si>
  <si>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</si>
  <si>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</si>
  <si>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</si>
  <si>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</si>
  <si>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</si>
  <si>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</si>
  <si>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</si>
  <si>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</si>
  <si>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</si>
  <si>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</si>
  <si>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</si>
  <si>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</si>
  <si>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</si>
  <si>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</si>
  <si>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</si>
  <si>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</si>
  <si>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</si>
  <si>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</si>
  <si>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</si>
  <si>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</si>
  <si>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</si>
  <si>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</si>
  <si>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</si>
  <si>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</si>
  <si>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</si>
  <si>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</si>
  <si>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</si>
  <si>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</si>
  <si>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</si>
  <si>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</si>
  <si>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</si>
  <si>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</si>
  <si>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</si>
  <si>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</si>
  <si>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</si>
  <si>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</si>
  <si>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</si>
  <si>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</si>
  <si>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</si>
  <si>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</si>
  <si>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</si>
  <si>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</si>
  <si>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</si>
  <si>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</si>
  <si>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</si>
  <si>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</si>
  <si>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</si>
  <si>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</si>
  <si>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</si>
  <si>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</si>
  <si>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</si>
  <si>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</si>
  <si>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</si>
  <si>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</si>
  <si>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</si>
  <si>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</si>
  <si>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</si>
  <si>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</si>
  <si>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</si>
  <si>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</si>
  <si>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</si>
  <si>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</si>
  <si>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</si>
  <si>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</si>
  <si>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</si>
  <si>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</si>
  <si>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</si>
  <si>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</si>
  <si>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</si>
  <si>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</si>
  <si>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</si>
  <si>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</si>
  <si>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</si>
  <si>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</si>
  <si>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</si>
  <si>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</si>
  <si>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</si>
  <si>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</si>
  <si>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</si>
  <si>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</si>
  <si>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</si>
  <si>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</si>
  <si>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</si>
  <si>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</si>
  <si>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</si>
  <si>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</si>
  <si>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</si>
  <si>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</si>
  <si>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</si>
  <si>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</si>
  <si>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</si>
  <si>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</si>
  <si>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</si>
  <si>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</si>
  <si>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</si>
  <si>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</si>
  <si>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</si>
  <si>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</si>
  <si>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</si>
  <si>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</si>
  <si>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</si>
  <si>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</si>
  <si>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</si>
  <si>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</si>
  <si>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</si>
  <si>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</si>
  <si>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</si>
  <si>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</si>
  <si>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</si>
  <si>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</si>
  <si>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</si>
  <si>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</si>
  <si>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</si>
  <si>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</si>
  <si>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</si>
  <si>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</si>
  <si>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</si>
  <si>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</si>
  <si>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</si>
  <si>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</si>
  <si>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</si>
  <si>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</si>
  <si>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</si>
  <si>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</si>
  <si>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</si>
  <si>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</si>
  <si>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</si>
  <si>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</si>
  <si>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</si>
  <si>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</si>
  <si>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</si>
  <si>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</si>
  <si>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</si>
  <si>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</si>
  <si>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</si>
  <si>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</si>
  <si>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</si>
  <si>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</si>
  <si>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</si>
  <si>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</si>
  <si>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</si>
  <si>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</si>
  <si>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</si>
  <si>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</si>
  <si>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</si>
  <si>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</si>
  <si>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</si>
  <si>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</si>
  <si>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</si>
  <si>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</si>
  <si>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</si>
  <si>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</si>
  <si>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</si>
  <si>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</si>
  <si>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</si>
  <si>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</si>
  <si>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</si>
  <si>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</si>
  <si>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</si>
  <si>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</si>
  <si>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</si>
  <si>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</si>
  <si>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</si>
  <si>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</si>
  <si>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</si>
  <si>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</si>
  <si>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</si>
  <si>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</si>
  <si>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</si>
  <si>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</si>
  <si>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</si>
  <si>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</si>
  <si>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</si>
  <si>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</si>
  <si>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</si>
  <si>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</si>
  <si>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</si>
  <si>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</si>
  <si>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</si>
  <si>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</si>
  <si>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</si>
  <si>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</si>
  <si>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</si>
  <si>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</si>
  <si>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</si>
  <si>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</si>
  <si>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</si>
  <si>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</si>
  <si>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</si>
  <si>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</si>
  <si>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</si>
  <si>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</si>
  <si>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</si>
  <si>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</si>
  <si>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</si>
  <si>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</si>
  <si>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</si>
  <si>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</si>
  <si>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</si>
  <si>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</si>
  <si>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</si>
  <si>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</si>
  <si>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</si>
  <si>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</si>
  <si>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</si>
  <si>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</si>
  <si>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</si>
  <si>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</si>
  <si>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</si>
  <si>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</si>
  <si>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</si>
  <si>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</si>
  <si>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</si>
  <si>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</si>
  <si>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</si>
  <si>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</si>
  <si>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</si>
  <si>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</si>
  <si>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</si>
  <si>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</si>
  <si>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</si>
  <si>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</si>
  <si>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</si>
  <si>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</si>
  <si>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</si>
  <si>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</si>
  <si>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</si>
  <si>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</si>
  <si>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</si>
  <si>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</si>
  <si>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</si>
  <si>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</si>
  <si>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</si>
  <si>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</si>
  <si>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</si>
  <si>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</si>
  <si>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</si>
  <si>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</si>
  <si>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</si>
  <si>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</si>
  <si>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</si>
  <si>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</si>
  <si>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</si>
  <si>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</si>
  <si>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</si>
  <si>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</si>
  <si>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</si>
  <si>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</si>
  <si>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</si>
  <si>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</si>
  <si>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</si>
  <si>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</si>
  <si>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</si>
  <si>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</si>
  <si>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</si>
  <si>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</si>
  <si>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</si>
  <si>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</si>
  <si>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</si>
  <si>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</si>
  <si>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</si>
  <si>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</si>
  <si>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</si>
  <si>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</si>
  <si>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</si>
  <si>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</si>
  <si>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</si>
  <si>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</si>
  <si>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</si>
  <si>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</si>
  <si>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</si>
  <si>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</si>
  <si>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</si>
  <si>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</si>
  <si>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</si>
  <si>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</si>
  <si>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</si>
  <si>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</si>
  <si>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</si>
  <si>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</si>
  <si>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</si>
  <si>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</si>
  <si>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</si>
  <si>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</si>
  <si>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</si>
  <si>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</si>
  <si>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</si>
  <si>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</si>
  <si>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</si>
  <si>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</si>
  <si>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</si>
  <si>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</si>
  <si>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</si>
  <si>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</si>
  <si>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</si>
  <si>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</si>
  <si>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</si>
  <si>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</si>
  <si>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</si>
  <si>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</si>
  <si>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</si>
  <si>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</si>
  <si>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</si>
  <si>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</si>
  <si>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</si>
  <si>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</si>
  <si>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</si>
  <si>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</si>
  <si>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</si>
  <si>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</si>
  <si>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</si>
  <si>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</si>
  <si>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</si>
  <si>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</si>
  <si>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</si>
  <si>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</si>
  <si>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</si>
  <si>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</si>
  <si>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</si>
  <si>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</si>
  <si>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</si>
  <si>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</si>
  <si>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</si>
  <si>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</si>
  <si>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</si>
  <si>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</si>
  <si>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</si>
  <si>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</si>
  <si>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</si>
  <si>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</si>
  <si>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</si>
  <si>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</si>
  <si>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</si>
  <si>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</si>
  <si>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</si>
  <si>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</si>
  <si>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</si>
  <si>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</si>
  <si>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</si>
  <si>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</si>
  <si>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</si>
  <si>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</si>
  <si>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</si>
  <si>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</si>
  <si>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</si>
  <si>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</si>
  <si>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</si>
  <si>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</si>
  <si>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</si>
  <si>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</si>
  <si>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</si>
  <si>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</si>
  <si>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</si>
  <si>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</si>
  <si>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</si>
  <si>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</si>
  <si>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</si>
  <si>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</si>
  <si>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</si>
  <si>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</si>
  <si>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</si>
  <si>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</si>
  <si>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</si>
  <si>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</si>
  <si>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</si>
  <si>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</si>
  <si>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</si>
  <si>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</si>
  <si>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</si>
  <si>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</si>
  <si>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</si>
  <si>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</si>
  <si>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</si>
  <si>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</si>
  <si>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</si>
  <si>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</si>
  <si>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</si>
  <si>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</si>
  <si>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</si>
  <si>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</si>
  <si>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</si>
  <si>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</si>
  <si>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</si>
  <si>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</si>
  <si>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</si>
  <si>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</si>
  <si>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</si>
  <si>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</si>
  <si>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</si>
  <si>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</si>
  <si>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</si>
  <si>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</si>
  <si>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</si>
  <si>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</si>
  <si>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</si>
  <si>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</si>
  <si>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</si>
  <si>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</si>
  <si>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</si>
  <si>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</si>
  <si>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</si>
  <si>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</si>
  <si>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</si>
  <si>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</si>
  <si>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</si>
  <si>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</si>
  <si>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</si>
  <si>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</si>
  <si>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</si>
  <si>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</si>
  <si>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</si>
  <si>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</si>
  <si>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</si>
  <si>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</si>
  <si>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</si>
  <si>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</si>
  <si>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</si>
  <si>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</si>
  <si>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</si>
  <si>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</si>
  <si>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</si>
  <si>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</si>
  <si>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</si>
  <si>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</si>
  <si>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</si>
  <si>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</si>
  <si>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</si>
  <si>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</si>
  <si>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</si>
  <si>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</si>
  <si>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</si>
  <si>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</si>
  <si>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</si>
  <si>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</si>
  <si>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</si>
  <si>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</si>
  <si>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</si>
  <si>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</si>
  <si>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</si>
  <si>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</si>
  <si>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</si>
  <si>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</si>
  <si>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</si>
  <si>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</si>
  <si>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</si>
  <si>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</si>
  <si>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</si>
  <si>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</si>
  <si>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</si>
  <si>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</si>
  <si>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</si>
  <si>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</si>
  <si>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</si>
  <si>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</si>
  <si>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</si>
  <si>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</si>
  <si>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</si>
  <si>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</si>
  <si>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</si>
  <si>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</si>
  <si>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</si>
  <si>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</si>
  <si>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</si>
  <si>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</si>
  <si>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</si>
  <si>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</si>
  <si>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</si>
  <si>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</si>
  <si>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</si>
  <si>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</si>
  <si>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</si>
  <si>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</si>
  <si>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</si>
  <si>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</si>
  <si>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</si>
  <si>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</si>
  <si>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</si>
  <si>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</si>
  <si>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</si>
  <si>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</si>
  <si>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</si>
  <si>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</si>
  <si>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</si>
  <si>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</si>
  <si>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</si>
  <si>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</si>
  <si>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</si>
  <si>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</si>
  <si>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</si>
  <si>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</si>
  <si>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</si>
  <si>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</si>
  <si>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</si>
  <si>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</si>
  <si>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</si>
  <si>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</si>
  <si>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</si>
  <si>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</si>
  <si>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</si>
  <si>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</si>
  <si>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</si>
  <si>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</si>
  <si>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</si>
  <si>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</si>
  <si>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</si>
  <si>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</si>
  <si>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</si>
  <si>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</si>
  <si>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</si>
  <si>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</si>
  <si>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</si>
  <si>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</si>
  <si>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</si>
  <si>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</si>
  <si>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</si>
  <si>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</si>
  <si>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</si>
  <si>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</si>
  <si>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</si>
  <si>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</si>
  <si>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</si>
  <si>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</si>
  <si>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</si>
  <si>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</si>
  <si>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</si>
  <si>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</si>
  <si>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</si>
  <si>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</si>
  <si>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</si>
  <si>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</si>
  <si>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</si>
  <si>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</si>
  <si>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</si>
  <si>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</si>
  <si>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</si>
  <si>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</si>
  <si>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</si>
  <si>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</si>
  <si>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</si>
  <si>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</si>
  <si>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</si>
  <si>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</si>
  <si>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</si>
  <si>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</si>
  <si>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</si>
  <si>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</si>
  <si>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</si>
  <si>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</si>
  <si>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</si>
  <si>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</si>
  <si>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</si>
  <si>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</si>
  <si>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</si>
  <si>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</si>
  <si>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</si>
  <si>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</si>
  <si>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</si>
  <si>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</si>
  <si>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</si>
  <si>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</si>
  <si>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</si>
  <si>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</si>
  <si>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</si>
  <si>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</si>
  <si>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</si>
  <si>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</si>
  <si>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</si>
  <si>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</si>
  <si>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</si>
  <si>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</si>
  <si>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</si>
  <si>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</si>
  <si>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</si>
  <si>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</si>
  <si>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</si>
  <si>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</si>
  <si>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</si>
  <si>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</si>
  <si>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</si>
  <si>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</si>
  <si>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</si>
  <si>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</si>
  <si>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</si>
  <si>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</si>
  <si>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</si>
  <si>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</si>
  <si>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</si>
  <si>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</si>
  <si>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</si>
  <si>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</si>
  <si>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</si>
  <si>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</si>
  <si>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</si>
  <si>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</si>
  <si>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</si>
  <si>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</si>
  <si>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</si>
  <si>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</si>
  <si>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</si>
  <si>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</si>
  <si>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</si>
  <si>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</si>
  <si>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</si>
  <si>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</si>
  <si>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</si>
  <si>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</si>
  <si>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</si>
  <si>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</si>
  <si>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</si>
  <si>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</si>
  <si>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</si>
  <si>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</si>
  <si>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</si>
  <si>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</si>
  <si>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</si>
  <si>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</si>
  <si>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</si>
  <si>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</si>
  <si>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</si>
  <si>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</si>
  <si>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</si>
  <si>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</si>
  <si>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</si>
  <si>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</si>
  <si>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</si>
  <si>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</si>
  <si>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</si>
  <si>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</si>
  <si>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</si>
  <si>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</si>
  <si>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</si>
  <si>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</si>
  <si>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</si>
  <si>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</si>
  <si>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</si>
  <si>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</si>
  <si>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</si>
  <si>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</si>
  <si>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</si>
  <si>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</si>
  <si>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</si>
  <si>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</si>
  <si>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</si>
  <si>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</si>
  <si>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</si>
  <si>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</si>
  <si>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</si>
  <si>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</si>
  <si>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</si>
  <si>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</si>
  <si>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</si>
  <si>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</si>
  <si>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</si>
  <si>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</si>
  <si>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</si>
  <si>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</si>
  <si>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</si>
  <si>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</si>
  <si>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</si>
  <si>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</si>
  <si>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</si>
  <si>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</si>
  <si>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</si>
  <si>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</si>
  <si>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</si>
  <si>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</si>
  <si>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</si>
  <si>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</si>
  <si>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</si>
  <si>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</si>
  <si>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</si>
  <si>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</si>
  <si>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</si>
  <si>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</si>
  <si>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</si>
  <si>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</si>
  <si>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</si>
  <si>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</si>
  <si>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</si>
  <si>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</si>
  <si>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</si>
  <si>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</si>
  <si>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</si>
  <si>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</si>
  <si>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</si>
  <si>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</si>
  <si>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</si>
  <si>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</si>
  <si>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</si>
  <si>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</si>
  <si>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</si>
  <si>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</si>
  <si>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</si>
  <si>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</si>
  <si>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</si>
  <si>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</si>
  <si>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</si>
  <si>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</si>
  <si>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</si>
  <si>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</si>
  <si>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</si>
  <si>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</si>
  <si>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</si>
  <si>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</si>
  <si>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</si>
  <si>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</si>
  <si>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</si>
  <si>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</si>
  <si>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</si>
  <si>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</si>
  <si>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</si>
  <si>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</si>
  <si>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</si>
  <si>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</si>
  <si>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</si>
  <si>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</si>
  <si>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</si>
  <si>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</si>
  <si>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</si>
  <si>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</si>
  <si>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</si>
  <si>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</si>
  <si>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</si>
  <si>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</si>
  <si>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</si>
  <si>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</si>
  <si>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</si>
  <si>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</si>
  <si>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</si>
  <si>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</si>
  <si>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</si>
  <si>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</si>
  <si>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</si>
  <si>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</si>
  <si>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</si>
  <si>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</si>
  <si>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</si>
  <si>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</si>
  <si>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</si>
  <si>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</si>
  <si>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</si>
  <si>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</si>
  <si>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</si>
  <si>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</si>
  <si>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</si>
  <si>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</si>
  <si>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</si>
  <si>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</si>
  <si>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</si>
  <si>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</si>
  <si>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</si>
  <si>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</si>
  <si>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</si>
  <si>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</si>
  <si>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</si>
  <si>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</si>
  <si>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</si>
  <si>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</si>
  <si>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</si>
  <si>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</si>
  <si>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</si>
  <si>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</si>
  <si>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</si>
  <si>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</si>
  <si>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</si>
  <si>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</si>
  <si>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</si>
  <si>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</si>
  <si>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</si>
  <si>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</si>
  <si>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</si>
  <si>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</si>
  <si>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</si>
  <si>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</si>
  <si>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</si>
  <si>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</si>
  <si>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</si>
  <si>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</si>
  <si>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</si>
  <si>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</si>
  <si>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</si>
  <si>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</si>
  <si>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</si>
  <si>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</si>
  <si>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</si>
  <si>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</si>
  <si>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</si>
  <si>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</si>
  <si>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</si>
  <si>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</si>
  <si>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</si>
  <si>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</si>
  <si>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</si>
  <si>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</si>
  <si>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</si>
  <si>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</si>
  <si>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</si>
  <si>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</si>
  <si>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</si>
  <si>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</si>
  <si>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</si>
  <si>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</si>
  <si>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</si>
  <si>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</si>
  <si>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</si>
  <si>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</si>
  <si>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</si>
  <si>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</si>
  <si>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</si>
  <si>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</si>
  <si>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</si>
  <si>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</si>
  <si>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</si>
  <si>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</si>
  <si>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</si>
  <si>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</si>
  <si>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</si>
  <si>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</si>
  <si>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</si>
  <si>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</si>
  <si>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</si>
  <si>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</si>
  <si>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</si>
  <si>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</si>
  <si>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</si>
  <si>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</si>
  <si>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</si>
  <si>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</si>
  <si>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</si>
  <si>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</si>
  <si>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</si>
  <si>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</si>
  <si>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</si>
  <si>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</si>
  <si>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</si>
  <si>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</si>
  <si>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</si>
  <si>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</si>
  <si>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</si>
  <si>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</si>
  <si>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</si>
  <si>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</si>
  <si>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</si>
  <si>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</si>
  <si>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</si>
  <si>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</si>
  <si>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</si>
  <si>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</si>
  <si>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</si>
  <si>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</si>
  <si>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</si>
  <si>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</si>
  <si>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</si>
  <si>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</si>
  <si>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</si>
  <si>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</si>
  <si>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</si>
  <si>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</si>
  <si>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</si>
  <si>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</si>
  <si>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</si>
  <si>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</si>
  <si>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</si>
  <si>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</si>
  <si>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</si>
  <si>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</si>
  <si>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</si>
  <si>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</si>
  <si>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</si>
  <si>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</si>
  <si>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</si>
  <si>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</si>
  <si>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</si>
  <si>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</si>
  <si>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</si>
  <si>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</si>
  <si>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</si>
  <si>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</si>
  <si>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</si>
  <si>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</si>
  <si>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</si>
  <si>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</si>
  <si>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</si>
  <si>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</si>
  <si>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</si>
  <si>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</si>
  <si>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</si>
  <si>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</si>
  <si>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</si>
  <si>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</si>
  <si>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</si>
  <si>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</si>
  <si>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</si>
  <si>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</si>
  <si>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</si>
  <si>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</si>
  <si>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</si>
  <si>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</si>
  <si>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</si>
  <si>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</si>
  <si>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</si>
  <si>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</si>
  <si>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</si>
  <si>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</si>
  <si>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</si>
  <si>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</si>
  <si>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</si>
  <si>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</si>
  <si>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</si>
  <si>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</si>
  <si>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</si>
  <si>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</si>
  <si>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</si>
  <si>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</si>
  <si>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</si>
  <si>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</si>
  <si>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</si>
  <si>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</si>
  <si>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</si>
  <si>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</si>
  <si>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</si>
  <si>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</si>
  <si>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</si>
  <si>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</si>
  <si>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</si>
  <si>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</si>
  <si>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</si>
  <si>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</si>
  <si>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</si>
  <si>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</si>
  <si>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</si>
  <si>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</si>
  <si>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</si>
  <si>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</si>
  <si>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</si>
  <si>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</si>
  <si>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</si>
  <si>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</si>
  <si>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</si>
  <si>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</si>
  <si>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</si>
  <si>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</si>
  <si>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</si>
  <si>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</si>
  <si>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</si>
  <si>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</si>
  <si>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</si>
  <si>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</si>
  <si>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</si>
  <si>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</si>
  <si>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</si>
  <si>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</si>
  <si>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</si>
  <si>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</si>
  <si>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</si>
  <si>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</si>
  <si>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</si>
  <si>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</si>
  <si>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</si>
  <si>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</si>
  <si>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</si>
  <si>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</si>
  <si>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</si>
  <si>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</si>
  <si>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</si>
  <si>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</si>
  <si>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</si>
  <si>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</si>
  <si>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</si>
  <si>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</si>
  <si>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</si>
  <si>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</si>
  <si>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</si>
  <si>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</si>
  <si>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</si>
  <si>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</si>
  <si>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</si>
  <si>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</si>
  <si>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</si>
  <si>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</si>
  <si>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</si>
  <si>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</si>
  <si>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</si>
  <si>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</si>
  <si>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</si>
  <si>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</si>
  <si>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</si>
  <si>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</si>
  <si>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</si>
  <si>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</si>
  <si>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</si>
  <si>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</si>
  <si>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</si>
  <si>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</si>
  <si>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</si>
  <si>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</si>
  <si>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</si>
  <si>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</si>
  <si>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</si>
  <si>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</si>
  <si>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</si>
  <si>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</si>
  <si>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</si>
  <si>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</si>
  <si>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</si>
  <si>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</si>
  <si>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</si>
  <si>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</si>
  <si>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</si>
  <si>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</si>
  <si>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</si>
  <si>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</si>
  <si>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</si>
  <si>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</si>
  <si>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</si>
  <si>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</si>
  <si>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</si>
  <si>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</si>
  <si>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</si>
  <si>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</si>
  <si>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</si>
  <si>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</si>
  <si>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</si>
  <si>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</si>
  <si>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</si>
  <si>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</si>
  <si>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</si>
  <si>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</si>
  <si>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</si>
  <si>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</si>
  <si>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</si>
  <si>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</si>
  <si>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</si>
  <si>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</si>
  <si>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</si>
  <si>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</si>
  <si>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</si>
  <si>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</si>
  <si>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</si>
  <si>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</si>
  <si>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</si>
  <si>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</si>
  <si>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</si>
  <si>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</si>
  <si>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</si>
  <si>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</si>
  <si>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</si>
  <si>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</si>
  <si>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</si>
  <si>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</si>
  <si>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</si>
  <si>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</si>
  <si>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</si>
  <si>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</si>
  <si>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</si>
  <si>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</si>
  <si>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</si>
  <si>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</si>
  <si>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</si>
  <si>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</si>
  <si>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</si>
  <si>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</si>
  <si>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</si>
  <si>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</si>
  <si>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</si>
  <si>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</si>
  <si>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</si>
  <si>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</si>
  <si>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</si>
  <si>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</si>
  <si>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</si>
  <si>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</si>
  <si>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</si>
  <si>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</si>
  <si>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</si>
  <si>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</si>
  <si>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</si>
  <si>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</si>
  <si>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</si>
  <si>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</si>
  <si>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</si>
  <si>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</si>
  <si>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</si>
  <si>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</si>
  <si>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</si>
  <si>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</si>
  <si>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</si>
  <si>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</si>
  <si>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</si>
  <si>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</si>
  <si>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</si>
  <si>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</si>
  <si>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</si>
  <si>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</si>
  <si>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</si>
  <si>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</si>
  <si>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</si>
  <si>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</si>
  <si>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</si>
  <si>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</si>
  <si>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</si>
  <si>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</si>
  <si>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</si>
  <si>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</si>
  <si>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</si>
  <si>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</si>
  <si>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</si>
  <si>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</si>
  <si>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</si>
  <si>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</si>
  <si>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</si>
  <si>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</si>
  <si>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</si>
  <si>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</si>
  <si>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</si>
  <si>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</si>
  <si>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</si>
  <si>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</si>
  <si>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</si>
  <si>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</si>
  <si>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</si>
  <si>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</si>
  <si>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</si>
  <si>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</si>
  <si>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</si>
  <si>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</si>
  <si>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</si>
  <si>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</si>
  <si>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</si>
  <si>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</si>
  <si>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</si>
  <si>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</si>
  <si>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</si>
  <si>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</si>
  <si>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</si>
  <si>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</si>
  <si>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</si>
  <si>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</si>
  <si>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</si>
  <si>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</si>
  <si>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</si>
  <si>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</si>
  <si>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</si>
  <si>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</si>
  <si>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</si>
  <si>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</si>
  <si>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</si>
  <si>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</si>
  <si>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</si>
  <si>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</si>
  <si>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</si>
  <si>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</si>
  <si>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</si>
  <si>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</si>
  <si>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</si>
  <si>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</si>
  <si>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</si>
  <si>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</si>
  <si>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</si>
  <si>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</si>
  <si>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</si>
  <si>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</si>
  <si>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</si>
  <si>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</si>
  <si>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</si>
  <si>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</si>
  <si>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</si>
  <si>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</si>
  <si>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</si>
  <si>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</si>
  <si>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</si>
  <si>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</si>
  <si>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</si>
  <si>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</si>
  <si>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</si>
  <si>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</si>
  <si>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</si>
  <si>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</si>
  <si>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</si>
  <si>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</si>
  <si>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</si>
  <si>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</si>
  <si>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</si>
  <si>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</si>
  <si>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</si>
  <si>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</si>
  <si>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</si>
  <si>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</si>
  <si>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</si>
  <si>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</si>
  <si>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</si>
  <si>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</si>
  <si>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</si>
  <si>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</si>
  <si>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</si>
  <si>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</si>
  <si>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</si>
  <si>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</si>
  <si>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</si>
  <si>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</si>
  <si>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</si>
  <si>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</si>
  <si>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</si>
  <si>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</si>
  <si>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</si>
  <si>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</si>
  <si>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</si>
  <si>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</si>
  <si>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</si>
  <si>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</si>
  <si>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</si>
  <si>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</si>
  <si>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</si>
  <si>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</si>
  <si>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</si>
  <si>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</si>
  <si>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</si>
  <si>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</si>
  <si>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</si>
  <si>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</si>
  <si>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</si>
  <si>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</si>
  <si>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</si>
  <si>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</si>
  <si>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</si>
  <si>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</si>
  <si>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</si>
  <si>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</si>
  <si>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</si>
  <si>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</si>
  <si>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</si>
  <si>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</si>
  <si>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</si>
  <si>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</si>
  <si>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</si>
  <si>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</si>
  <si>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</si>
  <si>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</si>
  <si>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</si>
  <si>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</si>
  <si>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</si>
  <si>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</si>
  <si>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</si>
  <si>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</si>
  <si>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</si>
  <si>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</si>
  <si>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</si>
  <si>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</si>
  <si>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</si>
  <si>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</si>
  <si>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</si>
  <si>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</si>
  <si>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</si>
  <si>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</si>
  <si>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</si>
  <si>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</si>
  <si>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</si>
  <si>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</si>
  <si>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</si>
  <si>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</si>
  <si>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</si>
  <si>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</si>
  <si>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</si>
  <si>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</si>
  <si>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</si>
  <si>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</si>
  <si>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</si>
  <si>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</si>
  <si>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</si>
  <si>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</si>
  <si>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</si>
  <si>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</si>
  <si>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</si>
  <si>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</si>
  <si>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</si>
  <si>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</si>
  <si>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</si>
  <si>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</si>
  <si>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</si>
  <si>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</si>
  <si>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</si>
  <si>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</si>
  <si>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</si>
  <si>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</si>
  <si>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</si>
  <si>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</si>
  <si>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</si>
  <si>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</si>
  <si>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</si>
  <si>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</si>
  <si>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</si>
  <si>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</si>
  <si>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</si>
  <si>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</si>
  <si>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</si>
  <si>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</si>
  <si>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</si>
  <si>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</si>
  <si>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</si>
  <si>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</si>
  <si>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</si>
  <si>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</si>
  <si>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</si>
  <si>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</si>
  <si>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</si>
  <si>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</si>
  <si>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</si>
  <si>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</si>
  <si>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</si>
  <si>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</si>
  <si>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</si>
  <si>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</si>
  <si>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</si>
  <si>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</si>
  <si>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</si>
  <si>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</si>
  <si>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</si>
  <si>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</si>
  <si>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</si>
  <si>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</si>
  <si>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</si>
  <si>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</si>
  <si>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</si>
  <si>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</si>
  <si>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</si>
  <si>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</si>
  <si>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</si>
  <si>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</si>
  <si>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</si>
  <si>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</si>
  <si>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</si>
  <si>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</si>
  <si>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</si>
  <si>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</si>
  <si>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</si>
  <si>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</si>
  <si>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</si>
  <si>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</si>
  <si>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</si>
  <si>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</si>
  <si>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</si>
  <si>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</si>
  <si>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</si>
  <si>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</si>
  <si>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</si>
  <si>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</si>
  <si>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</si>
  <si>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</si>
  <si>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</si>
  <si>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</si>
  <si>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</si>
  <si>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</si>
  <si>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</si>
  <si>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</si>
  <si>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</si>
  <si>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</si>
  <si>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</si>
  <si>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</si>
  <si>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</si>
  <si>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</si>
  <si>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</si>
  <si>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</si>
  <si>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</si>
  <si>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</si>
  <si>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</si>
  <si>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</si>
  <si>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</si>
  <si>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</si>
  <si>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</si>
  <si>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</si>
  <si>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</si>
  <si>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</si>
  <si>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</si>
  <si>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</si>
  <si>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</si>
  <si>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</si>
  <si>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</si>
  <si>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</si>
  <si>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</si>
  <si>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</si>
  <si>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</si>
  <si>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</si>
  <si>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</si>
  <si>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</si>
  <si>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</si>
  <si>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</si>
  <si>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</si>
  <si>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</si>
  <si>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</si>
  <si>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</si>
  <si>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</si>
  <si>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</si>
  <si>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</si>
  <si>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</si>
  <si>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</si>
  <si>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</si>
  <si>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</si>
  <si>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</si>
  <si>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</si>
  <si>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</si>
  <si>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</si>
  <si>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</si>
  <si>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</si>
  <si>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</si>
  <si>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</si>
  <si>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</si>
  <si>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</si>
  <si>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</si>
  <si>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</si>
  <si>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</si>
  <si>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</si>
  <si>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</si>
  <si>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</si>
  <si>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</si>
  <si>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</si>
  <si>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</si>
  <si>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</si>
  <si>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</si>
  <si>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</si>
  <si>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</si>
  <si>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</si>
  <si>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</si>
  <si>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</si>
  <si>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</si>
  <si>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</si>
  <si>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</si>
  <si>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</si>
  <si>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</si>
  <si>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</si>
  <si>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</si>
  <si>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</si>
  <si>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</si>
  <si>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</si>
  <si>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</si>
  <si>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</si>
  <si>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</si>
  <si>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</si>
  <si>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</si>
  <si>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</si>
  <si>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</si>
  <si>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</si>
  <si>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</si>
  <si>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</si>
  <si>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</si>
  <si>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</si>
  <si>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</si>
  <si>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</si>
  <si>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</si>
  <si>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</si>
  <si>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</si>
  <si>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</si>
  <si>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</si>
  <si>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</si>
  <si>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</si>
  <si>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</si>
  <si>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</si>
  <si>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</si>
  <si>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</si>
  <si>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</si>
  <si>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</si>
  <si>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</si>
  <si>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</si>
  <si>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</si>
  <si>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</si>
  <si>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</si>
  <si>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</si>
  <si>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</si>
  <si>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</si>
  <si>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</si>
  <si>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</si>
  <si>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</si>
  <si>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</si>
  <si>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</si>
  <si>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</si>
  <si>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</si>
  <si>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</si>
  <si>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</si>
  <si>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</si>
  <si>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</si>
  <si>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</si>
  <si>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</si>
  <si>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</si>
  <si>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</si>
  <si>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</si>
  <si>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</si>
  <si>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</si>
  <si>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</si>
  <si>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</si>
  <si>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</si>
  <si>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</si>
  <si>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</si>
  <si>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</si>
  <si>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</si>
  <si>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</si>
  <si>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</si>
  <si>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</si>
  <si>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</si>
  <si>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</si>
  <si>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</si>
  <si>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</si>
  <si>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</si>
  <si>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</si>
  <si>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</si>
  <si>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</si>
  <si>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</si>
  <si>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</si>
  <si>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</si>
  <si>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</si>
  <si>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</si>
  <si>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</si>
  <si>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</si>
  <si>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</si>
  <si>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</si>
  <si>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</si>
  <si>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</si>
  <si>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</si>
  <si>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</si>
  <si>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</si>
  <si>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</si>
  <si>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</si>
  <si>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</si>
  <si>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</si>
  <si>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</si>
  <si>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</si>
  <si>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</si>
  <si>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</si>
  <si>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</si>
  <si>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</si>
  <si>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</si>
  <si>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</si>
  <si>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</si>
  <si>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</si>
  <si>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</si>
  <si>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</si>
  <si>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</si>
  <si>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</si>
  <si>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</si>
  <si>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</si>
  <si>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</si>
  <si>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</si>
  <si>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</si>
  <si>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</si>
  <si>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</si>
  <si>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</si>
  <si>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</si>
  <si>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</si>
  <si>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</si>
  <si>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</si>
  <si>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</si>
  <si>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</si>
  <si>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</si>
  <si>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</si>
  <si>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</si>
  <si>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</si>
  <si>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</si>
  <si>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</si>
  <si>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</si>
  <si>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</si>
  <si>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</si>
  <si>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</si>
  <si>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</si>
  <si>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</si>
  <si>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</si>
  <si>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</si>
  <si>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</si>
  <si>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</si>
  <si>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</si>
  <si>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</si>
  <si>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</si>
  <si>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</si>
  <si>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</si>
  <si>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</si>
  <si>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</si>
  <si>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</si>
  <si>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</si>
  <si>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</si>
  <si>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</si>
  <si>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</si>
  <si>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</si>
  <si>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</si>
  <si>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</si>
  <si>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</si>
  <si>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</si>
  <si>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</si>
  <si>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</si>
  <si>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</si>
  <si>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</si>
  <si>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</si>
  <si>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</si>
  <si>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</si>
  <si>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</si>
  <si>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</si>
  <si>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</si>
  <si>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</si>
  <si>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</si>
  <si>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</si>
  <si>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</si>
  <si>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</si>
  <si>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</si>
  <si>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</si>
  <si>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</si>
  <si>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</si>
  <si>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</si>
  <si>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</si>
  <si>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</si>
  <si>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</si>
  <si>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</si>
  <si>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</si>
  <si>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</si>
  <si>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</si>
  <si>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</si>
  <si>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</si>
  <si>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</si>
  <si>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</si>
  <si>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</si>
  <si>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</si>
  <si>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</si>
  <si>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</si>
  <si>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</si>
  <si>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</si>
  <si>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</si>
  <si>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</si>
  <si>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</si>
  <si>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</si>
  <si>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</si>
  <si>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</si>
  <si>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</si>
  <si>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</si>
  <si>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</si>
  <si>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</si>
  <si>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</si>
  <si>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</si>
  <si>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</si>
  <si>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</si>
  <si>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</si>
  <si>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</si>
  <si>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</si>
  <si>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</si>
  <si>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</si>
  <si>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</si>
  <si>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</si>
  <si>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</si>
  <si>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</si>
  <si>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</si>
  <si>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</si>
  <si>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</si>
  <si>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</si>
  <si>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</si>
  <si>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</si>
  <si>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</si>
  <si>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</si>
  <si>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</si>
  <si>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</si>
  <si>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</si>
  <si>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</si>
  <si>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</si>
  <si>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</si>
  <si>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</si>
  <si>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</si>
  <si>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</si>
  <si>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</si>
  <si>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</si>
  <si>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</si>
  <si>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</si>
  <si>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</si>
  <si>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</si>
  <si>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</si>
  <si>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</si>
  <si>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</si>
  <si>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</si>
  <si>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</si>
  <si>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</si>
  <si>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</si>
  <si>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</si>
  <si>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</si>
  <si>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</si>
  <si>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</si>
  <si>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</si>
  <si>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</si>
  <si>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</si>
  <si>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</si>
  <si>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</si>
  <si>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</si>
  <si>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</si>
  <si>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</si>
  <si>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</si>
  <si>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</si>
  <si>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</si>
  <si>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</si>
  <si>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</si>
  <si>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</si>
  <si>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</si>
  <si>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</si>
  <si>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</si>
  <si>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</si>
  <si>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</si>
  <si>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</si>
  <si>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</si>
  <si>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</si>
  <si>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</si>
  <si>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</si>
  <si>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</si>
  <si>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</si>
  <si>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</si>
  <si>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</si>
  <si>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</si>
  <si>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</si>
  <si>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</si>
  <si>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</si>
  <si>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</si>
  <si>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</si>
  <si>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</si>
  <si>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</si>
  <si>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</si>
  <si>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</si>
  <si>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</si>
  <si>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</si>
  <si>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</si>
  <si>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</si>
  <si>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</si>
  <si>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</si>
  <si>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</si>
  <si>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</si>
  <si>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</si>
  <si>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</si>
  <si>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</si>
  <si>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</si>
  <si>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</si>
  <si>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</si>
  <si>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</si>
  <si>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</si>
  <si>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</si>
  <si>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</si>
  <si>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</si>
  <si>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</si>
  <si>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</si>
  <si>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</si>
  <si>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</si>
  <si>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</si>
  <si>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</si>
  <si>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</si>
  <si>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</si>
  <si>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</si>
  <si>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</si>
  <si>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</si>
  <si>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</si>
  <si>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</si>
  <si>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</si>
  <si>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</si>
  <si>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</si>
  <si>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</si>
  <si>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</si>
  <si>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</si>
  <si>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</si>
  <si>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</si>
  <si>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</si>
  <si>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</si>
  <si>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</si>
  <si>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</si>
  <si>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</si>
  <si>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</si>
  <si>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</si>
  <si>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</si>
  <si>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</si>
  <si>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</si>
  <si>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</si>
  <si>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</si>
  <si>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</si>
  <si>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</si>
  <si>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</si>
  <si>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</si>
  <si>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</si>
  <si>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</si>
  <si>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</si>
  <si>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</si>
  <si>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</si>
  <si>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</si>
  <si>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</si>
  <si>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</si>
  <si>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</si>
  <si>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</si>
  <si>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</si>
  <si>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</si>
  <si>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</si>
  <si>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</si>
  <si>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</si>
  <si>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</si>
  <si>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</si>
  <si>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</si>
  <si>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</si>
  <si>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</si>
  <si>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</si>
  <si>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</si>
  <si>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</si>
  <si>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</si>
  <si>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</si>
  <si>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</si>
  <si>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</si>
  <si>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</si>
  <si>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</si>
  <si>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</si>
  <si>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</si>
  <si>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</si>
  <si>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</si>
  <si>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</si>
  <si>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</si>
  <si>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</si>
  <si>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</si>
  <si>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</si>
  <si>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</si>
  <si>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</si>
  <si>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</si>
  <si>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</si>
  <si>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</si>
  <si>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</si>
  <si>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</si>
  <si>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</si>
  <si>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</si>
  <si>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</si>
  <si>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</si>
  <si>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</si>
  <si>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</si>
  <si>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</si>
  <si>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</si>
  <si>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</si>
  <si>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</si>
  <si>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</si>
  <si>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</si>
  <si>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</si>
  <si>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</si>
  <si>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</si>
  <si>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</si>
  <si>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</si>
  <si>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</si>
  <si>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</si>
  <si>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</si>
  <si>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</si>
  <si>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</si>
  <si>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</si>
  <si>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</si>
  <si>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</si>
  <si>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</si>
  <si>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</si>
  <si>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</si>
  <si>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</si>
  <si>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</si>
  <si>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</si>
  <si>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</si>
  <si>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</si>
  <si>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</si>
  <si>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</si>
  <si>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</si>
  <si>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</si>
  <si>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</si>
  <si>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</si>
  <si>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</si>
  <si>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</si>
  <si>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</si>
  <si>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</si>
  <si>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</si>
  <si>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</si>
  <si>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</si>
  <si>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</si>
  <si>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</si>
  <si>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</si>
  <si>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</si>
  <si>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</si>
  <si>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</si>
  <si>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</si>
  <si>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</si>
  <si>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</si>
  <si>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</si>
  <si>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</si>
  <si>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</si>
  <si>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</si>
  <si>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</si>
  <si>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</si>
  <si>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</si>
  <si>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</si>
  <si>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</si>
  <si>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</si>
  <si>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</si>
  <si>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</si>
  <si>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</si>
  <si>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</si>
  <si>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</si>
  <si>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</si>
  <si>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</si>
  <si>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</si>
  <si>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</si>
  <si>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</si>
  <si>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</si>
  <si>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</si>
  <si>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</si>
  <si>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</si>
  <si>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</si>
  <si>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</si>
  <si>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</si>
  <si>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</si>
  <si>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</si>
  <si>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</si>
  <si>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</si>
  <si>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</si>
  <si>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</si>
  <si>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</si>
  <si>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</si>
  <si>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</si>
  <si>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</si>
  <si>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</si>
  <si>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</si>
  <si>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</si>
  <si>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</si>
  <si>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</si>
  <si>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</si>
  <si>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</si>
  <si>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</si>
  <si>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</si>
  <si>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</si>
  <si>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</si>
  <si>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</si>
  <si>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</si>
  <si>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</si>
  <si>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</si>
  <si>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</si>
  <si>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</si>
  <si>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</si>
  <si>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</si>
  <si>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</si>
  <si>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</si>
  <si>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</si>
  <si>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</si>
  <si>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</si>
  <si>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</si>
  <si>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</si>
  <si>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</si>
  <si>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</si>
  <si>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</si>
  <si>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</si>
  <si>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</si>
  <si>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</si>
  <si>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</si>
  <si>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</si>
  <si>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</si>
  <si>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</si>
  <si>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</si>
  <si>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</si>
  <si>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</si>
  <si>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</si>
  <si>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</si>
  <si>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</si>
  <si>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</si>
  <si>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</si>
  <si>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</si>
  <si>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</si>
  <si>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</si>
  <si>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</si>
  <si>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</si>
  <si>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</si>
  <si>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</si>
  <si>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</si>
  <si>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</si>
  <si>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</si>
  <si>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</si>
  <si>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</si>
  <si>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</si>
  <si>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</si>
  <si>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</si>
  <si>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</si>
  <si>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</si>
  <si>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</si>
  <si>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</si>
  <si>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</si>
  <si>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</si>
  <si>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</si>
  <si>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</si>
  <si>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</si>
  <si>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</si>
  <si>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</si>
  <si>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</si>
  <si>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</si>
  <si>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</si>
  <si>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</si>
  <si>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</si>
  <si>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</si>
  <si>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</si>
  <si>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</si>
  <si>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</si>
  <si>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</si>
  <si>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</si>
  <si>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</si>
  <si>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</si>
  <si>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</si>
  <si>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</si>
  <si>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</si>
  <si>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</si>
  <si>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</si>
  <si>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</si>
  <si>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</si>
  <si>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</si>
  <si>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</si>
  <si>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</si>
  <si>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</si>
  <si>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</si>
  <si>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</si>
  <si>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</si>
  <si>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</si>
  <si>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</si>
  <si>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</si>
  <si>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</si>
  <si>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</si>
  <si>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</si>
  <si>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</si>
  <si>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</si>
  <si>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</si>
  <si>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</si>
  <si>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</si>
  <si>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</si>
  <si>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</si>
  <si>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</si>
  <si>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</si>
  <si>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</si>
  <si>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</si>
  <si>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</si>
  <si>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</si>
  <si>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</si>
  <si>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</si>
  <si>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</si>
  <si>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</si>
  <si>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</si>
  <si>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</si>
  <si>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</si>
  <si>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</si>
  <si>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</si>
  <si>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</si>
  <si>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</si>
  <si>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</si>
  <si>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</si>
  <si>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</si>
  <si>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</si>
  <si>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</si>
  <si>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</si>
  <si>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</si>
  <si>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</si>
  <si>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</si>
  <si>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</si>
  <si>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</si>
  <si>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</si>
  <si>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</si>
  <si>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</si>
  <si>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</si>
  <si>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</si>
  <si>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</si>
  <si>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</si>
  <si>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</si>
  <si>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</si>
  <si>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</si>
  <si>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</si>
  <si>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</si>
  <si>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</si>
  <si>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</si>
  <si>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</si>
  <si>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</si>
  <si>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</si>
  <si>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</si>
  <si>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</si>
  <si>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</si>
  <si>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</si>
  <si>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</si>
  <si>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</si>
  <si>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</si>
  <si>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</si>
  <si>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</si>
  <si>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</si>
  <si>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</si>
  <si>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</si>
  <si>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</si>
  <si>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</si>
  <si>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</si>
  <si>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</si>
  <si>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</si>
  <si>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</si>
  <si>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</si>
  <si>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</si>
  <si>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</si>
  <si>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</si>
  <si>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</si>
  <si>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</si>
  <si>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</si>
  <si>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</si>
  <si>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</si>
  <si>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</si>
  <si>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</si>
  <si>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</si>
  <si>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</si>
  <si>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</si>
  <si>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</si>
  <si>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</si>
  <si>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</si>
  <si>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</si>
  <si>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</si>
  <si>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</si>
  <si>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</si>
  <si>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</si>
  <si>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</si>
  <si>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</si>
  <si>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</si>
  <si>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</si>
  <si>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</si>
  <si>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</si>
  <si>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</si>
  <si>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</si>
  <si>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</si>
  <si>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</si>
  <si>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</si>
  <si>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</si>
  <si>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</si>
  <si>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</si>
  <si>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</si>
  <si>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</si>
  <si>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</si>
  <si>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</si>
  <si>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</si>
  <si>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</si>
  <si>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</si>
  <si>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</si>
  <si>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</si>
  <si>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</si>
  <si>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</si>
  <si>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</si>
  <si>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</si>
  <si>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</si>
  <si>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</si>
  <si>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</si>
  <si>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</si>
  <si>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</si>
  <si>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</si>
  <si>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</si>
  <si>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</si>
  <si>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</si>
  <si>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</si>
  <si>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</si>
  <si>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</si>
  <si>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</si>
  <si>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</si>
  <si>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</si>
  <si>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</si>
  <si>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</si>
  <si>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</si>
  <si>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</si>
  <si>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</si>
  <si>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</si>
  <si>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</si>
  <si>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</si>
  <si>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</si>
  <si>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</si>
  <si>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</si>
  <si>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</si>
  <si>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</si>
  <si>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</si>
  <si>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</si>
  <si>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</si>
  <si>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</si>
  <si>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</si>
  <si>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</si>
  <si>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</si>
  <si>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</si>
  <si>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</si>
  <si>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</si>
  <si>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</si>
  <si>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</si>
  <si>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</si>
  <si>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</si>
  <si>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</si>
  <si>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</si>
  <si>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</si>
  <si>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</si>
  <si>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</si>
  <si>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</si>
  <si>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</si>
  <si>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</si>
  <si>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</si>
  <si>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</si>
  <si>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</si>
  <si>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</si>
  <si>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</si>
  <si>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</si>
  <si>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</si>
  <si>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</si>
  <si>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</si>
  <si>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</si>
  <si>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</si>
  <si>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</si>
  <si>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</si>
  <si>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</si>
  <si>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</si>
  <si>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</si>
  <si>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</si>
  <si>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</si>
  <si>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</si>
  <si>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</si>
  <si>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</si>
  <si>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</si>
  <si>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</si>
  <si>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</si>
  <si>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</si>
  <si>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</si>
  <si>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</si>
  <si>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</si>
  <si>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</si>
  <si>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</si>
  <si>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</si>
  <si>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</si>
  <si>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</si>
  <si>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</si>
  <si>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</si>
  <si>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</si>
  <si>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</si>
  <si>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</si>
  <si>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</si>
  <si>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</si>
  <si>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</si>
  <si>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</si>
  <si>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</si>
  <si>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</si>
  <si>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</si>
  <si>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</si>
  <si>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</si>
  <si>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</si>
  <si>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</si>
  <si>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</si>
  <si>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</si>
  <si>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</si>
  <si>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</si>
  <si>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</si>
  <si>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</si>
  <si>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</si>
  <si>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</si>
  <si>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</si>
  <si>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</si>
  <si>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</si>
  <si>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</si>
  <si>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</si>
  <si>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</si>
  <si>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</si>
  <si>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</si>
  <si>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</si>
  <si>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</si>
  <si>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</si>
  <si>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</si>
  <si>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</si>
  <si>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</si>
  <si>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</si>
  <si>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</si>
  <si>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</si>
  <si>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</si>
  <si>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</si>
  <si>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</si>
  <si>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</si>
  <si>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</si>
  <si>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</si>
  <si>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</si>
  <si>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</si>
  <si>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</si>
  <si>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</si>
  <si>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</si>
  <si>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</si>
  <si>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</si>
  <si>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</si>
  <si>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</si>
  <si>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</si>
  <si>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</si>
  <si>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</si>
  <si>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</si>
  <si>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</si>
  <si>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</si>
  <si>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</si>
  <si>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</si>
  <si>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</si>
  <si>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</si>
  <si>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</si>
  <si>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</si>
  <si>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</si>
  <si>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</si>
  <si>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</si>
  <si>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</si>
  <si>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</si>
  <si>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</si>
  <si>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</si>
  <si>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</si>
  <si>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</si>
  <si>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</si>
  <si>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</si>
  <si>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</si>
  <si>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</si>
  <si>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</si>
  <si>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</si>
  <si>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</si>
  <si>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</si>
  <si>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</si>
  <si>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</si>
  <si>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</si>
  <si>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</si>
  <si>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</si>
  <si>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</si>
  <si>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</si>
  <si>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</si>
  <si>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</si>
  <si>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</si>
  <si>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</si>
  <si>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</si>
  <si>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</si>
  <si>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</si>
  <si>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</si>
  <si>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</si>
  <si>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</si>
  <si>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</si>
  <si>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</si>
  <si>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</si>
  <si>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</si>
  <si>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</si>
  <si>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</si>
  <si>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</si>
  <si>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</si>
  <si>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</si>
  <si>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</si>
  <si>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</si>
  <si>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</si>
  <si>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</si>
  <si>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</si>
  <si>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</si>
  <si>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</si>
  <si>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</si>
  <si>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</si>
  <si>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</si>
  <si>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</si>
  <si>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</si>
  <si>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</si>
  <si>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</si>
  <si>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</si>
  <si>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</si>
  <si>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</si>
  <si>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</si>
  <si>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</si>
  <si>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</si>
  <si>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</si>
  <si>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</si>
  <si>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</si>
  <si>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</si>
  <si>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</si>
  <si>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</si>
  <si>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</si>
  <si>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</si>
  <si>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</si>
  <si>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</si>
  <si>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</si>
  <si>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</si>
  <si>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</si>
  <si>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</si>
  <si>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</si>
  <si>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</si>
  <si>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</si>
  <si>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</si>
  <si>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</si>
  <si>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</si>
  <si>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</si>
  <si>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</si>
  <si>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</si>
  <si>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</si>
  <si>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</si>
  <si>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</si>
  <si>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</si>
  <si>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</si>
  <si>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</si>
  <si>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</si>
  <si>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</si>
  <si>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</si>
  <si>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</si>
  <si>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</si>
  <si>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</si>
  <si>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</si>
  <si>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</si>
  <si>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</si>
  <si>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</si>
  <si>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</si>
  <si>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</si>
  <si>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</si>
  <si>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</si>
  <si>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</si>
  <si>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</si>
  <si>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</si>
  <si>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</si>
  <si>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</si>
  <si>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</si>
  <si>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</si>
  <si>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</si>
  <si>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</si>
  <si>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</si>
  <si>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</si>
  <si>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</si>
  <si>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</si>
  <si>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</si>
  <si>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</si>
  <si>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</si>
  <si>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</si>
  <si>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</si>
  <si>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</si>
  <si>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</si>
  <si>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</si>
  <si>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</si>
  <si>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</si>
  <si>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</si>
  <si>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</si>
  <si>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</si>
  <si>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</si>
  <si>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</si>
  <si>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</si>
  <si>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</si>
  <si>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</si>
  <si>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</si>
  <si>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</si>
  <si>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</si>
  <si>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</si>
  <si>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</si>
  <si>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</si>
  <si>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</si>
  <si>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</si>
  <si>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</si>
  <si>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</si>
  <si>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</si>
  <si>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</si>
  <si>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</si>
  <si>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</si>
  <si>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</si>
  <si>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</si>
  <si>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</si>
  <si>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</si>
  <si>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</si>
  <si>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</si>
  <si>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</si>
  <si>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</si>
  <si>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</si>
  <si>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</si>
  <si>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</si>
  <si>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</si>
  <si>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</si>
  <si>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</si>
  <si>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</si>
  <si>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</si>
  <si>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</si>
  <si>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</si>
  <si>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</si>
  <si>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</si>
  <si>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</si>
  <si>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</si>
  <si>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</si>
  <si>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</si>
  <si>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</si>
  <si>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</si>
  <si>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</si>
  <si>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</si>
  <si>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</si>
  <si>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</si>
  <si>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</si>
  <si>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</si>
  <si>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</si>
  <si>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</si>
  <si>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</si>
  <si>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</si>
  <si>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</si>
  <si>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</si>
  <si>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</si>
  <si>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</si>
  <si>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</si>
  <si>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</si>
  <si>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</si>
  <si>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</si>
  <si>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</si>
  <si>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</si>
  <si>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</si>
  <si>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</si>
  <si>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</si>
  <si>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</si>
  <si>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</si>
  <si>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</si>
  <si>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</si>
  <si>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</si>
  <si>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</si>
  <si>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</si>
  <si>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</si>
  <si>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</si>
  <si>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</si>
  <si>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</si>
  <si>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</si>
  <si>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</si>
  <si>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</si>
  <si>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</si>
  <si>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</si>
  <si>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</si>
  <si>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</si>
  <si>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</si>
  <si>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</si>
  <si>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</si>
  <si>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</si>
  <si>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</si>
  <si>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</si>
  <si>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</si>
  <si>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</si>
  <si>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</si>
  <si>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</si>
  <si>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</si>
  <si>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</si>
  <si>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</si>
  <si>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</si>
  <si>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</si>
  <si>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</si>
  <si>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</si>
  <si>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</si>
  <si>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</si>
  <si>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</si>
  <si>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</si>
  <si>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</si>
  <si>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</si>
  <si>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</si>
  <si>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</si>
  <si>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</si>
  <si>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</si>
  <si>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</si>
  <si>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</si>
  <si>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</si>
  <si>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</si>
  <si>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</si>
  <si>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</si>
  <si>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</si>
  <si>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</si>
  <si>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</si>
  <si>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</si>
  <si>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</si>
  <si>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</si>
  <si>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</si>
  <si>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</si>
  <si>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</si>
  <si>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</si>
  <si>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</si>
  <si>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</si>
  <si>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</si>
  <si>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</si>
  <si>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</si>
  <si>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</si>
  <si>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</si>
  <si>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</si>
  <si>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</si>
  <si>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</si>
  <si>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</si>
  <si>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</si>
  <si>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</si>
  <si>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</si>
  <si>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</si>
  <si>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</si>
  <si>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</si>
  <si>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</si>
  <si>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</si>
  <si>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</si>
  <si>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</si>
  <si>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</si>
  <si>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</si>
  <si>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</si>
  <si>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</si>
  <si>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</si>
  <si>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</si>
  <si>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</si>
  <si>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</si>
  <si>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</si>
  <si>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</si>
  <si>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</si>
  <si>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</si>
  <si>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</si>
  <si>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</si>
  <si>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</si>
  <si>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</si>
  <si>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</si>
  <si>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</si>
  <si>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</si>
  <si>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</si>
  <si>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</si>
  <si>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</si>
  <si>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</si>
  <si>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</si>
  <si>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</si>
  <si>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</si>
  <si>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</si>
  <si>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</si>
  <si>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</si>
  <si>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</si>
  <si>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</si>
  <si>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</si>
  <si>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</si>
  <si>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</si>
  <si>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</si>
  <si>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</si>
  <si>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</si>
  <si>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</si>
  <si>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</si>
  <si>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</si>
  <si>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</si>
  <si>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</si>
  <si>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</si>
  <si>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</si>
  <si>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</si>
  <si>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</si>
  <si>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</si>
  <si>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</si>
  <si>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</si>
  <si>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</si>
  <si>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</si>
  <si>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</si>
  <si>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</si>
  <si>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</si>
  <si>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</si>
  <si>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</si>
  <si>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</si>
  <si>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</si>
  <si>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</si>
  <si>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</si>
  <si>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</si>
  <si>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</si>
  <si>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</si>
  <si>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</si>
  <si>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</si>
  <si>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</si>
  <si>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</si>
  <si>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</si>
  <si>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</si>
  <si>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</si>
  <si>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</si>
  <si>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</si>
  <si>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</si>
  <si>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</si>
  <si>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</si>
  <si>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</si>
  <si>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</si>
  <si>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</si>
  <si>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</si>
  <si>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</si>
  <si>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</si>
  <si>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</si>
  <si>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</si>
  <si>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</si>
  <si>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</si>
  <si>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</si>
  <si>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</si>
  <si>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</si>
  <si>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</si>
  <si>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</si>
  <si>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</si>
  <si>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</si>
  <si>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</si>
  <si>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</si>
  <si>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</si>
  <si>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</si>
  <si>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</si>
  <si>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</si>
  <si>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</si>
  <si>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</si>
  <si>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</si>
  <si>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</si>
  <si>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</si>
  <si>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</si>
  <si>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</si>
  <si>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</si>
  <si>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</si>
  <si>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</si>
  <si>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</si>
  <si>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</si>
  <si>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</si>
  <si>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</si>
  <si>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</si>
  <si>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</si>
  <si>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</si>
  <si>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</si>
  <si>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</si>
  <si>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</si>
  <si>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</si>
  <si>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</si>
  <si>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</si>
  <si>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</si>
  <si>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</si>
  <si>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</si>
  <si>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</si>
  <si>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</si>
  <si>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</si>
  <si>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</si>
  <si>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</si>
  <si>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</si>
  <si>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</si>
  <si>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</si>
  <si>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</si>
  <si>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</si>
  <si>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</si>
  <si>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</si>
  <si>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</si>
  <si>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</si>
  <si>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</si>
  <si>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</si>
  <si>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</si>
  <si>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</si>
  <si>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</si>
  <si>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</si>
  <si>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</si>
  <si>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</si>
  <si>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</si>
  <si>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</si>
  <si>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</si>
  <si>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</si>
  <si>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</si>
  <si>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</si>
  <si>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</si>
  <si>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</si>
  <si>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</si>
  <si>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</si>
  <si>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</si>
  <si>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</si>
  <si>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</si>
  <si>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</si>
  <si>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</si>
  <si>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</si>
  <si>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</si>
  <si>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</si>
  <si>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</si>
  <si>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</si>
  <si>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</si>
  <si>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</si>
  <si>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</si>
  <si>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</si>
  <si>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</si>
  <si>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</si>
  <si>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</si>
  <si>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</si>
  <si>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</si>
  <si>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</si>
  <si>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</si>
  <si>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</si>
  <si>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</si>
  <si>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</si>
  <si>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</si>
  <si>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</si>
  <si>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</si>
  <si>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</si>
  <si>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</si>
  <si>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</si>
  <si>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</si>
  <si>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</si>
  <si>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</si>
  <si>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</si>
  <si>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</si>
  <si>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</si>
  <si>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</si>
  <si>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</si>
  <si>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</si>
  <si>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</si>
  <si>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</si>
  <si>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</si>
  <si>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</si>
  <si>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</si>
  <si>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</si>
  <si>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</si>
  <si>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</si>
  <si>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</si>
  <si>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</si>
  <si>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</si>
  <si>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</si>
  <si>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</si>
  <si>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</si>
  <si>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</si>
  <si>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</si>
  <si>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</si>
  <si>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</si>
  <si>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</si>
  <si>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</si>
  <si>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</si>
  <si>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</si>
  <si>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</si>
  <si>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</si>
  <si>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</si>
  <si>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</si>
  <si>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</si>
  <si>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</si>
  <si>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</si>
  <si>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</si>
  <si>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</si>
  <si>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</si>
  <si>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</si>
  <si>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</si>
  <si>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</si>
  <si>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</si>
  <si>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</si>
  <si>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</si>
  <si>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</si>
  <si>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</si>
  <si>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</si>
  <si>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</si>
  <si>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</si>
  <si>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</si>
  <si>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</si>
  <si>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</si>
  <si>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</si>
  <si>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</si>
  <si>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</si>
  <si>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</si>
  <si>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</si>
  <si>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</si>
  <si>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</si>
  <si>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</si>
  <si>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</si>
  <si>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</si>
  <si>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</si>
  <si>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</si>
  <si>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</si>
  <si>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</si>
  <si>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</si>
  <si>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</si>
  <si>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</si>
  <si>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</si>
  <si>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</si>
  <si>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</si>
  <si>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</si>
  <si>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</si>
  <si>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</si>
  <si>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</si>
  <si>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</si>
  <si>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</si>
  <si>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</si>
  <si>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</si>
  <si>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</si>
  <si>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</si>
  <si>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</si>
  <si>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</si>
  <si>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</si>
  <si>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</si>
  <si>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</si>
  <si>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</si>
  <si>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</si>
  <si>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</si>
  <si>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</si>
  <si>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</si>
  <si>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</si>
  <si>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</si>
  <si>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</si>
  <si>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</si>
  <si>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</si>
  <si>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</si>
  <si>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</si>
  <si>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</si>
  <si>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</si>
  <si>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</si>
  <si>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</si>
  <si>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</si>
  <si>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</si>
  <si>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</si>
  <si>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</si>
  <si>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</si>
  <si>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</si>
  <si>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</si>
  <si>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</si>
  <si>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</si>
  <si>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</si>
  <si>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</si>
  <si>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</si>
  <si>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</si>
  <si>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</si>
  <si>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</si>
  <si>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</si>
  <si>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</si>
  <si>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</si>
  <si>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</si>
  <si>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</si>
  <si>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</si>
  <si>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</si>
  <si>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</si>
  <si>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</si>
  <si>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</si>
  <si>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</si>
  <si>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</si>
  <si>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</si>
  <si>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</si>
  <si>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</si>
  <si>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</si>
  <si>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</si>
  <si>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</si>
  <si>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</si>
  <si>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</si>
  <si>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</si>
  <si>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</si>
  <si>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</si>
  <si>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</si>
  <si>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</si>
  <si>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</si>
  <si>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</si>
  <si>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</si>
  <si>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</si>
  <si>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</si>
  <si>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</si>
  <si>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</si>
  <si>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</si>
  <si>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</si>
  <si>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</si>
  <si>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</si>
  <si>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</si>
  <si>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</si>
  <si>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</si>
  <si>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</si>
  <si>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</si>
  <si>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</si>
  <si>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</si>
  <si>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</si>
  <si>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</si>
  <si>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</si>
  <si>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</si>
  <si>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</si>
  <si>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</si>
  <si>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</si>
  <si>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</si>
  <si>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</si>
  <si>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</si>
  <si>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</si>
  <si>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</si>
  <si>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</si>
  <si>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</si>
  <si>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</si>
  <si>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</si>
  <si>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</si>
  <si>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</si>
  <si>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</si>
  <si>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</si>
  <si>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</si>
  <si>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</si>
  <si>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</si>
  <si>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</si>
  <si>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</si>
  <si>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</si>
  <si>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</si>
  <si>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</si>
  <si>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</si>
  <si>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</si>
  <si>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</si>
  <si>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</si>
  <si>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</si>
  <si>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</si>
  <si>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</si>
  <si>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</si>
  <si>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</si>
  <si>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</si>
  <si>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</si>
  <si>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</si>
  <si>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</si>
  <si>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</si>
  <si>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</si>
  <si>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</si>
  <si>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</si>
  <si>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</si>
  <si>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</si>
  <si>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</si>
  <si>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</si>
  <si>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</si>
  <si>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</si>
  <si>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</si>
  <si>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</si>
  <si>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</si>
  <si>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</si>
  <si>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</si>
  <si>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</si>
  <si>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</si>
  <si>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</si>
  <si>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</si>
  <si>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</si>
  <si>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</si>
  <si>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</si>
  <si>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</si>
  <si>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</si>
  <si>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</si>
  <si>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</si>
  <si>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</si>
  <si>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</si>
  <si>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</si>
  <si>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</si>
  <si>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</si>
  <si>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</si>
  <si>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</si>
  <si>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</si>
  <si>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</si>
  <si>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</si>
  <si>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</si>
  <si>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</si>
  <si>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</si>
  <si>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</si>
  <si>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</si>
  <si>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</si>
  <si>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</si>
  <si>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</si>
  <si>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</si>
  <si>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</si>
  <si>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</si>
  <si>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</si>
  <si>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</si>
  <si>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</si>
  <si>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</si>
  <si>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</si>
  <si>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</si>
  <si>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</si>
  <si>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</si>
  <si>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</si>
  <si>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</si>
  <si>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</si>
  <si>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</si>
  <si>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</si>
  <si>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</si>
  <si>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</si>
  <si>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</si>
  <si>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</si>
  <si>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</si>
  <si>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</si>
  <si>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</si>
  <si>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</si>
  <si>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</si>
  <si>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</si>
  <si>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</si>
  <si>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</si>
  <si>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</si>
  <si>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</si>
  <si>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</si>
  <si>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</si>
  <si>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</si>
  <si>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</si>
  <si>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</si>
  <si>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</si>
  <si>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</si>
  <si>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</si>
  <si>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</si>
  <si>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</si>
  <si>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</si>
  <si>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</si>
  <si>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</si>
  <si>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</si>
  <si>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</si>
  <si>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</si>
  <si>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</si>
  <si>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</si>
  <si>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</si>
  <si>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</si>
  <si>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</si>
  <si>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</si>
  <si>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</si>
  <si>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</si>
  <si>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</si>
  <si>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</si>
  <si>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</si>
  <si>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</si>
  <si>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</si>
  <si>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</si>
  <si>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</si>
  <si>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</si>
  <si>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</si>
  <si>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</si>
  <si>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</si>
  <si>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</si>
  <si>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</si>
  <si>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</si>
  <si>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</si>
  <si>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</si>
  <si>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</si>
  <si>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</si>
  <si>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</si>
  <si>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</si>
  <si>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</si>
  <si>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</si>
  <si>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</si>
  <si>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</si>
  <si>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</si>
  <si>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</si>
  <si>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</si>
  <si>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</si>
  <si>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</si>
  <si>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</si>
  <si>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</si>
  <si>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</si>
  <si>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</si>
  <si>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</si>
  <si>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</si>
  <si>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</si>
  <si>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</si>
  <si>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</si>
  <si>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</si>
  <si>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</si>
  <si>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</si>
  <si>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</si>
  <si>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</si>
  <si>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</si>
  <si>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</si>
  <si>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</si>
  <si>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</si>
  <si>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</si>
  <si>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</si>
  <si>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</si>
  <si>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</si>
  <si>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</si>
  <si>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</si>
  <si>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</si>
  <si>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</si>
  <si>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</si>
  <si>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</si>
  <si>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</si>
  <si>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</si>
  <si>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</si>
  <si>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</si>
  <si>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</si>
  <si>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</si>
  <si>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</si>
  <si>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</si>
  <si>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</si>
  <si>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</si>
  <si>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</si>
  <si>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</si>
  <si>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</si>
  <si>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</si>
  <si>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</si>
  <si>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</si>
  <si>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</si>
  <si>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</si>
  <si>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</si>
  <si>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</si>
  <si>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</si>
  <si>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</si>
  <si>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</si>
  <si>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</si>
  <si>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</si>
  <si>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</si>
  <si>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</si>
  <si>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</si>
  <si>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</si>
  <si>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</si>
  <si>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</si>
  <si>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</si>
  <si>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</si>
  <si>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</si>
  <si>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</si>
  <si>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</si>
  <si>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</si>
  <si>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</si>
  <si>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</si>
  <si>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</si>
  <si>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</si>
  <si>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</si>
  <si>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</si>
  <si>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</si>
  <si>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</si>
  <si>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</si>
  <si>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</si>
  <si>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</si>
  <si>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</si>
  <si>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</si>
  <si>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</si>
  <si>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</si>
  <si>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</si>
  <si>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</si>
  <si>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</si>
  <si>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</si>
  <si>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</si>
  <si>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</si>
  <si>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</si>
  <si>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</si>
  <si>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</si>
  <si>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</si>
  <si>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</si>
  <si>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</si>
  <si>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</si>
  <si>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</si>
  <si>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</si>
  <si>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</si>
  <si>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</si>
  <si>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</si>
  <si>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</si>
  <si>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</si>
  <si>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</si>
  <si>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</si>
  <si>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</si>
  <si>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</si>
  <si>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</si>
  <si>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</si>
  <si>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</si>
  <si>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</si>
  <si>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</si>
  <si>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</si>
  <si>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</si>
  <si>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</si>
  <si>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</si>
  <si>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</si>
  <si>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</si>
  <si>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</si>
  <si>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</si>
  <si>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</si>
  <si>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</si>
  <si>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</si>
  <si>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</si>
  <si>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</si>
  <si>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</si>
  <si>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</si>
  <si>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</si>
  <si>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</si>
  <si>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</si>
  <si>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</si>
  <si>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</si>
  <si>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</si>
  <si>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</si>
  <si>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</si>
  <si>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</si>
  <si>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</si>
  <si>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</si>
  <si>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</si>
  <si>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</si>
  <si>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</si>
  <si>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</si>
  <si>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</si>
  <si>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</si>
  <si>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</si>
  <si>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</si>
  <si>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</si>
  <si>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</si>
  <si>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</si>
  <si>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</si>
  <si>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</si>
  <si>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</si>
  <si>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</si>
  <si>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</si>
  <si>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</si>
  <si>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</si>
  <si>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</si>
  <si>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</si>
  <si>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</si>
  <si>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</si>
  <si>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</si>
  <si>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</si>
  <si>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</si>
  <si>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</si>
  <si>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</si>
  <si>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</si>
  <si>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</si>
  <si>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</si>
  <si>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</si>
  <si>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</si>
  <si>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</si>
  <si>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</si>
  <si>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</si>
  <si>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</si>
  <si>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</si>
  <si>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</si>
  <si>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</si>
  <si>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</si>
  <si>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</si>
  <si>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</si>
  <si>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</si>
  <si>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</si>
  <si>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</si>
  <si>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</si>
  <si>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</si>
  <si>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</si>
  <si>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</si>
  <si>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</si>
  <si>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</si>
  <si>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</si>
  <si>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</si>
  <si>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</si>
  <si>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</si>
  <si>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</si>
  <si>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</si>
  <si>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</si>
  <si>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</si>
  <si>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</si>
  <si>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</si>
  <si>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</si>
  <si>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</si>
  <si>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</si>
  <si>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</si>
  <si>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</si>
  <si>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</si>
  <si>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</si>
  <si>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</si>
  <si>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</si>
  <si>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</si>
  <si>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</si>
  <si>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</si>
  <si>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</si>
  <si>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</si>
  <si>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</si>
  <si>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</si>
  <si>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</si>
  <si>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</si>
  <si>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</si>
  <si>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</si>
  <si>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</si>
  <si>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</si>
  <si>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</si>
  <si>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</si>
  <si>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</si>
  <si>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</si>
  <si>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</si>
  <si>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</si>
  <si>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</si>
  <si>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</si>
  <si>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</si>
  <si>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</si>
  <si>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</si>
  <si>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</si>
  <si>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</si>
  <si>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</si>
  <si>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</si>
  <si>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</si>
  <si>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</si>
  <si>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</si>
  <si>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</si>
  <si>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</si>
  <si>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</si>
  <si>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</si>
  <si>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</si>
  <si>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</si>
  <si>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</si>
  <si>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</si>
  <si>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</si>
  <si>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</si>
  <si>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</si>
  <si>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</si>
  <si>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</si>
  <si>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</si>
  <si>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</si>
  <si>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</si>
  <si>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</si>
  <si>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</si>
  <si>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</si>
  <si>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</si>
  <si>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</si>
  <si>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</si>
  <si>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</si>
  <si>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</si>
  <si>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</si>
  <si>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</si>
  <si>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</si>
  <si>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</si>
  <si>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</si>
  <si>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</si>
  <si>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</si>
  <si>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</si>
  <si>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</si>
  <si>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</si>
  <si>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</si>
  <si>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</si>
  <si>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</si>
  <si>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</si>
  <si>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</si>
  <si>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</si>
  <si>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</si>
  <si>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</si>
  <si>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</si>
  <si>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</si>
  <si>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</si>
  <si>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</si>
  <si>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</si>
  <si>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</si>
  <si>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</si>
  <si>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</si>
  <si>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</si>
  <si>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</si>
  <si>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</si>
  <si>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</si>
  <si>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</si>
  <si>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</si>
  <si>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</si>
  <si>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</si>
  <si>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</si>
  <si>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</si>
  <si>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</si>
  <si>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</si>
  <si>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</si>
  <si>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</si>
  <si>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</si>
  <si>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</si>
  <si>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</si>
  <si>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</si>
  <si>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</si>
  <si>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</si>
  <si>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</si>
  <si>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</si>
  <si>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</si>
  <si>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</si>
  <si>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</si>
  <si>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</si>
  <si>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</si>
  <si>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</si>
  <si>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</si>
  <si>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</si>
  <si>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</si>
  <si>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</si>
  <si>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</si>
  <si>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</si>
  <si>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</si>
  <si>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</si>
  <si>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</si>
  <si>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</si>
  <si>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</si>
  <si>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</si>
  <si>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</si>
  <si>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</si>
  <si>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</si>
  <si>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</si>
  <si>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</si>
  <si>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</si>
  <si>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</si>
  <si>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</si>
  <si>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</si>
  <si>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</si>
  <si>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</si>
  <si>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</si>
  <si>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</si>
  <si>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</si>
  <si>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</si>
  <si>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</si>
  <si>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</si>
  <si>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</si>
  <si>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</si>
  <si>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</si>
  <si>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</si>
  <si>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</si>
  <si>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</si>
  <si>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</si>
  <si>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</si>
  <si>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</si>
  <si>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</si>
  <si>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</si>
  <si>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</si>
  <si>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</si>
  <si>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</si>
  <si>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</si>
  <si>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</si>
  <si>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</si>
  <si>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</si>
  <si>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</si>
  <si>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</si>
  <si>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</si>
  <si>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</si>
  <si>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</si>
  <si>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</si>
  <si>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</si>
  <si>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</si>
  <si>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</si>
  <si>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</si>
  <si>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</si>
  <si>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</si>
  <si>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</si>
  <si>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</si>
  <si>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</si>
  <si>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</si>
  <si>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</si>
  <si>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</si>
  <si>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</si>
  <si>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</si>
  <si>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</si>
  <si>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</si>
  <si>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</si>
  <si>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</si>
  <si>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</si>
  <si>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</si>
  <si>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</si>
  <si>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</si>
  <si>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</si>
  <si>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</si>
  <si>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</si>
  <si>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</si>
  <si>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</si>
  <si>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</si>
  <si>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</si>
  <si>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</si>
  <si>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</si>
  <si>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</si>
  <si>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</si>
  <si>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</si>
  <si>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</si>
  <si>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</si>
  <si>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</si>
  <si>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</si>
  <si>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</si>
  <si>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</si>
  <si>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</si>
  <si>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</si>
  <si>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</si>
  <si>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</si>
  <si>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</si>
  <si>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</si>
  <si>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</si>
  <si>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</si>
  <si>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</si>
  <si>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</si>
  <si>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</si>
  <si>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</si>
  <si>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</si>
  <si>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</si>
  <si>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</si>
  <si>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</si>
  <si>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</si>
  <si>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</si>
  <si>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</si>
  <si>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</si>
  <si>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</si>
  <si>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</si>
  <si>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</si>
  <si>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</si>
  <si>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</si>
  <si>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</si>
  <si>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</si>
  <si>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</si>
  <si>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</si>
  <si>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</si>
  <si>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</si>
  <si>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</si>
  <si>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</si>
  <si>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</si>
  <si>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</si>
  <si>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</si>
  <si>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</si>
  <si>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</si>
  <si>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</si>
  <si>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</si>
  <si>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</si>
  <si>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</si>
  <si>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</si>
  <si>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</si>
  <si>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</si>
  <si>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</si>
  <si>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</si>
  <si>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</si>
  <si>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</si>
  <si>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</si>
  <si>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</si>
  <si>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</si>
  <si>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</si>
  <si>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</si>
  <si>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</si>
  <si>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</si>
  <si>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</si>
  <si>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</si>
  <si>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</si>
  <si>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</si>
  <si>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</si>
  <si>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</si>
  <si>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</si>
  <si>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</si>
  <si>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</si>
  <si>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</si>
  <si>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</si>
  <si>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</si>
  <si>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</si>
  <si>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</si>
  <si>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</si>
  <si>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</si>
  <si>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</si>
  <si>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</si>
  <si>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</si>
  <si>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</si>
  <si>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</si>
  <si>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</si>
  <si>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</si>
  <si>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</si>
  <si>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</si>
  <si>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</si>
  <si>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</si>
  <si>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</si>
  <si>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</si>
  <si>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</si>
  <si>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</si>
  <si>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</si>
  <si>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</si>
  <si>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</si>
  <si>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</si>
  <si>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</si>
  <si>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</si>
  <si>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</si>
  <si>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</si>
  <si>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</si>
  <si>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</si>
  <si>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</si>
  <si>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</si>
  <si>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</si>
  <si>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</si>
  <si>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</si>
  <si>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</si>
  <si>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</si>
  <si>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</si>
  <si>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</si>
  <si>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</si>
  <si>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</si>
  <si>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</si>
  <si>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</si>
  <si>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</si>
  <si>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</si>
  <si>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</si>
  <si>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</si>
  <si>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</si>
  <si>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</si>
  <si>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</si>
  <si>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</si>
  <si>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</si>
  <si>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</si>
  <si>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</si>
  <si>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</si>
  <si>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</si>
  <si>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</si>
  <si>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</si>
  <si>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</si>
  <si>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</si>
  <si>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</si>
  <si>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</si>
  <si>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</si>
  <si>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</si>
  <si>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</si>
  <si>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</si>
  <si>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</si>
  <si>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</si>
  <si>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</si>
  <si>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</si>
  <si>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</si>
  <si>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</si>
  <si>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</si>
  <si>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</si>
  <si>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</si>
  <si>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</si>
  <si>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</si>
  <si>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</si>
  <si>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</si>
  <si>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</si>
  <si>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</si>
  <si>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</si>
  <si>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</si>
  <si>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</si>
  <si>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</si>
  <si>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</si>
  <si>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</si>
  <si>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</si>
  <si>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</si>
  <si>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</si>
  <si>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</si>
  <si>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</si>
  <si>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</si>
  <si>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</si>
  <si>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</si>
  <si>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</si>
  <si>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</si>
  <si>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</si>
  <si>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</si>
  <si>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</si>
  <si>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</si>
  <si>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</si>
  <si>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</si>
  <si>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</si>
  <si>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</si>
  <si>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</si>
  <si>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</si>
  <si>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</si>
  <si>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</si>
  <si>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</si>
  <si>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</si>
  <si>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</si>
  <si>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</si>
  <si>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</si>
  <si>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</si>
  <si>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</si>
  <si>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</si>
  <si>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</si>
  <si>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</si>
  <si>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</si>
  <si>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</si>
  <si>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</si>
  <si>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</si>
  <si>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</si>
  <si>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</si>
  <si>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</si>
  <si>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</si>
  <si>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</si>
  <si>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</si>
  <si>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</si>
  <si>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</si>
  <si>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</si>
  <si>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</si>
  <si>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</si>
  <si>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</si>
  <si>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</si>
  <si>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</si>
  <si>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</si>
  <si>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</si>
  <si>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</si>
  <si>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</si>
  <si>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</si>
  <si>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</si>
  <si>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</si>
  <si>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</si>
  <si>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</si>
  <si>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</si>
  <si>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</si>
  <si>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</si>
  <si>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</si>
  <si>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</si>
  <si>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</si>
  <si>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</si>
  <si>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</si>
  <si>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</si>
  <si>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</si>
  <si>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</si>
  <si>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</si>
  <si>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</si>
  <si>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</si>
  <si>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</si>
  <si>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</si>
  <si>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</si>
  <si>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</si>
  <si>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</si>
  <si>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</si>
  <si>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</si>
  <si>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</si>
  <si>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</si>
  <si>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</si>
  <si>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</si>
  <si>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</si>
  <si>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</si>
  <si>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</si>
  <si>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</si>
  <si>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</si>
  <si>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</si>
  <si>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</si>
  <si>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</si>
  <si>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</si>
  <si>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</si>
  <si>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</si>
  <si>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</si>
  <si>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</si>
  <si>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</si>
  <si>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</si>
  <si>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</si>
  <si>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</si>
  <si>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</si>
  <si>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</si>
  <si>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</si>
  <si>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</si>
  <si>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</si>
  <si>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</si>
  <si>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</si>
  <si>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</si>
  <si>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</si>
  <si>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</si>
  <si>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</si>
  <si>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</si>
  <si>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</si>
  <si>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</si>
  <si>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</si>
  <si>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</si>
  <si>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</si>
  <si>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</si>
  <si>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</si>
  <si>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</si>
  <si>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</si>
  <si>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</si>
  <si>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</si>
  <si>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</si>
  <si>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</si>
  <si>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</si>
  <si>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</si>
  <si>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</si>
  <si>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</si>
  <si>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</si>
  <si>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</si>
  <si>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</si>
  <si>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</si>
  <si>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</si>
  <si>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</si>
  <si>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</si>
  <si>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</si>
  <si>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</si>
  <si>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</si>
  <si>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</si>
  <si>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</si>
  <si>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</si>
  <si>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</si>
  <si>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</si>
  <si>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</si>
  <si>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</si>
  <si>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</si>
  <si>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</si>
  <si>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</si>
  <si>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</si>
  <si>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</si>
  <si>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</si>
  <si>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</si>
  <si>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</si>
  <si>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</si>
  <si>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</si>
  <si>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</si>
  <si>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</si>
  <si>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</si>
  <si>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</si>
  <si>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</si>
  <si>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</si>
  <si>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</si>
  <si>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</si>
  <si>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</si>
  <si>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</si>
  <si>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</si>
  <si>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</si>
  <si>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</si>
  <si>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</si>
  <si>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</si>
  <si>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</si>
  <si>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</si>
  <si>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</si>
  <si>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</si>
  <si>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</si>
  <si>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</si>
  <si>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</si>
  <si>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</si>
  <si>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</si>
  <si>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</si>
  <si>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</si>
  <si>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</si>
  <si>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</si>
  <si>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</si>
  <si>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</si>
  <si>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</si>
  <si>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</si>
  <si>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</si>
  <si>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</si>
  <si>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</si>
  <si>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</si>
  <si>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</si>
  <si>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</si>
  <si>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</si>
  <si>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</si>
  <si>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</si>
  <si>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</si>
  <si>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</si>
  <si>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</si>
  <si>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</si>
  <si>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</si>
  <si>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</si>
  <si>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</si>
  <si>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</si>
  <si>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</si>
  <si>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</si>
  <si>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</si>
  <si>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</si>
  <si>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</si>
  <si>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</si>
  <si>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</si>
  <si>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</si>
  <si>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</si>
  <si>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</si>
  <si>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</si>
  <si>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</si>
  <si>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</si>
  <si>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</si>
  <si>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</si>
  <si>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</si>
  <si>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</si>
  <si>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</si>
  <si>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</si>
  <si>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</si>
  <si>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</si>
  <si>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</si>
  <si>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</si>
  <si>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</si>
  <si>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</si>
  <si>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</si>
  <si>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</si>
  <si>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</si>
  <si>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</si>
  <si>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</si>
  <si>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</si>
  <si>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</si>
  <si>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</si>
  <si>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</si>
  <si>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</si>
  <si>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</si>
  <si>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</si>
  <si>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</si>
  <si>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</si>
  <si>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</si>
  <si>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</si>
  <si>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</si>
  <si>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</si>
  <si>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</si>
  <si>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</si>
  <si>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</si>
  <si>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</si>
  <si>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</si>
  <si>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</si>
  <si>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</si>
  <si>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</si>
  <si>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</si>
  <si>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</si>
  <si>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</si>
  <si>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</si>
  <si>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</si>
  <si>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</si>
  <si>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</si>
  <si>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</si>
  <si>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</si>
  <si>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</si>
  <si>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</si>
  <si>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</si>
  <si>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</si>
  <si>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</si>
  <si>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</si>
  <si>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</si>
  <si>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</si>
  <si>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</si>
  <si>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</si>
  <si>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</si>
  <si>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</si>
  <si>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</si>
  <si>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</si>
  <si>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</si>
  <si>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</si>
  <si>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</si>
  <si>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</si>
  <si>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</si>
  <si>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</si>
  <si>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</si>
  <si>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</si>
  <si>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</si>
  <si>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</si>
  <si>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</si>
  <si>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</si>
  <si>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</si>
  <si>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</si>
  <si>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</si>
  <si>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</si>
  <si>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</si>
  <si>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</si>
  <si>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</si>
  <si>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</si>
  <si>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</si>
  <si>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</si>
  <si>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</si>
  <si>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</si>
  <si>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</si>
  <si>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</si>
  <si>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</si>
  <si>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</si>
  <si>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</si>
  <si>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</si>
  <si>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</si>
  <si>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</si>
  <si>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</si>
  <si>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</si>
  <si>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</si>
  <si>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</si>
  <si>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</si>
  <si>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</si>
  <si>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</si>
  <si>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</si>
  <si>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</si>
  <si>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</si>
  <si>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</si>
  <si>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</si>
  <si>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</si>
  <si>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</si>
  <si>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</si>
  <si>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</si>
  <si>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</si>
  <si>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</si>
  <si>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</si>
  <si>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</si>
  <si>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</si>
  <si>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</si>
  <si>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</si>
  <si>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</si>
  <si>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</si>
  <si>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</si>
  <si>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</si>
  <si>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</si>
  <si>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</si>
  <si>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</si>
  <si>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</si>
  <si>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</si>
  <si>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</si>
  <si>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</si>
  <si>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</si>
  <si>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</si>
  <si>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</si>
  <si>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</si>
  <si>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</si>
  <si>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</si>
  <si>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</si>
  <si>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</si>
  <si>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</si>
  <si>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</si>
  <si>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</si>
  <si>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</si>
  <si>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</si>
  <si>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</si>
  <si>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</si>
  <si>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</si>
  <si>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</si>
  <si>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</si>
  <si>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</si>
  <si>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</si>
  <si>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</si>
  <si>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</si>
  <si>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</si>
  <si>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</si>
  <si>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</si>
  <si>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</si>
  <si>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</si>
  <si>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</si>
  <si>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</si>
  <si>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</si>
  <si>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</si>
  <si>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</si>
  <si>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</si>
  <si>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</si>
  <si>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</si>
  <si>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</si>
  <si>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</si>
  <si>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</si>
  <si>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</si>
  <si>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</si>
  <si>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</si>
  <si>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</si>
  <si>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</si>
  <si>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</si>
  <si>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</si>
  <si>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</si>
  <si>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</si>
  <si>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</si>
  <si>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</si>
  <si>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</si>
  <si>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</si>
  <si>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</si>
  <si>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</si>
  <si>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</si>
  <si>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</si>
  <si>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</si>
  <si>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</si>
  <si>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</si>
  <si>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</si>
  <si>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</si>
  <si>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</si>
  <si>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</si>
  <si>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</si>
  <si>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</si>
  <si>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</si>
  <si>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</si>
  <si>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</si>
  <si>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</si>
  <si>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</si>
  <si>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</si>
  <si>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</si>
  <si>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</si>
  <si>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</si>
  <si>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</si>
  <si>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</si>
  <si>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</si>
  <si>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</si>
  <si>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</si>
  <si>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</si>
  <si>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</si>
  <si>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</si>
  <si>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</si>
  <si>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</si>
  <si>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</si>
  <si>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</si>
  <si>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</si>
  <si>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</si>
  <si>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</si>
  <si>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</si>
  <si>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</si>
  <si>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</si>
  <si>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</si>
  <si>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</si>
  <si>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</si>
  <si>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</si>
  <si>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</si>
  <si>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</si>
  <si>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</si>
  <si>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</si>
  <si>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</si>
  <si>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</si>
  <si>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</si>
  <si>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</si>
  <si>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</si>
  <si>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</si>
  <si>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</si>
  <si>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</si>
  <si>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</si>
  <si>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</si>
  <si>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</si>
  <si>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</si>
  <si>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</si>
  <si>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</si>
  <si>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</si>
  <si>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</si>
  <si>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</si>
  <si>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</si>
  <si>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</si>
  <si>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</si>
  <si>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</si>
  <si>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</si>
  <si>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</si>
  <si>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</si>
  <si>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</si>
  <si>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</si>
  <si>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</si>
  <si>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</si>
  <si>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</si>
  <si>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</si>
  <si>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</si>
  <si>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</si>
  <si>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</si>
  <si>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</si>
  <si>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</si>
  <si>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</si>
  <si>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</si>
  <si>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</si>
  <si>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</si>
  <si>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</si>
  <si>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</si>
  <si>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</si>
  <si>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</si>
  <si>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</si>
  <si>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</si>
  <si>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</si>
  <si>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</si>
  <si>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</si>
  <si>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</si>
  <si>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</si>
  <si>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</si>
  <si>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</si>
  <si>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</si>
  <si>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</si>
  <si>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</si>
  <si>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</si>
  <si>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</si>
  <si>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</si>
  <si>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</si>
  <si>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</si>
  <si>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</si>
  <si>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</si>
  <si>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</si>
  <si>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</si>
  <si>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</si>
  <si>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</si>
  <si>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</si>
  <si>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</si>
  <si>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</si>
  <si>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</si>
  <si>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</si>
  <si>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</si>
  <si>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</si>
  <si>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</si>
  <si>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</si>
  <si>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</si>
  <si>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</si>
  <si>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</si>
  <si>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</si>
  <si>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</si>
  <si>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</si>
  <si>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</si>
  <si>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</si>
  <si>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</si>
  <si>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</si>
  <si>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</si>
  <si>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</si>
  <si>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</si>
  <si>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</si>
  <si>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</si>
  <si>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</si>
  <si>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</si>
  <si>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</si>
  <si>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</si>
  <si>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</si>
  <si>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</si>
  <si>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</si>
  <si>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</si>
  <si>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</si>
  <si>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</si>
  <si>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</si>
  <si>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</si>
  <si>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</si>
  <si>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</si>
  <si>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</si>
  <si>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</si>
  <si>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</si>
  <si>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</si>
  <si>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</si>
  <si>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</si>
  <si>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</si>
  <si>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</si>
  <si>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</si>
  <si>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</si>
  <si>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</si>
  <si>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</si>
  <si>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</si>
  <si>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</si>
  <si>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</si>
  <si>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</si>
  <si>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</si>
  <si>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</si>
  <si>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</si>
  <si>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</si>
  <si>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</si>
  <si>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</si>
  <si>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</si>
  <si>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</si>
  <si>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</si>
  <si>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</si>
  <si>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</si>
  <si>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</si>
  <si>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</si>
  <si>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</si>
  <si>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</si>
  <si>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</si>
  <si>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</si>
  <si>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</si>
  <si>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</si>
  <si>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</si>
  <si>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</si>
  <si>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</si>
  <si>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</si>
  <si>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</si>
  <si>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</si>
  <si>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</si>
  <si>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</si>
  <si>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</si>
  <si>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</si>
  <si>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</si>
  <si>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</si>
  <si>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</si>
  <si>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</si>
  <si>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</si>
  <si>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</si>
  <si>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</si>
  <si>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</si>
  <si>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</si>
  <si>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</si>
  <si>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</si>
  <si>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</si>
  <si>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</si>
  <si>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</si>
  <si>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</si>
  <si>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</si>
  <si>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</si>
  <si>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</si>
  <si>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</si>
  <si>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</si>
  <si>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</si>
  <si>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</si>
  <si>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</si>
  <si>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</si>
  <si>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</si>
  <si>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</si>
  <si>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</si>
  <si>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</si>
  <si>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</si>
  <si>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</si>
  <si>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</si>
  <si>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</si>
  <si>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</si>
  <si>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</si>
  <si>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</si>
  <si>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</si>
  <si>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</si>
  <si>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</si>
  <si>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</si>
  <si>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</si>
  <si>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</si>
  <si>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</si>
  <si>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</si>
  <si>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</si>
  <si>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</si>
  <si>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</si>
  <si>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</si>
  <si>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</si>
  <si>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</si>
  <si>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</si>
  <si>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</si>
  <si>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</si>
  <si>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</si>
  <si>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</si>
  <si>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</si>
  <si>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</si>
  <si>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</si>
  <si>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</si>
  <si>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</si>
  <si>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</si>
  <si>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</si>
  <si>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</si>
  <si>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</si>
  <si>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</si>
  <si>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</si>
  <si>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</si>
  <si>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</si>
  <si>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</si>
  <si>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</si>
  <si>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</si>
  <si>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</si>
  <si>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</si>
  <si>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</si>
  <si>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</si>
  <si>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</si>
  <si>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</si>
  <si>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</si>
  <si>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</si>
  <si>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</si>
  <si>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</si>
  <si>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</si>
  <si>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</si>
  <si>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</si>
  <si>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</si>
  <si>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</si>
  <si>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</si>
  <si>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</si>
  <si>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</si>
  <si>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</si>
  <si>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</si>
  <si>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</si>
  <si>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</si>
  <si>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</si>
  <si>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</si>
  <si>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</si>
  <si>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</si>
  <si>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</si>
  <si>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</si>
  <si>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</si>
  <si>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</si>
  <si>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</si>
  <si>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</si>
  <si>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</si>
  <si>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</si>
  <si>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</si>
  <si>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</si>
  <si>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</si>
  <si>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</si>
  <si>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</si>
  <si>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</si>
  <si>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</si>
  <si>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</si>
  <si>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</si>
  <si>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</si>
  <si>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</si>
  <si>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</si>
  <si>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</si>
  <si>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</si>
  <si>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</si>
  <si>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</si>
  <si>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</si>
  <si>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</si>
  <si>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</si>
  <si>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</si>
  <si>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</si>
  <si>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</si>
  <si>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</si>
  <si>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</si>
  <si>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</si>
  <si>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</si>
  <si>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</si>
  <si>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</si>
  <si>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</si>
  <si>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</si>
  <si>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</si>
  <si>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</si>
  <si>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</si>
  <si>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</si>
  <si>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</si>
  <si>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</si>
  <si>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</si>
  <si>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</si>
  <si>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</si>
  <si>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</si>
  <si>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</si>
  <si>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</si>
  <si>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</si>
  <si>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</si>
  <si>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</si>
  <si>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</si>
  <si>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</si>
  <si>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</si>
  <si>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</si>
  <si>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</si>
  <si>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</si>
  <si>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</si>
  <si>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</si>
  <si>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</si>
  <si>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</si>
  <si>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</si>
  <si>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</si>
  <si>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</si>
  <si>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</si>
  <si>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</si>
  <si>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</si>
  <si>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</si>
  <si>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</si>
  <si>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</si>
  <si>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</si>
  <si>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</si>
  <si>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</si>
  <si>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</si>
  <si>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</si>
  <si>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</si>
  <si>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</si>
  <si>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</si>
  <si>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</si>
  <si>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</si>
  <si>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</si>
  <si>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</si>
  <si>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</si>
  <si>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</si>
  <si>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</si>
  <si>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</si>
  <si>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</si>
  <si>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</si>
  <si>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</si>
  <si>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</si>
  <si>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</si>
  <si>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</si>
  <si>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</si>
  <si>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</si>
  <si>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</si>
  <si>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</si>
  <si>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</si>
  <si>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</si>
  <si>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</si>
  <si>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</si>
  <si>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</si>
  <si>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</si>
  <si>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</si>
  <si>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</si>
  <si>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</si>
  <si>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</si>
  <si>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</si>
  <si>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</si>
  <si>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</si>
  <si>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</si>
  <si>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</si>
  <si>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</si>
  <si>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</si>
  <si>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</si>
  <si>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</si>
  <si>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</si>
  <si>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</si>
  <si>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</si>
  <si>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</si>
  <si>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</si>
  <si>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</si>
  <si>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</si>
  <si>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</si>
  <si>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</si>
  <si>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</si>
  <si>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</si>
  <si>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</si>
  <si>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</si>
  <si>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</si>
  <si>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</si>
  <si>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</si>
  <si>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</si>
  <si>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</si>
  <si>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</si>
  <si>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</si>
  <si>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</si>
  <si>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</si>
  <si>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</si>
  <si>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</si>
  <si>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</si>
  <si>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</si>
  <si>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</si>
  <si>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</si>
  <si>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</si>
  <si>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</si>
  <si>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</si>
  <si>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</si>
  <si>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</si>
  <si>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</si>
  <si>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</si>
  <si>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</si>
  <si>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</si>
  <si>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</si>
  <si>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</si>
  <si>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</si>
  <si>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</si>
  <si>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</si>
  <si>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</si>
  <si>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</si>
  <si>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</si>
  <si>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</si>
  <si>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</si>
  <si>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</si>
  <si>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</si>
  <si>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</si>
  <si>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</si>
  <si>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</si>
  <si>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</si>
  <si>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</si>
  <si>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</si>
  <si>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</si>
  <si>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</si>
  <si>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</si>
  <si>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</si>
  <si>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</si>
  <si>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</si>
  <si>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</si>
  <si>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</si>
  <si>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</si>
  <si>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</si>
  <si>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</si>
  <si>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</si>
  <si>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</si>
  <si>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</si>
  <si>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</si>
  <si>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</si>
  <si>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</si>
  <si>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</si>
  <si>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</si>
  <si>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</si>
  <si>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</si>
  <si>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</si>
  <si>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</si>
  <si>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</si>
  <si>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</si>
  <si>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</si>
  <si>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</si>
  <si>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</si>
  <si>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</si>
  <si>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</si>
  <si>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</si>
  <si>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</si>
  <si>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</si>
  <si>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</si>
  <si>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</si>
  <si>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</si>
  <si>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</si>
  <si>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</si>
  <si>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</si>
  <si>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</si>
  <si>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</si>
  <si>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</si>
  <si>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</si>
  <si>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</si>
  <si>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</si>
  <si>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</si>
  <si>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</si>
  <si>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</si>
  <si>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</si>
  <si>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</si>
  <si>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</si>
  <si>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</si>
  <si>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</si>
  <si>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</si>
  <si>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</si>
  <si>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</si>
  <si>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</si>
  <si>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</si>
  <si>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</si>
  <si>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</si>
  <si>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</si>
  <si>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</si>
  <si>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</si>
  <si>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</si>
  <si>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</si>
  <si>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</si>
  <si>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</si>
  <si>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</si>
  <si>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</si>
  <si>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</si>
  <si>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</si>
  <si>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</si>
  <si>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</si>
  <si>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</si>
  <si>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</si>
  <si>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</si>
  <si>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</si>
  <si>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</si>
  <si>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</si>
  <si>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</si>
  <si>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</si>
  <si>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</si>
  <si>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</si>
  <si>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</si>
  <si>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</si>
  <si>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</si>
  <si>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</si>
  <si>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</si>
  <si>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</si>
  <si>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</si>
  <si>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</si>
  <si>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</si>
  <si>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</si>
  <si>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</si>
  <si>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</si>
  <si>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</si>
  <si>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</si>
  <si>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</si>
  <si>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</si>
  <si>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</si>
  <si>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</si>
  <si>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</si>
  <si>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</si>
  <si>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</si>
  <si>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</si>
  <si>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</si>
  <si>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</si>
  <si>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</si>
  <si>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</si>
  <si>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</si>
  <si>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</si>
  <si>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</si>
  <si>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</si>
  <si>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</si>
  <si>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</si>
  <si>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</si>
  <si>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</si>
  <si>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</si>
  <si>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</si>
  <si>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</si>
  <si>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</si>
  <si>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</si>
  <si>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</si>
  <si>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</si>
  <si>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</si>
  <si>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</si>
  <si>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</si>
  <si>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</si>
  <si>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</si>
  <si>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</si>
  <si>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</si>
  <si>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</si>
  <si>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</si>
  <si>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</si>
  <si>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</si>
  <si>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</si>
  <si>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</si>
  <si>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</si>
  <si>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</si>
  <si>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</si>
  <si>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</si>
  <si>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</si>
  <si>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</si>
  <si>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</si>
  <si>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</si>
  <si>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</si>
  <si>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</si>
  <si>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</si>
  <si>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</si>
  <si>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</si>
  <si>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</si>
  <si>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</si>
  <si>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</si>
  <si>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</si>
  <si>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</si>
  <si>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</si>
  <si>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</si>
  <si>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</si>
  <si>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</si>
  <si>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</si>
  <si>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</si>
  <si>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</si>
  <si>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</si>
  <si>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</si>
  <si>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</si>
  <si>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</si>
  <si>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</si>
  <si>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</si>
  <si>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</si>
  <si>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</si>
  <si>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</si>
  <si>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</si>
  <si>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</si>
  <si>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</si>
  <si>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</si>
  <si>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</si>
  <si>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</si>
  <si>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</si>
  <si>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</si>
  <si>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</si>
  <si>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</si>
  <si>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</si>
  <si>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</si>
  <si>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</si>
  <si>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</si>
  <si>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</si>
  <si>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</si>
  <si>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</si>
  <si>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</si>
  <si>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</si>
  <si>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</si>
  <si>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</si>
  <si>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</si>
  <si>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</si>
  <si>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</si>
  <si>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</si>
  <si>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</si>
  <si>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</si>
  <si>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</si>
  <si>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</si>
  <si>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</si>
  <si>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</si>
  <si>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</si>
  <si>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</si>
  <si>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</si>
  <si>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</si>
  <si>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</si>
  <si>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</si>
  <si>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</si>
  <si>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</si>
  <si>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</si>
  <si>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</si>
  <si>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</si>
  <si>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</si>
  <si>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</si>
  <si>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</si>
  <si>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</si>
  <si>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</si>
  <si>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</si>
  <si>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</si>
  <si>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</si>
  <si>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</si>
  <si>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</si>
  <si>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</si>
  <si>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</si>
  <si>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</si>
  <si>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</si>
  <si>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</si>
  <si>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</si>
  <si>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</si>
  <si>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</si>
  <si>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</si>
  <si>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</si>
  <si>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</si>
  <si>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</si>
  <si>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</si>
  <si>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</si>
  <si>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</si>
  <si>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</si>
  <si>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</si>
  <si>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</si>
  <si>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</si>
  <si>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</si>
  <si>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</si>
  <si>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</si>
  <si>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</si>
  <si>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</si>
  <si>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</si>
  <si>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</si>
  <si>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</si>
  <si>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</si>
  <si>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</si>
  <si>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</si>
  <si>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</si>
  <si>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</si>
  <si>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</si>
  <si>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</si>
  <si>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</si>
  <si>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</si>
  <si>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</si>
  <si>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</si>
  <si>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</si>
  <si>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</si>
  <si>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</si>
  <si>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</si>
  <si>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</si>
  <si>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</si>
  <si>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</si>
  <si>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</si>
  <si>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</si>
  <si>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</si>
  <si>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</si>
  <si>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</si>
  <si>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</si>
  <si>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</si>
  <si>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</si>
  <si>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</si>
  <si>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</si>
  <si>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</si>
  <si>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</si>
  <si>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</si>
  <si>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</si>
  <si>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</si>
  <si>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</si>
  <si>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</si>
  <si>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</si>
  <si>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</si>
  <si>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</si>
  <si>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</si>
  <si>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</si>
  <si>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</si>
  <si>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</si>
  <si>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</si>
  <si>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</si>
  <si>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</si>
  <si>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</si>
  <si>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</si>
  <si>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</si>
  <si>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</si>
  <si>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</si>
  <si>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</si>
  <si>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</si>
  <si>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</si>
  <si>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</si>
  <si>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</si>
  <si>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</si>
  <si>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</si>
  <si>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</si>
  <si>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</si>
  <si>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</si>
  <si>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</si>
  <si>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</si>
  <si>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</si>
  <si>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</si>
  <si>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</si>
  <si>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</si>
  <si>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</si>
  <si>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</si>
  <si>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</si>
  <si>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</si>
  <si>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</si>
  <si>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</si>
  <si>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</si>
  <si>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</si>
  <si>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</si>
  <si>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</si>
  <si>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</si>
  <si>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</si>
  <si>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</si>
  <si>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</si>
  <si>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</si>
  <si>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</si>
  <si>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</si>
  <si>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</si>
  <si>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</si>
  <si>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</si>
  <si>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</si>
  <si>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</si>
  <si>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</si>
  <si>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</si>
  <si>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</si>
  <si>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</si>
  <si>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</si>
  <si>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</si>
  <si>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</si>
  <si>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</si>
  <si>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</si>
  <si>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</si>
  <si>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</si>
  <si>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</si>
  <si>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</si>
  <si>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</si>
  <si>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</si>
  <si>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</si>
  <si>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</si>
  <si>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</si>
  <si>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</si>
  <si>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</si>
  <si>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</si>
  <si>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</si>
  <si>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</si>
  <si>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</si>
  <si>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</si>
  <si>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</si>
  <si>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</si>
  <si>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</si>
  <si>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</si>
  <si>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</si>
  <si>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</si>
  <si>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</si>
  <si>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</si>
  <si>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</si>
  <si>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</si>
  <si>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</si>
  <si>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</si>
  <si>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</si>
  <si>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</si>
  <si>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</si>
  <si>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</si>
  <si>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</si>
  <si>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</si>
  <si>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</si>
  <si>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</si>
  <si>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</si>
  <si>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</si>
  <si>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</si>
  <si>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</si>
  <si>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</si>
  <si>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</si>
  <si>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</si>
  <si>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</si>
  <si>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</si>
  <si>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</si>
  <si>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</si>
  <si>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</si>
  <si>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</si>
  <si>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</si>
  <si>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</si>
  <si>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</si>
  <si>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</si>
  <si>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</si>
  <si>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</si>
  <si>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</si>
  <si>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</si>
  <si>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</si>
  <si>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</si>
  <si>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</si>
  <si>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</si>
  <si>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</si>
  <si>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</si>
  <si>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</si>
  <si>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</si>
  <si>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</si>
  <si>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</si>
  <si>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</si>
  <si>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</si>
  <si>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</si>
  <si>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</si>
  <si>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</si>
  <si>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</si>
  <si>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</si>
  <si>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</si>
  <si>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</si>
  <si>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</si>
  <si>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</si>
  <si>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</si>
  <si>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</si>
  <si>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</si>
  <si>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</si>
  <si>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</si>
  <si>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</si>
  <si>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</si>
  <si>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</si>
  <si>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</si>
  <si>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</si>
  <si>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</si>
  <si>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</si>
  <si>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</si>
  <si>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</si>
  <si>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</si>
  <si>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</si>
  <si>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</si>
  <si>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</si>
  <si>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</si>
  <si>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</si>
  <si>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</si>
  <si>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</si>
  <si>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</si>
  <si>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</si>
  <si>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</si>
  <si>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</si>
  <si>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</si>
  <si>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</si>
  <si>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</si>
  <si>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</si>
  <si>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</si>
  <si>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</si>
  <si>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</si>
  <si>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</si>
  <si>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</si>
  <si>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</si>
  <si>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</si>
  <si>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</si>
  <si>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</si>
  <si>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</si>
  <si>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</si>
  <si>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</si>
  <si>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</si>
  <si>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</si>
  <si>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</si>
  <si>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</si>
  <si>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</si>
  <si>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</si>
  <si>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</si>
  <si>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</si>
  <si>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</si>
  <si>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</si>
  <si>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</si>
  <si>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</si>
  <si>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</si>
  <si>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</si>
  <si>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</si>
  <si>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</si>
  <si>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</si>
  <si>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</si>
  <si>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</si>
  <si>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</si>
  <si>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</si>
  <si>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</si>
  <si>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</si>
  <si>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</si>
  <si>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</si>
  <si>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</si>
  <si>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</si>
  <si>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</si>
  <si>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</si>
  <si>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</si>
  <si>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</si>
  <si>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</si>
  <si>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</si>
  <si>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</si>
  <si>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</si>
  <si>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</si>
  <si>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</si>
  <si>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</si>
  <si>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</si>
  <si>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</si>
  <si>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</si>
  <si>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</si>
  <si>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</si>
  <si>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</si>
  <si>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</si>
  <si>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</si>
  <si>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</si>
  <si>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</si>
  <si>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</si>
  <si>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</si>
  <si>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</si>
  <si>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</si>
  <si>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</si>
  <si>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</si>
  <si>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</si>
  <si>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</si>
  <si>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</si>
  <si>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</si>
  <si>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</si>
  <si>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</si>
  <si>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</si>
  <si>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</si>
  <si>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</si>
  <si>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</si>
  <si>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</si>
  <si>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</si>
  <si>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</si>
  <si>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</si>
  <si>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</si>
  <si>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</si>
  <si>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</si>
  <si>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</si>
  <si>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</si>
  <si>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</si>
  <si>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</si>
  <si>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</si>
  <si>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</si>
  <si>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</si>
  <si>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</si>
  <si>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</si>
  <si>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</si>
  <si>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</si>
  <si>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</si>
  <si>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</si>
  <si>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</si>
  <si>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</si>
  <si>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</si>
  <si>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</si>
  <si>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</si>
  <si>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</si>
  <si>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</si>
  <si>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</si>
  <si>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</si>
  <si>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</si>
  <si>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</si>
  <si>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</si>
  <si>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</si>
  <si>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</si>
  <si>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</si>
  <si>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</si>
  <si>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</si>
  <si>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</si>
  <si>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</si>
  <si>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</si>
  <si>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</si>
  <si>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</si>
  <si>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</si>
  <si>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</si>
  <si>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</si>
  <si>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</si>
  <si>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</si>
  <si>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</si>
  <si>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</si>
  <si>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</si>
  <si>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</si>
  <si>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</si>
  <si>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</si>
  <si>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</si>
  <si>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</si>
  <si>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</si>
  <si>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</si>
  <si>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</si>
  <si>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</si>
  <si>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</si>
  <si>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</si>
  <si>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</si>
  <si>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</si>
  <si>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</si>
  <si>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</si>
  <si>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</si>
  <si>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</si>
  <si>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</si>
  <si>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</si>
  <si>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</si>
  <si>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</si>
  <si>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</si>
  <si>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</si>
  <si>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</si>
  <si>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</si>
  <si>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</si>
  <si>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</si>
  <si>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</si>
  <si>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</si>
  <si>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</si>
  <si>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</si>
  <si>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</si>
  <si>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</si>
  <si>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</si>
  <si>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</si>
  <si>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</si>
  <si>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</si>
  <si>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</si>
  <si>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</si>
  <si>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</si>
  <si>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</si>
  <si>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</si>
  <si>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</si>
  <si>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</si>
  <si>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</si>
  <si>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</si>
  <si>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</si>
  <si>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</si>
  <si>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</si>
  <si>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</si>
  <si>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</si>
  <si>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</si>
  <si>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</si>
  <si>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</si>
  <si>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</si>
  <si>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</si>
  <si>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</si>
  <si>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</si>
  <si>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</si>
  <si>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</si>
  <si>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</si>
  <si>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</si>
  <si>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</si>
  <si>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</si>
  <si>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</si>
  <si>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</si>
  <si>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</si>
  <si>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</si>
  <si>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</si>
  <si>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</si>
  <si>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</si>
  <si>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</si>
  <si>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</si>
  <si>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</si>
  <si>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</si>
  <si>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</si>
  <si>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</si>
  <si>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</si>
  <si>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</si>
  <si>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</si>
  <si>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</si>
  <si>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</si>
  <si>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</si>
  <si>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</si>
  <si>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</si>
  <si>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</si>
  <si>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</si>
  <si>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</si>
  <si>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</si>
  <si>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</si>
  <si>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</si>
  <si>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</si>
  <si>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</si>
  <si>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</si>
  <si>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</si>
  <si>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</si>
  <si>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</si>
  <si>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</si>
  <si>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</si>
  <si>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</si>
  <si>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</si>
  <si>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</si>
  <si>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</si>
  <si>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</si>
  <si>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</si>
  <si>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</si>
  <si>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</si>
  <si>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</si>
  <si>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</si>
  <si>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</si>
  <si>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</si>
  <si>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</si>
  <si>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</si>
  <si>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</si>
  <si>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</si>
  <si>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</si>
  <si>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</si>
  <si>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</si>
  <si>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</si>
  <si>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</si>
  <si>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</si>
  <si>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</si>
  <si>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</si>
  <si>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</si>
  <si>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</si>
  <si>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</si>
  <si>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</si>
  <si>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</si>
  <si>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</si>
  <si>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</si>
  <si>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</si>
  <si>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</si>
  <si>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</si>
  <si>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</si>
  <si>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</si>
  <si>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</si>
  <si>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</si>
  <si>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</si>
  <si>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</si>
  <si>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</si>
  <si>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</si>
  <si>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</si>
  <si>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</si>
  <si>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</si>
  <si>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</si>
  <si>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</si>
  <si>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</si>
  <si>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</si>
  <si>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</si>
  <si>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</si>
  <si>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</si>
  <si>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</si>
  <si>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</si>
  <si>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</si>
  <si>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</si>
  <si>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</si>
  <si>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</si>
  <si>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</si>
  <si>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</si>
  <si>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</si>
  <si>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</si>
  <si>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</si>
  <si>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</si>
  <si>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</si>
  <si>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</si>
  <si>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</si>
  <si>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</si>
  <si>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</si>
  <si>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</si>
  <si>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</si>
  <si>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</si>
  <si>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</si>
  <si>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</si>
  <si>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</si>
  <si>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</si>
  <si>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</si>
  <si>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</si>
  <si>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</si>
  <si>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</si>
  <si>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</si>
  <si>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</si>
  <si>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</si>
  <si>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</si>
  <si>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</si>
  <si>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</si>
  <si>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</si>
  <si>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</si>
  <si>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</si>
  <si>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</si>
  <si>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</si>
  <si>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</si>
  <si>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</si>
  <si>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</si>
  <si>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</si>
  <si>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</si>
  <si>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</si>
  <si>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</si>
  <si>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</si>
  <si>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</si>
  <si>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</si>
  <si>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</si>
  <si>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</si>
  <si>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</si>
  <si>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</si>
  <si>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</si>
  <si>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</si>
  <si>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</si>
  <si>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</si>
  <si>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</si>
  <si>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</si>
  <si>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</si>
  <si>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</si>
  <si>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</si>
  <si>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</si>
  <si>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</si>
  <si>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</si>
  <si>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</si>
  <si>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</si>
  <si>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</si>
  <si>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</si>
  <si>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</si>
  <si>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</si>
  <si>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</si>
  <si>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</si>
  <si>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</si>
  <si>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</si>
  <si>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</si>
  <si>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</si>
  <si>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</si>
  <si>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</si>
  <si>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</si>
  <si>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</si>
  <si>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</si>
  <si>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</si>
  <si>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</si>
  <si>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</si>
  <si>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</si>
  <si>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</si>
  <si>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</si>
  <si>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</si>
  <si>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</si>
  <si>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</si>
  <si>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</si>
  <si>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</si>
  <si>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</si>
  <si>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</si>
  <si>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</si>
  <si>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</si>
  <si>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</si>
  <si>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</si>
  <si>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</si>
  <si>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</si>
  <si>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</si>
  <si>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</si>
  <si>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</si>
  <si>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</si>
  <si>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</si>
  <si>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</si>
  <si>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</si>
  <si>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</si>
  <si>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</si>
  <si>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</si>
  <si>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</si>
  <si>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</si>
  <si>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</si>
  <si>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</si>
  <si>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</si>
  <si>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</si>
  <si>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</si>
  <si>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</si>
  <si>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</si>
  <si>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</si>
  <si>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</si>
  <si>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</si>
  <si>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</si>
  <si>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</si>
  <si>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</si>
  <si>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</si>
  <si>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</si>
  <si>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</si>
  <si>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</si>
  <si>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</si>
  <si>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</si>
  <si>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</si>
  <si>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</si>
  <si>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</si>
  <si>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</si>
  <si>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</si>
  <si>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</si>
  <si>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</si>
  <si>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</si>
  <si>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</si>
  <si>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</si>
  <si>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</si>
  <si>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</si>
  <si>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</si>
  <si>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</si>
  <si>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</si>
  <si>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</si>
  <si>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</si>
  <si>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</si>
  <si>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</si>
  <si>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</si>
  <si>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</si>
  <si>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</si>
  <si>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</si>
  <si>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</si>
  <si>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</si>
  <si>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</si>
  <si>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</si>
  <si>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</si>
  <si>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</si>
  <si>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</si>
  <si>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</si>
  <si>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</si>
  <si>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</si>
  <si>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</si>
  <si>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</si>
  <si>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</si>
  <si>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</si>
  <si>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</si>
  <si>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</si>
  <si>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</si>
  <si>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</si>
  <si>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</si>
  <si>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</si>
  <si>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</si>
  <si>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</si>
  <si>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</si>
  <si>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</si>
  <si>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</si>
  <si>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</si>
  <si>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</si>
  <si>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</si>
  <si>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</si>
  <si>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</si>
  <si>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</si>
  <si>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</si>
  <si>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</si>
  <si>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</si>
  <si>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</si>
  <si>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</si>
  <si>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</si>
  <si>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</si>
  <si>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</si>
  <si>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</si>
  <si>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</si>
  <si>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</si>
  <si>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</si>
  <si>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</si>
  <si>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</si>
  <si>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</si>
  <si>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</si>
  <si>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</si>
  <si>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</si>
  <si>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</si>
  <si>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</si>
  <si>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</si>
  <si>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</si>
  <si>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</si>
  <si>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</si>
  <si>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</si>
  <si>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</si>
  <si>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</si>
  <si>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</si>
  <si>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</si>
  <si>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</si>
  <si>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</si>
  <si>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</si>
  <si>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</si>
  <si>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</si>
  <si>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</si>
  <si>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</si>
  <si>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</si>
  <si>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</si>
  <si>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</si>
  <si>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</si>
  <si>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</si>
  <si>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</si>
  <si>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</si>
  <si>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</si>
  <si>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</si>
  <si>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</si>
  <si>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</si>
  <si>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</si>
  <si>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</si>
  <si>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</si>
  <si>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</si>
  <si>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</si>
  <si>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</si>
  <si>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</si>
  <si>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</si>
  <si>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</si>
  <si>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</si>
  <si>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</si>
  <si>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</si>
  <si>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</si>
  <si>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</si>
  <si>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</si>
  <si>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</si>
  <si>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</si>
  <si>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</si>
  <si>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</si>
  <si>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</si>
  <si>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</si>
  <si>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</si>
  <si>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</si>
  <si>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</si>
  <si>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</si>
  <si>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</si>
  <si>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</si>
  <si>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</si>
  <si>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</si>
  <si>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</si>
  <si>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</si>
  <si>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</si>
  <si>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</si>
  <si>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</si>
  <si>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</si>
  <si>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</si>
  <si>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</si>
  <si>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</si>
  <si>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</si>
  <si>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</si>
  <si>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</si>
  <si>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</si>
  <si>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</si>
  <si>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</si>
  <si>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</si>
  <si>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</si>
  <si>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</si>
  <si>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</si>
  <si>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</si>
  <si>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</si>
  <si>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</si>
  <si>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</si>
  <si>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</si>
  <si>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</si>
  <si>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</si>
  <si>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</si>
  <si>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</si>
  <si>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</si>
  <si>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</si>
  <si>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</si>
  <si>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</si>
  <si>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</si>
  <si>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</si>
  <si>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</si>
  <si>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</si>
  <si>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</si>
  <si>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</si>
  <si>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</si>
  <si>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</si>
  <si>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</si>
  <si>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</si>
  <si>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</si>
  <si>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</si>
  <si>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</si>
  <si>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</si>
  <si>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</si>
  <si>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</si>
  <si>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</si>
  <si>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</si>
  <si>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</si>
  <si>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</si>
  <si>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</si>
  <si>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</si>
  <si>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</si>
  <si>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</si>
  <si>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</si>
  <si>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</si>
  <si>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</si>
  <si>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</si>
  <si>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</si>
  <si>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</si>
  <si>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</si>
  <si>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</si>
  <si>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</si>
  <si>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</si>
  <si>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</si>
  <si>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</si>
  <si>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</si>
  <si>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</si>
  <si>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</si>
  <si>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</si>
  <si>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</si>
  <si>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</si>
  <si>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</si>
  <si>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</si>
  <si>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</si>
  <si>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</si>
  <si>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</si>
  <si>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</si>
  <si>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</si>
  <si>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</si>
  <si>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</si>
  <si>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</si>
  <si>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</si>
  <si>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</si>
  <si>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</si>
  <si>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</si>
  <si>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</si>
  <si>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</si>
  <si>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</si>
  <si>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</si>
  <si>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</si>
  <si>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</si>
  <si>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</si>
  <si>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</si>
  <si>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</si>
  <si>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</si>
  <si>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</si>
  <si>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</si>
  <si>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</si>
  <si>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</si>
  <si>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</si>
  <si>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</si>
  <si>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</si>
  <si>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</si>
  <si>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</si>
  <si>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</si>
  <si>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</si>
  <si>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</si>
  <si>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</si>
  <si>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</si>
  <si>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</si>
  <si>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</si>
  <si>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</si>
  <si>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</si>
  <si>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</si>
  <si>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</si>
  <si>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</si>
  <si>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</si>
  <si>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</si>
  <si>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</si>
  <si>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</si>
  <si>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</si>
  <si>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</si>
  <si>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</si>
  <si>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</si>
  <si>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</si>
  <si>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</si>
  <si>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</si>
  <si>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</si>
  <si>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</si>
  <si>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</si>
  <si>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</si>
  <si>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</si>
  <si>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</si>
  <si>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</si>
  <si>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</si>
  <si>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</si>
  <si>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</si>
  <si>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</si>
  <si>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</si>
  <si>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</si>
  <si>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</si>
  <si>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</si>
  <si>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</si>
  <si>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</si>
  <si>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</si>
  <si>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</si>
  <si>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</si>
  <si>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</si>
  <si>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</si>
  <si>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</si>
  <si>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</si>
  <si>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</si>
  <si>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</si>
  <si>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</si>
  <si>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</si>
  <si>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</si>
  <si>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</si>
  <si>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</si>
  <si>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</si>
  <si>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</si>
  <si>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</si>
  <si>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</si>
  <si>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</si>
  <si>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</si>
  <si>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</si>
  <si>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</si>
  <si>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</si>
  <si>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</si>
  <si>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</si>
  <si>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</si>
  <si>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</si>
  <si>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</si>
  <si>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</si>
  <si>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</si>
  <si>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</si>
  <si>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</si>
  <si>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</si>
  <si>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</si>
  <si>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</si>
  <si>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</si>
  <si>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</si>
  <si>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</si>
  <si>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</si>
  <si>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</si>
  <si>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</si>
  <si>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</si>
  <si>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</si>
  <si>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</si>
  <si>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</si>
  <si>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</si>
  <si>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</si>
  <si>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</si>
  <si>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</si>
  <si>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</si>
  <si>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</si>
  <si>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</si>
  <si>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</si>
  <si>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</si>
  <si>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</si>
  <si>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</si>
  <si>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</si>
  <si>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</si>
  <si>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</si>
  <si>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</si>
  <si>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</si>
  <si>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</si>
  <si>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</si>
  <si>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</si>
  <si>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</si>
  <si>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</si>
  <si>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</si>
  <si>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</si>
  <si>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</si>
  <si>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</si>
  <si>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</si>
  <si>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</si>
  <si>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</si>
  <si>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</si>
  <si>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</si>
  <si>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</si>
  <si>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</si>
  <si>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</si>
  <si>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</si>
  <si>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</si>
  <si>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</si>
  <si>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</si>
  <si>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</si>
  <si>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</si>
  <si>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</si>
  <si>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</si>
  <si>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</si>
  <si>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</si>
  <si>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</si>
  <si>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</si>
  <si>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</si>
  <si>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</si>
  <si>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</si>
  <si>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</si>
  <si>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</si>
  <si>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</si>
  <si>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</si>
  <si>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</si>
  <si>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</si>
  <si>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</si>
  <si>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</si>
  <si>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</si>
  <si>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</si>
  <si>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</si>
  <si>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</si>
  <si>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</si>
  <si>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</si>
  <si>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</si>
  <si>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</si>
  <si>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</si>
  <si>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</si>
  <si>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</si>
  <si>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</si>
  <si>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</si>
  <si>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</si>
  <si>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</si>
  <si>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</si>
  <si>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</si>
  <si>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</si>
  <si>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</si>
  <si>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</si>
  <si>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</si>
  <si>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</si>
  <si>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</si>
  <si>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</si>
  <si>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</si>
  <si>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</si>
  <si>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</si>
  <si>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</si>
  <si>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</si>
  <si>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</si>
  <si>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</si>
  <si>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</si>
  <si>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</si>
  <si>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</si>
  <si>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</si>
  <si>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</si>
  <si>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</si>
  <si>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</si>
  <si>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</si>
  <si>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</si>
  <si>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</si>
  <si>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</si>
  <si>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</si>
  <si>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</si>
  <si>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</si>
  <si>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</si>
  <si>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</si>
  <si>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</si>
  <si>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</si>
  <si>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</si>
  <si>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</si>
  <si>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</si>
  <si>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</si>
  <si>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</si>
  <si>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</si>
  <si>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</si>
  <si>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</si>
  <si>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</si>
  <si>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</si>
  <si>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</si>
  <si>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</si>
  <si>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</si>
  <si>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</si>
  <si>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</si>
  <si>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</si>
  <si>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</si>
  <si>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</si>
  <si>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</si>
  <si>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</si>
  <si>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</si>
  <si>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</si>
  <si>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</si>
  <si>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</si>
  <si>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</si>
  <si>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</si>
  <si>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</si>
  <si>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</si>
  <si>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</si>
  <si>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</si>
  <si>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</si>
  <si>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</si>
  <si>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</si>
  <si>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</si>
  <si>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</si>
  <si>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</si>
  <si>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</si>
  <si>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</si>
  <si>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</si>
  <si>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</si>
  <si>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</si>
  <si>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</si>
  <si>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</si>
  <si>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</si>
  <si>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</si>
  <si>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</si>
  <si>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</si>
  <si>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</si>
  <si>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</si>
  <si>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</si>
  <si>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</si>
  <si>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</si>
  <si>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</si>
  <si>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</si>
  <si>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</si>
  <si>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</si>
  <si>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</si>
  <si>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</si>
  <si>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</si>
  <si>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</si>
  <si>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</si>
  <si>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</si>
  <si>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</si>
  <si>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</si>
  <si>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</si>
  <si>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</si>
  <si>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</si>
  <si>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</si>
  <si>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</si>
  <si>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</si>
  <si>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</si>
  <si>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</si>
  <si>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</si>
  <si>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</si>
  <si>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</si>
  <si>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</si>
  <si>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</si>
  <si>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</si>
  <si>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</si>
  <si>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</si>
  <si>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</si>
  <si>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</si>
  <si>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</si>
  <si>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</si>
  <si>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</si>
  <si>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</si>
  <si>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</si>
  <si>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</si>
  <si>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</si>
  <si>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</si>
  <si>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</si>
  <si>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</si>
  <si>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</si>
  <si>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</si>
  <si>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</si>
  <si>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</si>
  <si>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</si>
  <si>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</si>
  <si>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</si>
  <si>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</si>
  <si>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</si>
  <si>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</si>
  <si>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</si>
  <si>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</si>
  <si>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</si>
  <si>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</si>
  <si>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</si>
  <si>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</si>
  <si>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</si>
  <si>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</si>
  <si>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</si>
  <si>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</si>
  <si>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</si>
  <si>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</si>
  <si>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</si>
  <si>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</si>
  <si>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</si>
  <si>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</si>
  <si>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</si>
  <si>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</si>
  <si>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</si>
  <si>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</si>
  <si>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</si>
  <si>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</si>
  <si>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</si>
  <si>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</si>
  <si>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</si>
  <si>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</si>
  <si>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</si>
  <si>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</si>
  <si>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</si>
  <si>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</si>
  <si>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</si>
  <si>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</si>
  <si>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</si>
  <si>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</si>
  <si>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</si>
  <si>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</si>
  <si>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</si>
  <si>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</si>
  <si>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</si>
  <si>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</si>
  <si>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</si>
  <si>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</si>
  <si>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</si>
  <si>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</si>
  <si>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</si>
  <si>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</si>
  <si>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</si>
  <si>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</si>
  <si>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</si>
  <si>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</si>
  <si>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</si>
  <si>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</si>
  <si>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</si>
  <si>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</si>
  <si>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</si>
  <si>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</si>
  <si>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</si>
  <si>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</si>
  <si>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</si>
  <si>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</si>
  <si>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</si>
  <si>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</si>
  <si>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</si>
  <si>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</si>
  <si>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</si>
  <si>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</si>
  <si>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</si>
  <si>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</si>
  <si>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</si>
  <si>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</si>
  <si>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</si>
  <si>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</si>
  <si>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</si>
  <si>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</si>
  <si>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</si>
  <si>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</si>
  <si>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</si>
  <si>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</si>
  <si>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</si>
  <si>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</si>
  <si>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</si>
  <si>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</si>
  <si>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</si>
  <si>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</si>
  <si>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</si>
  <si>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</si>
  <si>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</si>
  <si>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</si>
  <si>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</si>
  <si>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</si>
  <si>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</si>
  <si>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</si>
  <si>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</si>
  <si>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</si>
  <si>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</si>
  <si>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</si>
  <si>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</si>
  <si>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</si>
  <si>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</si>
  <si>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</si>
  <si>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</si>
  <si>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</si>
  <si>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</si>
  <si>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</si>
  <si>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</si>
  <si>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</si>
  <si>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</si>
  <si>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</si>
  <si>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</si>
  <si>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</si>
  <si>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</si>
  <si>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</si>
  <si>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</si>
  <si>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</si>
  <si>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</si>
  <si>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</si>
  <si>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</si>
  <si>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</si>
  <si>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</si>
  <si>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</si>
  <si>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</si>
  <si>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</si>
  <si>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</si>
  <si>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</si>
  <si>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</si>
  <si>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</si>
  <si>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</si>
  <si>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</si>
  <si>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</si>
  <si>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</si>
  <si>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</si>
  <si>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</si>
  <si>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</si>
  <si>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</si>
  <si>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</si>
  <si>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</si>
  <si>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</si>
  <si>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</si>
  <si>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</si>
  <si>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</si>
  <si>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</si>
  <si>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</si>
  <si>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</si>
  <si>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</si>
  <si>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</si>
  <si>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</si>
  <si>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</si>
  <si>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</si>
  <si>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</si>
  <si>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</si>
  <si>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</si>
  <si>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</si>
  <si>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</si>
  <si>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</si>
  <si>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</si>
  <si>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</si>
  <si>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</si>
  <si>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</si>
  <si>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</si>
  <si>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</si>
  <si>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</si>
  <si>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</si>
  <si>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</si>
  <si>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</si>
  <si>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</si>
  <si>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</si>
  <si>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</si>
  <si>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</si>
  <si>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</si>
  <si>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</si>
  <si>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</si>
  <si>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</si>
  <si>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</si>
  <si>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</si>
  <si>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</si>
  <si>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</si>
  <si>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</si>
  <si>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</si>
  <si>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</si>
  <si>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</si>
  <si>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</si>
  <si>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</si>
  <si>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</si>
  <si>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</si>
  <si>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</si>
  <si>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</si>
  <si>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</si>
  <si>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</si>
  <si>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</si>
  <si>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</si>
  <si>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</si>
  <si>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</si>
  <si>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</si>
  <si>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</si>
  <si>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</si>
  <si>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</si>
  <si>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</si>
  <si>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</si>
  <si>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</si>
  <si>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</si>
  <si>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</si>
  <si>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</si>
  <si>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</si>
  <si>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</si>
  <si>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</si>
  <si>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</si>
  <si>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</si>
  <si>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</si>
  <si>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</si>
  <si>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</si>
  <si>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</si>
  <si>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</si>
  <si>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</si>
  <si>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</si>
  <si>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</si>
  <si>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</si>
  <si>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</si>
  <si>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</si>
  <si>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</si>
  <si>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</si>
  <si>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</si>
  <si>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</si>
  <si>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</si>
  <si>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</si>
  <si>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</si>
  <si>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</si>
  <si>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</si>
  <si>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</si>
  <si>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</si>
  <si>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</si>
  <si>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</si>
  <si>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</si>
  <si>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</si>
  <si>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</si>
  <si>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</si>
  <si>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</si>
  <si>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</si>
  <si>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</si>
  <si>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</si>
  <si>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</si>
  <si>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</si>
  <si>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</si>
  <si>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</si>
  <si>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</si>
  <si>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</si>
  <si>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</si>
  <si>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</si>
  <si>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</si>
  <si>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</si>
  <si>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</si>
  <si>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</si>
  <si>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</si>
  <si>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</si>
  <si>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</si>
  <si>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</si>
  <si>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</si>
  <si>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</si>
  <si>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</si>
  <si>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</si>
  <si>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</si>
  <si>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</si>
  <si>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</si>
  <si>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</si>
  <si>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</si>
  <si>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</si>
  <si>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</si>
  <si>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</si>
  <si>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</si>
  <si>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</si>
  <si>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</si>
  <si>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</si>
  <si>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</si>
  <si>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</si>
  <si>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</si>
  <si>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</si>
  <si>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</si>
  <si>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</si>
  <si>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</si>
  <si>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</si>
  <si>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</si>
  <si>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</si>
  <si>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</si>
  <si>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</si>
  <si>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</si>
  <si>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</si>
  <si>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</si>
  <si>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</si>
  <si>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</si>
  <si>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</si>
  <si>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</si>
  <si>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</si>
  <si>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</si>
  <si>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</si>
  <si>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</si>
  <si>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</si>
  <si>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</si>
  <si>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</si>
  <si>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</si>
  <si>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</si>
  <si>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</si>
  <si>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</si>
  <si>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</si>
  <si>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</si>
  <si>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</si>
  <si>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</si>
  <si>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</si>
  <si>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</si>
  <si>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</si>
  <si>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</si>
  <si>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</si>
  <si>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</si>
  <si>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</si>
  <si>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</si>
  <si>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</si>
  <si>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</si>
  <si>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</si>
  <si>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</si>
  <si>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</si>
  <si>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</si>
  <si>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</si>
  <si>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</si>
  <si>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</si>
  <si>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</si>
  <si>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</si>
  <si>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</si>
  <si>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</si>
  <si>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</si>
  <si>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</si>
  <si>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</si>
  <si>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</si>
  <si>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</si>
  <si>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</si>
  <si>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</si>
  <si>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</si>
  <si>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</si>
  <si>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</si>
  <si>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</si>
  <si>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</si>
  <si>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</si>
  <si>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</si>
  <si>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</si>
  <si>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</si>
  <si>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</si>
  <si>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</si>
  <si>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</si>
  <si>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</si>
  <si>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</si>
  <si>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</si>
  <si>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</si>
  <si>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</si>
  <si>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</si>
  <si>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</si>
  <si>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</si>
  <si>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</si>
  <si>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</si>
  <si>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</si>
  <si>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</si>
  <si>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</si>
  <si>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</si>
  <si>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</si>
  <si>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</si>
  <si>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</si>
  <si>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</si>
  <si>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</si>
  <si>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</si>
  <si>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</si>
  <si>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</si>
  <si>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</si>
  <si>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</si>
  <si>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</si>
  <si>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</si>
  <si>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</si>
  <si>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</si>
  <si>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</si>
  <si>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</si>
  <si>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</si>
  <si>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</si>
  <si>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</si>
  <si>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</si>
  <si>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</si>
  <si>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</si>
  <si>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</si>
  <si>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</si>
  <si>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</si>
  <si>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</si>
  <si>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</si>
  <si>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</si>
  <si>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</si>
  <si>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</si>
  <si>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</si>
  <si>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</si>
  <si>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</si>
  <si>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</si>
  <si>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</si>
  <si>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</si>
  <si>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</si>
  <si>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</si>
  <si>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</si>
  <si>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</si>
  <si>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</si>
  <si>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</si>
  <si>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</si>
  <si>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</si>
  <si>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</si>
  <si>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</si>
  <si>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</si>
  <si>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</si>
  <si>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</si>
  <si>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</si>
  <si>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</si>
  <si>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</si>
  <si>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</si>
  <si>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</si>
  <si>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</si>
  <si>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</si>
  <si>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</si>
  <si>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</si>
  <si>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</si>
  <si>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</si>
  <si>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</si>
  <si>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</si>
  <si>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</si>
  <si>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</si>
  <si>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</si>
  <si>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</si>
  <si>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</si>
  <si>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</si>
  <si>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</si>
  <si>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</si>
  <si>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</si>
  <si>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</si>
  <si>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</si>
  <si>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</si>
  <si>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</si>
  <si>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</si>
  <si>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</si>
  <si>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</si>
  <si>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</si>
  <si>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</si>
  <si>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</si>
  <si>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</si>
  <si>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</si>
  <si>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</si>
  <si>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</si>
  <si>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</si>
  <si>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</si>
  <si>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</si>
  <si>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</si>
  <si>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</si>
  <si>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</si>
  <si>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</si>
  <si>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</si>
  <si>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</si>
  <si>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</si>
  <si>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</si>
  <si>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</si>
  <si>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</si>
  <si>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</si>
  <si>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</si>
  <si>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</si>
  <si>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</si>
  <si>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</si>
  <si>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</si>
  <si>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</si>
  <si>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</si>
  <si>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</si>
  <si>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</si>
  <si>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</si>
  <si>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</si>
  <si>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</si>
  <si>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</si>
  <si>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</si>
  <si>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</si>
  <si>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</si>
  <si>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</si>
  <si>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</si>
  <si>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</si>
  <si>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</si>
  <si>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</si>
  <si>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</si>
  <si>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</si>
  <si>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</si>
  <si>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</si>
  <si>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</si>
  <si>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</si>
  <si>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</si>
  <si>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</si>
  <si>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</si>
  <si>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</si>
  <si>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</si>
  <si>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</si>
  <si>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</si>
  <si>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</si>
  <si>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</si>
  <si>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</si>
  <si>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</si>
  <si>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</si>
  <si>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</si>
  <si>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</si>
  <si>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</si>
  <si>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</si>
  <si>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</si>
  <si>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</si>
  <si>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</si>
  <si>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</si>
  <si>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</si>
  <si>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</si>
  <si>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</si>
  <si>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</si>
  <si>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</si>
  <si>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</si>
  <si>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</si>
  <si>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</si>
  <si>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</si>
  <si>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</si>
  <si>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</si>
  <si>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</si>
  <si>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</si>
  <si>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</si>
  <si>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</si>
  <si>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</si>
  <si>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</si>
  <si>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</si>
  <si>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</si>
  <si>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</si>
  <si>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</si>
  <si>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</si>
  <si>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</si>
  <si>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</si>
  <si>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</si>
  <si>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</si>
  <si>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</si>
  <si>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</si>
  <si>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</si>
  <si>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</si>
  <si>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</si>
  <si>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</si>
  <si>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</si>
  <si>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</si>
  <si>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</si>
  <si>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</si>
  <si>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</si>
  <si>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</si>
  <si>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</si>
  <si>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</si>
  <si>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</si>
  <si>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</si>
  <si>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</si>
  <si>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</si>
  <si>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</si>
  <si>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</si>
  <si>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</si>
  <si>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</si>
  <si>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</si>
  <si>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</si>
  <si>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</si>
  <si>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</si>
  <si>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</si>
  <si>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</si>
  <si>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</si>
  <si>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</si>
  <si>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</si>
  <si>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</si>
  <si>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</si>
  <si>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</si>
  <si>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</si>
  <si>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</si>
  <si>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</si>
  <si>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</si>
  <si>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</si>
  <si>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</si>
  <si>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</si>
  <si>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</si>
  <si>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</si>
  <si>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</si>
  <si>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</si>
  <si>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</si>
  <si>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</si>
  <si>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</si>
  <si>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</si>
  <si>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</si>
  <si>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</si>
  <si>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</si>
  <si>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</si>
  <si>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</si>
  <si>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</si>
  <si>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</si>
  <si>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</si>
  <si>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</si>
  <si>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</si>
  <si>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</si>
  <si>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</si>
  <si>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</si>
  <si>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</si>
  <si>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</si>
  <si>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</si>
  <si>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</si>
  <si>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</si>
  <si>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</si>
  <si>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</si>
  <si>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</si>
  <si>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</si>
  <si>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</si>
  <si>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</si>
  <si>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</si>
  <si>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</si>
  <si>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</si>
  <si>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</si>
  <si>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</si>
  <si>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</si>
  <si>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</si>
  <si>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</si>
  <si>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</si>
  <si>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</si>
  <si>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</si>
  <si>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</si>
  <si>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</si>
  <si>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</si>
  <si>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</si>
  <si>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</si>
  <si>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</si>
  <si>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</si>
  <si>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</si>
  <si>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</si>
  <si>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</si>
  <si>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</si>
  <si>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</si>
  <si>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</si>
  <si>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</si>
  <si>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</si>
  <si>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</si>
  <si>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</si>
  <si>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</si>
  <si>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</si>
  <si>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</si>
  <si>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</si>
  <si>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</si>
  <si>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</si>
  <si>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</si>
  <si>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</si>
  <si>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</si>
  <si>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</si>
  <si>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</si>
  <si>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</si>
  <si>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</si>
  <si>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</si>
  <si>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</si>
  <si>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</si>
  <si>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</si>
  <si>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</si>
  <si>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</si>
  <si>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</si>
  <si>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</si>
  <si>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</si>
  <si>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</si>
  <si>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</si>
  <si>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</si>
  <si>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</si>
  <si>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</si>
  <si>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</si>
  <si>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</si>
  <si>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</si>
  <si>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</si>
  <si>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</si>
  <si>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</si>
  <si>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</si>
  <si>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</si>
  <si>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</si>
  <si>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</si>
  <si>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</si>
  <si>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</si>
  <si>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</si>
  <si>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</si>
  <si>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</si>
  <si>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</si>
  <si>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</si>
  <si>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</si>
  <si>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</si>
  <si>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</si>
  <si>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</si>
  <si>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</si>
  <si>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</si>
  <si>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</si>
  <si>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</si>
  <si>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</si>
  <si>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</si>
  <si>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</si>
  <si>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</si>
  <si>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</si>
  <si>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</si>
  <si>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</si>
  <si>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</si>
  <si>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</si>
  <si>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</si>
  <si>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</si>
  <si>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</si>
  <si>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</si>
  <si>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</si>
  <si>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</si>
  <si>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</si>
  <si>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</si>
  <si>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</si>
  <si>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</si>
  <si>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</si>
  <si>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</si>
  <si>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</si>
  <si>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</si>
  <si>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</si>
  <si>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</si>
  <si>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</si>
  <si>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</si>
  <si>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</si>
  <si>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</si>
  <si>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</si>
  <si>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</si>
  <si>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</si>
  <si>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</si>
  <si>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</si>
  <si>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</si>
  <si>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</si>
  <si>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</si>
  <si>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</si>
  <si>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</si>
  <si>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</si>
  <si>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</si>
  <si>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</si>
  <si>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</si>
  <si>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</si>
  <si>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</si>
  <si>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</si>
  <si>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</si>
  <si>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</si>
  <si>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</si>
  <si>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</si>
  <si>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</si>
  <si>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</si>
  <si>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</si>
  <si>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</si>
  <si>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</si>
  <si>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</si>
  <si>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</si>
  <si>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</si>
  <si>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</si>
  <si>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</si>
  <si>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</si>
  <si>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</si>
  <si>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</si>
  <si>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</si>
  <si>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</si>
  <si>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</si>
  <si>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</si>
  <si>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</si>
  <si>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</si>
  <si>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</si>
  <si>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</si>
  <si>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</si>
  <si>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</si>
  <si>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</si>
  <si>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</si>
  <si>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</si>
  <si>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</si>
  <si>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</si>
  <si>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</si>
  <si>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</si>
  <si>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</si>
  <si>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</si>
  <si>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</si>
  <si>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</si>
  <si>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</si>
  <si>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</si>
  <si>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</si>
  <si>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</si>
  <si>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</si>
  <si>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</si>
  <si>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</si>
  <si>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</si>
  <si>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</si>
  <si>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</si>
  <si>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</si>
  <si>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</si>
  <si>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</si>
  <si>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</si>
  <si>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</si>
  <si>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</si>
  <si>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</si>
  <si>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</si>
  <si>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</si>
  <si>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</si>
  <si>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</si>
  <si>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</si>
  <si>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</si>
  <si>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</si>
  <si>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</si>
  <si>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</si>
  <si>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</si>
  <si>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</si>
  <si>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</si>
  <si>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</si>
  <si>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</si>
  <si>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</si>
  <si>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</si>
  <si>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</si>
  <si>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</si>
  <si>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</si>
  <si>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</si>
  <si>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</si>
  <si>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</si>
  <si>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</si>
  <si>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</si>
  <si>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</si>
  <si>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</si>
  <si>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</si>
  <si>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</si>
  <si>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</si>
  <si>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</si>
  <si>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</si>
  <si>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</si>
  <si>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</si>
  <si>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</si>
  <si>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</si>
  <si>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</si>
  <si>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</si>
  <si>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</si>
  <si>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</si>
  <si>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</si>
  <si>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</si>
  <si>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</si>
  <si>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</si>
  <si>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</si>
  <si>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</si>
  <si>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</si>
  <si>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</si>
  <si>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</si>
  <si>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</si>
  <si>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</si>
  <si>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</si>
  <si>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</si>
  <si>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</si>
  <si>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</si>
  <si>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</si>
  <si>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</si>
  <si>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</si>
  <si>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</si>
  <si>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</si>
  <si>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</si>
  <si>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</si>
  <si>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</si>
  <si>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</si>
  <si>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</si>
  <si>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</si>
  <si>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</si>
  <si>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</si>
  <si>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</si>
  <si>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</si>
  <si>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</si>
  <si>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</si>
  <si>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</si>
  <si>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</si>
  <si>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</si>
  <si>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</si>
  <si>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</si>
  <si>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</si>
  <si>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</si>
  <si>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</si>
  <si>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</si>
  <si>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</si>
  <si>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</si>
  <si>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</si>
  <si>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</si>
  <si>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</si>
  <si>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</si>
  <si>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</si>
  <si>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</si>
  <si>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</si>
  <si>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</si>
  <si>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</si>
  <si>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</si>
  <si>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</si>
  <si>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</si>
  <si>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</si>
  <si>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</si>
  <si>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</si>
  <si>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</si>
  <si>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</si>
  <si>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</si>
  <si>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</si>
  <si>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</si>
  <si>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</si>
  <si>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</si>
  <si>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</si>
  <si>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</si>
  <si>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</si>
  <si>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</si>
  <si>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</si>
  <si>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</si>
  <si>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</si>
  <si>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</si>
  <si>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</si>
  <si>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</si>
  <si>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</si>
  <si>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</si>
  <si>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</si>
  <si>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</si>
  <si>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</si>
  <si>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</si>
  <si>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</si>
  <si>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</si>
  <si>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</si>
  <si>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</si>
  <si>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</si>
  <si>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</si>
  <si>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</si>
  <si>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</si>
  <si>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</si>
  <si>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</si>
  <si>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</si>
  <si>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</si>
  <si>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</si>
  <si>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</si>
  <si>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</si>
  <si>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</si>
  <si>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</si>
  <si>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</si>
  <si>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</si>
  <si>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</si>
  <si>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</si>
  <si>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</si>
  <si>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</si>
  <si>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</si>
  <si>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</si>
  <si>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</si>
  <si>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</si>
  <si>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</si>
  <si>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</si>
  <si>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</si>
  <si>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</si>
  <si>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</si>
  <si>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</si>
  <si>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</si>
  <si>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</si>
  <si>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</si>
  <si>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</si>
  <si>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</si>
  <si>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</si>
  <si>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</si>
  <si>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</si>
  <si>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</si>
  <si>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</si>
  <si>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</si>
  <si>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</si>
  <si>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</si>
  <si>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</si>
  <si>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</si>
  <si>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</si>
  <si>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</si>
  <si>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</si>
  <si>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</si>
  <si>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</si>
  <si>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</si>
  <si>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</si>
  <si>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</si>
  <si>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</si>
  <si>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</si>
  <si>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</si>
  <si>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</si>
  <si>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</si>
  <si>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</si>
  <si>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</si>
  <si>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</si>
  <si>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</si>
  <si>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</si>
  <si>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</si>
  <si>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</si>
  <si>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</si>
  <si>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</si>
  <si>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</si>
  <si>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</si>
  <si>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</si>
  <si>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</si>
  <si>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</si>
  <si>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</si>
  <si>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</si>
  <si>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</si>
  <si>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</si>
  <si>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</si>
  <si>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</si>
  <si>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</si>
  <si>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</si>
  <si>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</si>
  <si>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</si>
  <si>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</si>
  <si>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</si>
  <si>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</si>
  <si>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</si>
  <si>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</si>
  <si>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</si>
  <si>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</si>
  <si>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</si>
  <si>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</si>
  <si>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</si>
  <si>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</si>
  <si>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</si>
  <si>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</si>
  <si>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</si>
  <si>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</si>
  <si>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</si>
  <si>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</si>
  <si>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</si>
  <si>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</si>
  <si>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</si>
  <si>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</si>
  <si>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</si>
  <si>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</si>
  <si>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</si>
  <si>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</si>
  <si>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</si>
  <si>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</si>
  <si>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</si>
  <si>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</si>
  <si>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</si>
  <si>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</si>
  <si>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</si>
  <si>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</si>
  <si>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</si>
  <si>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</si>
  <si>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</si>
  <si>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</si>
  <si>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</si>
  <si>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</si>
  <si>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</si>
  <si>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</si>
  <si>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</si>
  <si>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</si>
  <si>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</si>
  <si>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</si>
  <si>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</si>
  <si>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</si>
  <si>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</si>
  <si>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</si>
  <si>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</si>
  <si>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</si>
  <si>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</si>
  <si>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</si>
  <si>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</si>
  <si>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</si>
  <si>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</si>
  <si>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</si>
  <si>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</si>
  <si>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</si>
  <si>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</si>
  <si>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</si>
  <si>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</si>
  <si>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</si>
  <si>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</si>
  <si>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</si>
  <si>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</si>
  <si>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</si>
  <si>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</si>
  <si>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</si>
  <si>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</si>
  <si>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</si>
  <si>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</si>
  <si>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</si>
  <si>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</si>
  <si>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</si>
  <si>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</si>
  <si>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</si>
  <si>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</si>
  <si>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</si>
  <si>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</si>
  <si>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</si>
  <si>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</si>
  <si>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</si>
  <si>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</si>
  <si>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</si>
  <si>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</si>
  <si>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</si>
  <si>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</si>
  <si>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</si>
  <si>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</si>
  <si>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</si>
  <si>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</si>
  <si>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</si>
  <si>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</si>
  <si>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</si>
  <si>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</si>
  <si>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</si>
  <si>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</si>
  <si>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</si>
  <si>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</si>
  <si>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</si>
  <si>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</si>
  <si>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</si>
  <si>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</si>
  <si>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</si>
  <si>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</si>
  <si>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</si>
  <si>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</si>
  <si>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</si>
  <si>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</si>
  <si>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</si>
  <si>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</si>
  <si>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</si>
  <si>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</si>
  <si>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</si>
  <si>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</si>
  <si>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</si>
  <si>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</si>
  <si>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</si>
  <si>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</si>
  <si>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</si>
  <si>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</si>
  <si>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</si>
  <si>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</si>
  <si>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</si>
  <si>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</si>
  <si>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</si>
  <si>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</si>
  <si>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</si>
  <si>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</si>
  <si>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</si>
  <si>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</si>
  <si>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</si>
  <si>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</si>
  <si>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</si>
  <si>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</si>
  <si>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</si>
  <si>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</si>
  <si>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</si>
  <si>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</si>
  <si>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</si>
  <si>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</si>
  <si>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</si>
  <si>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</si>
  <si>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</si>
  <si>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</si>
  <si>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</si>
  <si>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</si>
  <si>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</si>
  <si>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</si>
  <si>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</si>
  <si>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</si>
  <si>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</si>
  <si>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</si>
  <si>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</si>
  <si>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</si>
  <si>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</si>
  <si>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</si>
  <si>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</si>
  <si>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</si>
  <si>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</si>
  <si>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</si>
  <si>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</si>
  <si>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</si>
  <si>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</si>
  <si>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</si>
  <si>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</si>
  <si>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</si>
  <si>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</si>
  <si>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</si>
  <si>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</si>
  <si>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</si>
  <si>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</si>
  <si>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</si>
  <si>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</si>
  <si>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</si>
  <si>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</si>
  <si>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</si>
  <si>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</si>
  <si>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</si>
  <si>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</si>
  <si>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</si>
  <si>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</si>
  <si>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</si>
  <si>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</si>
  <si>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</si>
  <si>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</si>
  <si>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</si>
  <si>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</si>
  <si>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</si>
  <si>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</si>
  <si>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</si>
  <si>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</si>
  <si>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</si>
  <si>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</si>
  <si>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</si>
  <si>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</si>
  <si>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</si>
  <si>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</si>
  <si>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</si>
  <si>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</si>
  <si>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</si>
  <si>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</si>
  <si>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</si>
  <si>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</si>
  <si>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</si>
  <si>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</si>
  <si>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</si>
  <si>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</si>
  <si>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</si>
  <si>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</si>
  <si>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</si>
  <si>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</si>
  <si>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</si>
  <si>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</si>
  <si>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</si>
  <si>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</si>
  <si>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</si>
  <si>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</si>
  <si>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</si>
  <si>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</si>
  <si>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</si>
  <si>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</si>
  <si>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</si>
  <si>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</si>
  <si>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</si>
  <si>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</si>
  <si>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</si>
  <si>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</si>
  <si>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</si>
  <si>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</si>
  <si>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</si>
  <si>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</si>
  <si>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</si>
  <si>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</si>
  <si>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</si>
  <si>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</si>
  <si>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</si>
  <si>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</si>
  <si>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</si>
  <si>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</si>
  <si>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</si>
  <si>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</si>
  <si>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</si>
  <si>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</si>
  <si>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</si>
  <si>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</si>
  <si>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</si>
  <si>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</si>
  <si>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</si>
  <si>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</si>
  <si>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</si>
  <si>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</si>
  <si>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</si>
  <si>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</si>
  <si>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</si>
  <si>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</si>
  <si>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</si>
  <si>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</si>
  <si>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</si>
  <si>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</si>
  <si>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</si>
  <si>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</si>
  <si>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</si>
  <si>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</si>
  <si>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</si>
  <si>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</si>
  <si>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</si>
  <si>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</si>
  <si>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</si>
  <si>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</si>
  <si>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</si>
  <si>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</si>
  <si>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</si>
  <si>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</si>
  <si>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</si>
  <si>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</si>
  <si>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</si>
  <si>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</si>
  <si>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</si>
  <si>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</si>
  <si>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</si>
  <si>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</si>
  <si>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</si>
  <si>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</si>
  <si>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</si>
  <si>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</si>
  <si>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</si>
  <si>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</si>
  <si>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</si>
  <si>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</si>
  <si>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</si>
  <si>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</si>
  <si>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</si>
  <si>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</si>
  <si>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</si>
  <si>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</si>
  <si>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</si>
  <si>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</si>
  <si>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</si>
  <si>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</si>
  <si>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</si>
  <si>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</si>
  <si>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</si>
  <si>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</si>
  <si>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</si>
  <si>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</si>
  <si>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</si>
  <si>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</si>
  <si>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</si>
  <si>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</si>
  <si>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</si>
  <si>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</si>
  <si>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</si>
  <si>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</si>
  <si>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</si>
  <si>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</si>
  <si>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</si>
  <si>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</si>
  <si>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</si>
  <si>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</si>
  <si>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</si>
  <si>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</si>
  <si>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</si>
  <si>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</si>
  <si>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</si>
  <si>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</si>
  <si>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</si>
  <si>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</si>
  <si>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</si>
  <si>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</si>
  <si>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</si>
  <si>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</si>
  <si>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</si>
  <si>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</si>
  <si>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</si>
  <si>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</si>
  <si>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</si>
  <si>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</si>
  <si>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</si>
  <si>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</si>
  <si>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</si>
  <si>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</si>
  <si>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</si>
  <si>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</si>
  <si>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</si>
  <si>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</si>
  <si>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</si>
  <si>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</si>
  <si>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</si>
  <si>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</si>
  <si>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</si>
  <si>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</si>
  <si>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</si>
  <si>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</si>
  <si>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</si>
  <si>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</si>
  <si>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</si>
  <si>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</si>
  <si>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</si>
  <si>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</si>
  <si>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</si>
  <si>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</si>
  <si>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</si>
  <si>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</si>
  <si>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</si>
  <si>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</si>
  <si>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</si>
  <si>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</si>
  <si>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</si>
  <si>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</si>
  <si>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</si>
  <si>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</si>
  <si>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</si>
  <si>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</si>
  <si>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</si>
  <si>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</si>
  <si>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</si>
  <si>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</si>
  <si>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</si>
  <si>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</si>
  <si>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</si>
  <si>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</si>
  <si>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</si>
  <si>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</si>
  <si>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</si>
  <si>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</si>
  <si>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</si>
  <si>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</si>
  <si>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</si>
  <si>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</si>
  <si>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</si>
  <si>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</si>
  <si>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</si>
  <si>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</si>
  <si>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</si>
  <si>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</si>
  <si>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</si>
  <si>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</si>
  <si>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</si>
  <si>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</si>
  <si>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</si>
  <si>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</si>
  <si>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</si>
  <si>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</si>
  <si>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</si>
  <si>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</si>
  <si>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</si>
  <si>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</si>
  <si>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</si>
  <si>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</si>
  <si>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</si>
  <si>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</si>
  <si>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</si>
  <si>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</si>
  <si>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</si>
  <si>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</si>
  <si>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</si>
  <si>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</si>
  <si>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</si>
  <si>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</si>
  <si>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</si>
  <si>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</si>
  <si>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</si>
  <si>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</si>
  <si>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</si>
  <si>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</si>
  <si>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</si>
  <si>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</si>
  <si>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</si>
  <si>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</si>
  <si>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</si>
  <si>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</si>
  <si>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</si>
  <si>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</si>
  <si>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</si>
  <si>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</si>
  <si>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</si>
  <si>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</si>
  <si>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</si>
  <si>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</si>
  <si>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</si>
  <si>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</si>
  <si>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</si>
  <si>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</si>
  <si>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</si>
  <si>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</si>
  <si>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</si>
  <si>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</si>
  <si>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</si>
  <si>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</si>
  <si>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</si>
  <si>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</si>
  <si>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</si>
  <si>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</si>
  <si>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</si>
  <si>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</si>
  <si>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</si>
  <si>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</si>
  <si>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</si>
  <si>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</si>
  <si>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</si>
  <si>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</si>
  <si>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</si>
  <si>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</si>
  <si>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</si>
  <si>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</si>
  <si>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</si>
  <si>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</si>
  <si>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</si>
  <si>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</si>
  <si>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</si>
  <si>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</si>
  <si>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</si>
  <si>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</si>
  <si>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</si>
  <si>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</si>
  <si>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</si>
  <si>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</si>
  <si>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</si>
  <si>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</si>
  <si>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</si>
  <si>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</si>
  <si>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</si>
  <si>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</si>
  <si>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</si>
  <si>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</si>
  <si>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</si>
  <si>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</si>
  <si>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</si>
  <si>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</si>
  <si>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</si>
  <si>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</si>
  <si>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</si>
  <si>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</si>
  <si>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</si>
  <si>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</si>
  <si>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</si>
  <si>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</si>
  <si>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</si>
  <si>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</si>
  <si>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</si>
  <si>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</si>
  <si>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</si>
  <si>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</si>
  <si>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</si>
  <si>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</si>
  <si>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</si>
  <si>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</si>
  <si>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</si>
  <si>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</si>
  <si>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</si>
  <si>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</si>
  <si>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</si>
  <si>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</si>
  <si>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</si>
  <si>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</si>
  <si>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</si>
  <si>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</si>
  <si>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</si>
  <si>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</si>
  <si>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</si>
  <si>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</si>
  <si>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</si>
  <si>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</si>
  <si>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</si>
  <si>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</si>
  <si>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</si>
  <si>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</si>
  <si>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</si>
  <si>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</si>
  <si>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</si>
  <si>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</si>
  <si>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</si>
  <si>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</si>
  <si>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</si>
  <si>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</si>
  <si>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</si>
  <si>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</si>
  <si>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</si>
  <si>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</si>
  <si>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</si>
  <si>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</si>
  <si>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</si>
  <si>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</si>
  <si>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</si>
  <si>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</si>
  <si>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</si>
  <si>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</si>
  <si>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</si>
  <si>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</si>
  <si>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</si>
  <si>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</si>
  <si>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</si>
  <si>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</si>
  <si>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</si>
  <si>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</si>
  <si>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</si>
  <si>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</si>
  <si>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</si>
  <si>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</si>
  <si>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</si>
  <si>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</si>
  <si>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</si>
  <si>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</si>
  <si>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</si>
  <si>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</si>
  <si>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</si>
  <si>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</si>
  <si>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</si>
  <si>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</si>
  <si>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</si>
  <si>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</si>
  <si>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</si>
  <si>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</si>
  <si>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</si>
  <si>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</si>
  <si>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</si>
  <si>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</si>
  <si>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</si>
  <si>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</si>
  <si>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</si>
  <si>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</si>
  <si>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</si>
  <si>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</si>
  <si>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</si>
  <si>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</si>
  <si>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</si>
  <si>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</si>
  <si>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</si>
  <si>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</si>
  <si>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</si>
  <si>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</si>
  <si>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</si>
  <si>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</si>
  <si>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</si>
  <si>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</si>
  <si>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</si>
  <si>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</si>
  <si>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</si>
  <si>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</si>
  <si>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</si>
  <si>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</si>
  <si>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</si>
  <si>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</si>
  <si>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</si>
  <si>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</si>
  <si>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</si>
  <si>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</si>
  <si>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</si>
  <si>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</si>
  <si>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</si>
  <si>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</si>
  <si>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</si>
  <si>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</si>
  <si>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</si>
  <si>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</si>
  <si>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</si>
  <si>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</si>
  <si>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</si>
  <si>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</si>
  <si>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</si>
  <si>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</si>
  <si>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</si>
  <si>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</si>
  <si>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</si>
  <si>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</si>
  <si>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</si>
  <si>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</si>
  <si>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</si>
  <si>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</si>
  <si>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</si>
  <si>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</si>
  <si>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</si>
  <si>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</si>
  <si>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</si>
  <si>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</si>
  <si>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</si>
  <si>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</si>
  <si>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</si>
  <si>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</si>
  <si>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</si>
  <si>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</si>
  <si>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</si>
  <si>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</si>
  <si>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</si>
  <si>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</si>
  <si>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</si>
  <si>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</si>
  <si>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</si>
  <si>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</si>
  <si>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</si>
  <si>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</si>
  <si>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</si>
  <si>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</si>
  <si>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</si>
  <si>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</si>
  <si>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</si>
  <si>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</si>
  <si>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</si>
  <si>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</si>
  <si>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</si>
  <si>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</si>
  <si>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</si>
  <si>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</si>
  <si>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</si>
  <si>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</si>
  <si>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</si>
  <si>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</si>
  <si>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</si>
  <si>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</si>
  <si>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</si>
  <si>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</si>
  <si>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</si>
  <si>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</si>
  <si>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</si>
  <si>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</si>
  <si>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</si>
  <si>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</si>
  <si>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</si>
  <si>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</si>
  <si>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</si>
  <si>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</si>
  <si>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</si>
  <si>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</si>
  <si>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</si>
  <si>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</si>
  <si>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</si>
  <si>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</si>
  <si>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</si>
  <si>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</si>
  <si>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</si>
  <si>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</si>
  <si>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</si>
  <si>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</si>
  <si>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</si>
  <si>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</si>
  <si>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</si>
  <si>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</si>
  <si>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</si>
  <si>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</si>
  <si>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</si>
  <si>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</si>
  <si>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</si>
  <si>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</si>
  <si>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</si>
  <si>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</si>
  <si>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</si>
  <si>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</si>
  <si>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</si>
  <si>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</si>
  <si>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</si>
  <si>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</si>
  <si>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</si>
  <si>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</si>
  <si>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</si>
  <si>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</si>
  <si>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</si>
  <si>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</si>
  <si>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</si>
  <si>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</si>
  <si>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</si>
  <si>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</si>
  <si>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</si>
  <si>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</si>
  <si>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</si>
  <si>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</si>
  <si>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</si>
  <si>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</si>
  <si>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</si>
  <si>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</si>
  <si>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</si>
  <si>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</si>
  <si>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</si>
  <si>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</si>
  <si>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</si>
  <si>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</si>
  <si>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</si>
  <si>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</si>
  <si>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</si>
  <si>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</si>
  <si>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</si>
  <si>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</si>
  <si>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</si>
  <si>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</si>
  <si>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</si>
  <si>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</si>
  <si>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</si>
  <si>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</si>
  <si>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</si>
  <si>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</si>
  <si>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</si>
  <si>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</si>
  <si>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</si>
  <si>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</si>
  <si>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</si>
  <si>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</si>
  <si>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</si>
  <si>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</si>
  <si>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</si>
  <si>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</si>
  <si>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</si>
  <si>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</si>
  <si>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</si>
  <si>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</si>
  <si>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</si>
  <si>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</si>
  <si>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</si>
  <si>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</si>
  <si>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</si>
  <si>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</si>
  <si>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</si>
  <si>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</si>
  <si>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</si>
  <si>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</si>
  <si>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</si>
  <si>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</si>
  <si>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</si>
  <si>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</si>
  <si>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</si>
  <si>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</si>
  <si>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</si>
  <si>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</si>
  <si>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</si>
  <si>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</si>
  <si>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</si>
  <si>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</si>
  <si>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</si>
  <si>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</si>
  <si>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</si>
  <si>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</si>
  <si>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</si>
  <si>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</si>
  <si>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</si>
  <si>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</si>
  <si>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</si>
  <si>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</si>
  <si>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</si>
  <si>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</si>
  <si>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</si>
  <si>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</si>
  <si>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</si>
  <si>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</si>
  <si>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</si>
  <si>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</si>
  <si>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</si>
  <si>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</si>
  <si>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</si>
  <si>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</si>
  <si>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</si>
  <si>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</si>
  <si>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</si>
  <si>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</si>
  <si>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</si>
  <si>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</si>
  <si>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</si>
  <si>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</si>
  <si>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</si>
  <si>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</si>
  <si>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</si>
  <si>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</si>
  <si>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</si>
  <si>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</si>
  <si>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</si>
  <si>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</si>
  <si>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</si>
  <si>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</si>
  <si>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</si>
  <si>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</si>
  <si>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</si>
  <si>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</si>
  <si>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</si>
  <si>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</si>
  <si>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</si>
  <si>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</si>
  <si>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</si>
  <si>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</si>
  <si>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</si>
  <si>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</si>
  <si>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</si>
  <si>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</si>
  <si>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</si>
  <si>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</si>
  <si>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</si>
  <si>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</si>
  <si>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</si>
  <si>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</si>
  <si>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</si>
  <si>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</si>
  <si>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</si>
  <si>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</si>
  <si>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</si>
  <si>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</si>
  <si>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</si>
  <si>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</si>
  <si>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</si>
  <si>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</si>
  <si>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</si>
  <si>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</si>
  <si>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</si>
  <si>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</si>
  <si>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</si>
  <si>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</si>
  <si>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</si>
  <si>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</si>
  <si>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</si>
  <si>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</si>
  <si>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</si>
  <si>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</si>
  <si>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</si>
  <si>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</si>
  <si>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</si>
  <si>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</si>
  <si>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</si>
  <si>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</si>
  <si>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</si>
  <si>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</si>
  <si>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</si>
  <si>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</si>
  <si>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</si>
  <si>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</si>
  <si>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</si>
  <si>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</si>
  <si>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</si>
  <si>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</si>
  <si>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</si>
  <si>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</si>
  <si>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</si>
  <si>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</si>
  <si>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</si>
  <si>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</si>
  <si>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</si>
  <si>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</si>
  <si>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</si>
  <si>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</si>
  <si>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</si>
  <si>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</si>
  <si>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</si>
  <si>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</si>
  <si>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</si>
  <si>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</si>
  <si>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</si>
  <si>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</si>
  <si>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</si>
  <si>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</si>
  <si>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</si>
  <si>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</si>
  <si>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</si>
  <si>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</si>
  <si>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</si>
  <si>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</si>
  <si>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</si>
  <si>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</si>
  <si>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</si>
  <si>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</si>
  <si>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</si>
  <si>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</si>
  <si>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</si>
  <si>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</si>
  <si>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</si>
  <si>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</si>
  <si>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</si>
  <si>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</si>
  <si>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</si>
  <si>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</si>
  <si>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</si>
  <si>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</si>
  <si>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</si>
  <si>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</si>
  <si>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</si>
  <si>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</si>
  <si>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</si>
  <si>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</si>
  <si>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</si>
  <si>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</si>
  <si>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</si>
  <si>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</si>
  <si>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</si>
  <si>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</si>
  <si>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</si>
  <si>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</si>
  <si>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</si>
  <si>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</si>
  <si>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</si>
  <si>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</si>
  <si>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</si>
  <si>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</si>
  <si>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</si>
  <si>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</si>
  <si>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</si>
  <si>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</si>
  <si>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</si>
  <si>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</si>
  <si>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</si>
  <si>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</si>
  <si>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</si>
  <si>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</si>
  <si>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</si>
  <si>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</si>
  <si>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</si>
  <si>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</si>
  <si>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</si>
  <si>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</si>
  <si>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</si>
  <si>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</si>
  <si>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</si>
  <si>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</si>
  <si>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</si>
  <si>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</si>
  <si>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</si>
  <si>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</si>
  <si>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</si>
  <si>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</si>
  <si>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</si>
  <si>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</si>
  <si>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</si>
  <si>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</si>
  <si>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</si>
  <si>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</si>
  <si>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</si>
  <si>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</si>
  <si>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</si>
  <si>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</si>
  <si>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</si>
  <si>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</si>
  <si>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</si>
  <si>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</si>
  <si>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</si>
  <si>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</si>
  <si>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</si>
  <si>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</si>
  <si>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</si>
  <si>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</si>
  <si>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</si>
  <si>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</si>
  <si>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</si>
  <si>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</si>
  <si>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</si>
  <si>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</si>
  <si>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</si>
  <si>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</si>
  <si>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</si>
  <si>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</si>
  <si>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</si>
  <si>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</si>
  <si>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</si>
  <si>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</si>
  <si>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</si>
  <si>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</si>
  <si>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</si>
  <si>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</si>
  <si>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</si>
  <si>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</si>
  <si>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</si>
  <si>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</si>
  <si>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</si>
  <si>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</si>
  <si>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</si>
  <si>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</si>
  <si>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</si>
  <si>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</si>
  <si>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</si>
  <si>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</si>
  <si>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</si>
  <si>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</si>
  <si>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</si>
  <si>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</si>
  <si>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</si>
  <si>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</si>
  <si>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</si>
  <si>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</si>
  <si>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</si>
  <si>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</si>
  <si>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</si>
  <si>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</si>
  <si>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</si>
  <si>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</si>
  <si>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</si>
  <si>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</si>
  <si>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</si>
  <si>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</si>
  <si>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</si>
  <si>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</si>
  <si>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</si>
  <si>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</si>
  <si>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</si>
  <si>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</si>
  <si>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</si>
  <si>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</si>
  <si>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</si>
  <si>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</si>
  <si>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</si>
  <si>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</si>
  <si>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</si>
  <si>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</si>
  <si>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</si>
  <si>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</si>
  <si>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</si>
  <si>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</si>
  <si>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</si>
  <si>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</si>
  <si>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</si>
  <si>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</si>
  <si>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</si>
  <si>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</si>
  <si>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</si>
  <si>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</si>
  <si>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</si>
  <si>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</si>
  <si>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</si>
  <si>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</si>
  <si>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</si>
  <si>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</si>
  <si>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</si>
  <si>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</si>
  <si>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</si>
  <si>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</si>
  <si>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</si>
  <si>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</si>
  <si>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</si>
  <si>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</si>
  <si>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</si>
  <si>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</si>
  <si>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</si>
  <si>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</si>
  <si>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</si>
  <si>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</si>
  <si>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</si>
  <si>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</si>
  <si>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</si>
  <si>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</si>
  <si>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</si>
  <si>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</si>
  <si>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</si>
  <si>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</si>
  <si>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</si>
  <si>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</si>
  <si>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</si>
  <si>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</si>
  <si>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</si>
  <si>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</si>
  <si>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</si>
  <si>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</si>
  <si>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</si>
  <si>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</si>
  <si>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</si>
  <si>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</si>
  <si>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</si>
  <si>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</si>
  <si>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</si>
  <si>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</si>
  <si>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</si>
  <si>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</si>
  <si>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</si>
  <si>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</si>
  <si>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</si>
  <si>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</si>
  <si>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</si>
  <si>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</si>
  <si>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</si>
  <si>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</si>
  <si>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</si>
  <si>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</si>
  <si>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</si>
  <si>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</si>
  <si>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</si>
  <si>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</si>
  <si>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</si>
  <si>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</si>
  <si>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</si>
  <si>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</si>
  <si>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</si>
  <si>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</si>
  <si>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</si>
  <si>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</si>
  <si>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</si>
  <si>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</si>
  <si>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</si>
  <si>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</si>
  <si>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</si>
  <si>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</si>
  <si>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</si>
  <si>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</si>
  <si>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</si>
  <si>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</si>
  <si>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</si>
  <si>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</si>
  <si>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</si>
  <si>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</si>
  <si>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</si>
  <si>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</si>
  <si>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</si>
  <si>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</si>
  <si>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</si>
  <si>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</si>
  <si>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</si>
  <si>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</si>
  <si>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</si>
  <si>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</si>
  <si>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</si>
  <si>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</si>
  <si>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</si>
  <si>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</si>
  <si>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</si>
  <si>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</si>
  <si>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</si>
  <si>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</si>
  <si>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</si>
  <si>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</si>
  <si>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</si>
  <si>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</si>
  <si>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</si>
  <si>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</si>
  <si>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</si>
  <si>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</si>
  <si>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</si>
  <si>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</si>
  <si>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</si>
  <si>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</si>
  <si>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</si>
  <si>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</si>
  <si>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</si>
  <si>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</si>
  <si>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</si>
  <si>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</si>
  <si>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</si>
  <si>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</si>
  <si>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</si>
  <si>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</si>
  <si>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</si>
  <si>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</si>
  <si>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</si>
  <si>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</si>
  <si>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</si>
  <si>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</si>
  <si>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</si>
  <si>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</si>
  <si>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</si>
  <si>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</si>
  <si>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</si>
  <si>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</si>
  <si>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</si>
  <si>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</si>
  <si>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</si>
  <si>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</si>
  <si>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</si>
  <si>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</si>
  <si>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</si>
  <si>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</si>
  <si>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</si>
  <si>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</si>
  <si>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</si>
  <si>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</si>
  <si>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</si>
  <si>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</si>
  <si>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</si>
  <si>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</si>
  <si>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</si>
  <si>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</si>
  <si>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</si>
  <si>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</si>
  <si>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</si>
  <si>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</si>
  <si>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</si>
  <si>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</si>
  <si>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</si>
  <si>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</si>
  <si>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</si>
  <si>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</si>
  <si>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</si>
  <si>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</si>
  <si>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</si>
  <si>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</si>
  <si>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</si>
  <si>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</si>
  <si>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</si>
  <si>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</si>
  <si>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</si>
  <si>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</si>
  <si>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</si>
  <si>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</si>
  <si>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</si>
  <si>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</si>
  <si>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</si>
  <si>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</si>
  <si>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</si>
  <si>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</si>
  <si>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</si>
  <si>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</si>
  <si>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</si>
  <si>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</si>
  <si>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</si>
  <si>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</si>
  <si>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</si>
  <si>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</si>
  <si>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</si>
  <si>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</si>
  <si>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</si>
  <si>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</si>
  <si>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</si>
  <si>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</si>
  <si>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</si>
  <si>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</si>
  <si>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</si>
  <si>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</si>
  <si>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</si>
  <si>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</si>
  <si>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</si>
  <si>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</si>
  <si>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</si>
  <si>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</si>
  <si>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</si>
  <si>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</si>
  <si>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</si>
  <si>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</si>
  <si>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</si>
  <si>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</si>
  <si>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</si>
  <si>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</si>
  <si>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</si>
  <si>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</si>
  <si>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</si>
  <si>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</si>
  <si>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</si>
  <si>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</si>
  <si>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</si>
  <si>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</si>
  <si>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</si>
  <si>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</si>
  <si>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</si>
  <si>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</si>
  <si>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</si>
  <si>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</si>
  <si>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</si>
  <si>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</si>
  <si>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</si>
  <si>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</si>
  <si>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</si>
  <si>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</si>
  <si>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</si>
  <si>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</si>
  <si>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</si>
  <si>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</si>
  <si>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</si>
  <si>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</si>
  <si>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</si>
  <si>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</si>
  <si>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</si>
  <si>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</si>
  <si>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</si>
  <si>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</si>
  <si>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</si>
  <si>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</si>
  <si>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</si>
  <si>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</si>
  <si>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</si>
  <si>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</si>
  <si>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</si>
  <si>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</si>
  <si>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</si>
  <si>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</si>
  <si>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</si>
  <si>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</si>
  <si>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</si>
  <si>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</si>
  <si>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</si>
  <si>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</si>
  <si>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</si>
  <si>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</si>
  <si>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</si>
  <si>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</si>
  <si>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</si>
  <si>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</si>
  <si>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</si>
  <si>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</si>
  <si>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</si>
  <si>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</si>
  <si>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</si>
  <si>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</si>
  <si>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</si>
  <si>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</si>
  <si>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</si>
  <si>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</si>
  <si>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</si>
  <si>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</si>
  <si>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</si>
  <si>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</si>
  <si>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</si>
  <si>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</si>
  <si>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</si>
  <si>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</si>
  <si>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</si>
  <si>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</si>
  <si>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</si>
  <si>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</si>
  <si>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</si>
  <si>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</si>
  <si>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</si>
  <si>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</si>
  <si>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</si>
  <si>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</si>
  <si>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</si>
  <si>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</si>
  <si>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</si>
  <si>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</si>
  <si>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</si>
  <si>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</si>
  <si>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</si>
  <si>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</si>
  <si>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</si>
  <si>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</si>
  <si>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</si>
  <si>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</si>
  <si>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</si>
  <si>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</si>
  <si>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</si>
  <si>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</si>
  <si>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</si>
  <si>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</si>
  <si>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</si>
  <si>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</si>
  <si>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</si>
  <si>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</si>
  <si>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</si>
  <si>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</si>
  <si>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</si>
  <si>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</si>
  <si>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</si>
  <si>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</si>
  <si>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</si>
  <si>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</si>
  <si>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</si>
  <si>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</si>
  <si>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</si>
  <si>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</si>
  <si>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</si>
  <si>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</si>
  <si>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</si>
  <si>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</si>
  <si>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</si>
  <si>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</si>
  <si>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</si>
  <si>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</si>
  <si>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</si>
  <si>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</si>
  <si>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</si>
  <si>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</si>
  <si>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</si>
  <si>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</si>
  <si>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</si>
  <si>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</si>
  <si>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</si>
  <si>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</si>
  <si>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</si>
  <si>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</si>
  <si>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</si>
  <si>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</si>
  <si>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</si>
  <si>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</si>
  <si>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</si>
  <si>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</si>
  <si>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</si>
  <si>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</si>
  <si>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</si>
  <si>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</si>
  <si>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</si>
  <si>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</si>
  <si>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</si>
  <si>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</si>
  <si>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</si>
  <si>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</si>
  <si>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</si>
  <si>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</si>
  <si>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</si>
  <si>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</si>
  <si>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</si>
  <si>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</si>
  <si>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</si>
  <si>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</si>
  <si>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</si>
  <si>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</si>
  <si>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</si>
  <si>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</si>
  <si>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</si>
  <si>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</si>
  <si>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</si>
  <si>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</si>
  <si>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</si>
  <si>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</si>
  <si>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</si>
  <si>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</si>
  <si>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</si>
  <si>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</si>
  <si>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</si>
  <si>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</si>
  <si>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</si>
  <si>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</si>
  <si>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</si>
  <si>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</si>
  <si>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</si>
  <si>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</si>
  <si>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</si>
  <si>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</si>
  <si>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</si>
  <si>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</si>
  <si>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</si>
  <si>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</si>
  <si>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</si>
  <si>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</si>
  <si>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</si>
  <si>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</si>
  <si>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</si>
  <si>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</si>
  <si>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</si>
  <si>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</si>
  <si>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</si>
  <si>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</si>
  <si>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</si>
  <si>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</si>
  <si>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</si>
  <si>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</si>
  <si>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</si>
  <si>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</si>
  <si>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</si>
  <si>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</si>
  <si>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</si>
  <si>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</si>
  <si>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</si>
  <si>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</si>
  <si>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</si>
  <si>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</si>
  <si>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</si>
  <si>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</si>
  <si>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</si>
  <si>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</si>
  <si>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</si>
  <si>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</si>
  <si>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</si>
  <si>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</si>
  <si>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</si>
  <si>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</si>
  <si>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</si>
  <si>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</si>
  <si>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</si>
  <si>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</si>
  <si>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</si>
  <si>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</si>
  <si>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</si>
  <si>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</si>
  <si>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</si>
  <si>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</si>
  <si>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</si>
  <si>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</si>
  <si>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</si>
  <si>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</si>
  <si>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</si>
  <si>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</si>
  <si>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</si>
  <si>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</si>
  <si>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</si>
  <si>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</si>
  <si>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</si>
  <si>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</si>
  <si>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</si>
  <si>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</si>
  <si>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</si>
  <si>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</si>
  <si>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</si>
  <si>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</si>
  <si>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</si>
  <si>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</si>
  <si>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</si>
  <si>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</si>
  <si>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</si>
  <si>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</si>
  <si>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</si>
  <si>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</si>
  <si>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</si>
  <si>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</si>
  <si>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</si>
  <si>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</si>
  <si>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</si>
  <si>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</si>
  <si>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</si>
  <si>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</si>
  <si>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</si>
  <si>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</si>
  <si>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</si>
  <si>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</si>
  <si>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</si>
  <si>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</si>
  <si>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</si>
  <si>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</si>
  <si>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</si>
  <si>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</si>
  <si>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</si>
  <si>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</si>
  <si>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</si>
  <si>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</si>
  <si>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</si>
  <si>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</si>
  <si>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</si>
  <si>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</si>
  <si>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</si>
  <si>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</si>
  <si>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</si>
  <si>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</si>
  <si>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</si>
  <si>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</si>
  <si>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</si>
  <si>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</si>
  <si>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</si>
  <si>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</si>
  <si>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</si>
  <si>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</si>
  <si>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</si>
  <si>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</si>
  <si>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</si>
  <si>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</si>
  <si>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</si>
  <si>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</si>
  <si>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</si>
  <si>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</si>
  <si>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</si>
  <si>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</si>
  <si>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</si>
  <si>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</si>
  <si>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</si>
  <si>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</si>
  <si>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</si>
  <si>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</si>
  <si>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</si>
  <si>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</si>
  <si>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</si>
  <si>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</si>
  <si>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</si>
  <si>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</si>
  <si>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</si>
  <si>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</si>
  <si>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</si>
  <si>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</si>
  <si>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</si>
  <si>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</si>
  <si>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</si>
  <si>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</si>
  <si>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</si>
  <si>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</si>
  <si>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</si>
  <si>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</si>
  <si>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</si>
  <si>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</si>
  <si>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</si>
  <si>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</si>
  <si>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</si>
  <si>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</si>
  <si>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</si>
  <si>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</si>
  <si>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</si>
  <si>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</si>
  <si>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</si>
  <si>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</si>
  <si>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</si>
  <si>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</si>
  <si>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</si>
  <si>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</si>
  <si>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</si>
  <si>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</si>
  <si>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</si>
  <si>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</si>
  <si>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</si>
  <si>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</si>
  <si>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</si>
  <si>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</si>
  <si>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</si>
  <si>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</si>
  <si>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</si>
  <si>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</si>
  <si>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</si>
  <si>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</si>
  <si>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</si>
  <si>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</si>
  <si>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</si>
  <si>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</si>
  <si>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</si>
  <si>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</si>
  <si>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</si>
  <si>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</si>
  <si>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</si>
  <si>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</si>
  <si>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</si>
  <si>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</si>
  <si>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</si>
  <si>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</si>
  <si>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</si>
  <si>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</si>
  <si>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</si>
  <si>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</si>
  <si>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</si>
  <si>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</si>
  <si>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</si>
  <si>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</si>
  <si>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</si>
  <si>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</si>
  <si>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</si>
  <si>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</si>
  <si>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</si>
  <si>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</si>
  <si>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</si>
  <si>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</si>
  <si>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</si>
  <si>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</si>
  <si>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</si>
  <si>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</si>
  <si>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</si>
  <si>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</si>
  <si>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</si>
  <si>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</si>
  <si>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</si>
  <si>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</si>
  <si>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</si>
  <si>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</si>
  <si>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</si>
  <si>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</si>
  <si>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</si>
  <si>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</si>
  <si>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</si>
  <si>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</si>
  <si>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</si>
  <si>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</si>
  <si>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</si>
  <si>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</si>
  <si>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</si>
  <si>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</si>
  <si>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</si>
  <si>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</si>
  <si>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</si>
  <si>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</si>
  <si>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</si>
  <si>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</si>
  <si>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</si>
  <si>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</si>
  <si>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Total sales</t>
  </si>
  <si>
    <t xml:space="preserve"> Maxinun sales</t>
  </si>
  <si>
    <t>Minimum sales</t>
  </si>
  <si>
    <t>Total orders placed</t>
  </si>
  <si>
    <t>Date</t>
  </si>
  <si>
    <t>Sales</t>
  </si>
  <si>
    <t>Jan Sales</t>
  </si>
  <si>
    <t>16-01-2026</t>
  </si>
  <si>
    <t>20-01-2026</t>
  </si>
  <si>
    <t>Mar Sales</t>
  </si>
  <si>
    <t>16-03-2026</t>
  </si>
  <si>
    <t>20-03-2026</t>
  </si>
  <si>
    <t>16-02-2026</t>
  </si>
  <si>
    <t>20-02-2026</t>
  </si>
  <si>
    <t>Feb Sales</t>
  </si>
  <si>
    <t>Total Sales</t>
  </si>
  <si>
    <t>Num-1</t>
  </si>
  <si>
    <t>Num-2</t>
  </si>
  <si>
    <t>Num-3</t>
  </si>
  <si>
    <t>Formula</t>
  </si>
  <si>
    <t>Formula Applied</t>
  </si>
  <si>
    <t>SUM</t>
  </si>
  <si>
    <t>ROUND</t>
  </si>
  <si>
    <t>ABS</t>
  </si>
  <si>
    <t>AVERAGE</t>
  </si>
  <si>
    <t>MAX</t>
  </si>
  <si>
    <t>MIN</t>
  </si>
  <si>
    <t>COUNT</t>
  </si>
  <si>
    <t>Name</t>
  </si>
  <si>
    <t>Maths</t>
  </si>
  <si>
    <t>Science</t>
  </si>
  <si>
    <t>English</t>
  </si>
  <si>
    <t>Neha</t>
  </si>
  <si>
    <t>Total</t>
  </si>
  <si>
    <t>Grade</t>
  </si>
  <si>
    <t>Ketan</t>
  </si>
  <si>
    <t>Sahil</t>
  </si>
  <si>
    <t>AND function</t>
  </si>
  <si>
    <t>AND Function</t>
  </si>
  <si>
    <t>Distinction(Sci andd Eng)</t>
  </si>
  <si>
    <t>Distinction(Sci or Eng)</t>
  </si>
  <si>
    <t>OR Function</t>
  </si>
  <si>
    <t>product</t>
  </si>
  <si>
    <t>A</t>
  </si>
  <si>
    <t>B</t>
  </si>
  <si>
    <t>C</t>
  </si>
  <si>
    <t>D</t>
  </si>
  <si>
    <t>Week1</t>
  </si>
  <si>
    <t>Week2</t>
  </si>
  <si>
    <t>Week3</t>
  </si>
  <si>
    <t>Week4</t>
  </si>
  <si>
    <t>Product</t>
  </si>
  <si>
    <t>Total(name range)</t>
  </si>
  <si>
    <t xml:space="preserve">Jan </t>
  </si>
  <si>
    <t>Feb</t>
  </si>
  <si>
    <t>Mar</t>
  </si>
  <si>
    <t>P1</t>
  </si>
  <si>
    <t>P2</t>
  </si>
  <si>
    <t>P3</t>
  </si>
  <si>
    <t>P4</t>
  </si>
  <si>
    <t>P5</t>
  </si>
  <si>
    <t>P6</t>
  </si>
  <si>
    <t xml:space="preserve">Salary </t>
  </si>
  <si>
    <t>Allowances</t>
  </si>
  <si>
    <t>Mohan</t>
  </si>
  <si>
    <t>Ram</t>
  </si>
  <si>
    <t>Bablu</t>
  </si>
  <si>
    <t>Rohan</t>
  </si>
  <si>
    <t>Total profit</t>
  </si>
  <si>
    <t>Total net revenue</t>
  </si>
  <si>
    <t>January</t>
  </si>
  <si>
    <t>Months</t>
  </si>
  <si>
    <t>May</t>
  </si>
  <si>
    <t>July</t>
  </si>
  <si>
    <t>August</t>
  </si>
  <si>
    <t>September</t>
  </si>
  <si>
    <t>October</t>
  </si>
  <si>
    <t>November</t>
  </si>
  <si>
    <t>December</t>
  </si>
  <si>
    <t>Jan</t>
  </si>
  <si>
    <t>Apr</t>
  </si>
  <si>
    <t>Jun</t>
  </si>
  <si>
    <t>Jul</t>
  </si>
  <si>
    <t>Aug</t>
  </si>
  <si>
    <t>Sep</t>
  </si>
  <si>
    <t>Oct</t>
  </si>
  <si>
    <t>Nov</t>
  </si>
  <si>
    <t>Dec</t>
  </si>
  <si>
    <t>Number</t>
  </si>
  <si>
    <t>February</t>
  </si>
  <si>
    <t>March</t>
  </si>
  <si>
    <t>April</t>
  </si>
  <si>
    <t>June</t>
  </si>
  <si>
    <t>Column1</t>
  </si>
  <si>
    <t>First Name</t>
  </si>
  <si>
    <t>Last Name</t>
  </si>
  <si>
    <t>Ankit Singh</t>
  </si>
  <si>
    <t>Shivam Dube</t>
  </si>
  <si>
    <t>Prakash Sinha</t>
  </si>
  <si>
    <t>Dharmesh Jha</t>
  </si>
  <si>
    <t>Ankit</t>
  </si>
  <si>
    <t>Shivam</t>
  </si>
  <si>
    <t>Prakash</t>
  </si>
  <si>
    <t>Dharmesh</t>
  </si>
  <si>
    <t>Singh</t>
  </si>
  <si>
    <t>Dube</t>
  </si>
  <si>
    <t>Sinha</t>
  </si>
  <si>
    <t>Jha</t>
  </si>
  <si>
    <t>amit@gmail.com</t>
  </si>
  <si>
    <t>neha@yahoo.com</t>
  </si>
  <si>
    <t>ketan@microsoft.com</t>
  </si>
  <si>
    <t>pooja@gmail.com</t>
  </si>
  <si>
    <t>gmail</t>
  </si>
  <si>
    <t>yahoo</t>
  </si>
  <si>
    <t>microsoft</t>
  </si>
  <si>
    <t>amit</t>
  </si>
  <si>
    <t>neha</t>
  </si>
  <si>
    <t>ketan</t>
  </si>
  <si>
    <t>pooja</t>
  </si>
  <si>
    <t>Addition</t>
  </si>
  <si>
    <t>State</t>
  </si>
  <si>
    <t>MP</t>
  </si>
  <si>
    <t>Producation</t>
  </si>
  <si>
    <t>Manufacturing</t>
  </si>
  <si>
    <t>Marketing</t>
  </si>
  <si>
    <t>R%D</t>
  </si>
  <si>
    <t>Packaging</t>
  </si>
  <si>
    <t>Logistics</t>
  </si>
  <si>
    <t>Gold</t>
  </si>
  <si>
    <t xml:space="preserve">Silver </t>
  </si>
  <si>
    <t>Platinum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</si>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</sst>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.00"/>
    <numFmt numFmtId="165" formatCode="[$₹-4009]\ #,##0.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0" borderId="0" xfId="0" applyFont="1"/>
    <xf numFmtId="0" fontId="6" fillId="0" borderId="2" xfId="0" applyFont="1" applyBorder="1"/>
    <xf numFmtId="165" fontId="0" fillId="0" borderId="0" xfId="0" applyNumberFormat="1"/>
    <xf numFmtId="0" fontId="7" fillId="3" borderId="2" xfId="0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5" borderId="2" xfId="0" applyFill="1" applyBorder="1"/>
    <xf numFmtId="0" fontId="0" fillId="6" borderId="0" xfId="0" applyFill="1"/>
    <xf numFmtId="0" fontId="0" fillId="0" borderId="2" xfId="0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5782407407407409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'Logical Functions'!$B$21</c:f>
              <c:strCache>
                <c:ptCount val="1"/>
                <c:pt idx="0">
                  <c:v>Jan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Functions'!$A$22:$A$27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Functions'!$B$22:$B$27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500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7-45C4-9D61-94E9C092674E}"/>
            </c:ext>
          </c:extLst>
        </c:ser>
        <c:ser>
          <c:idx val="1"/>
          <c:order val="1"/>
          <c:tx>
            <c:strRef>
              <c:f>'Logical Functions'!$C$21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Functions'!$A$22:$A$27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Functions'!$C$22:$C$27</c:f>
              <c:numCache>
                <c:formatCode>General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200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7-45C4-9D61-94E9C092674E}"/>
            </c:ext>
          </c:extLst>
        </c:ser>
        <c:ser>
          <c:idx val="2"/>
          <c:order val="2"/>
          <c:tx>
            <c:strRef>
              <c:f>'Logical Functions'!$D$21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'Logical Functions'!$A$22:$A$27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'Logical Functions'!$D$22:$D$27</c:f>
              <c:numCache>
                <c:formatCode>General</c:formatCode>
                <c:ptCount val="6"/>
                <c:pt idx="0">
                  <c:v>300</c:v>
                </c:pt>
                <c:pt idx="1">
                  <c:v>700</c:v>
                </c:pt>
                <c:pt idx="2">
                  <c:v>600</c:v>
                </c:pt>
                <c:pt idx="3">
                  <c:v>700</c:v>
                </c:pt>
                <c:pt idx="4">
                  <c:v>600</c:v>
                </c:pt>
                <c:pt idx="5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7-45C4-9D61-94E9C0926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539727"/>
        <c:axId val="886907791"/>
      </c:lineChart>
      <c:catAx>
        <c:axId val="6945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07791"/>
        <c:crosses val="autoZero"/>
        <c:auto val="1"/>
        <c:lblAlgn val="ctr"/>
        <c:lblOffset val="100"/>
        <c:noMultiLvlLbl val="0"/>
      </c:catAx>
      <c:valAx>
        <c:axId val="88690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168275</xdr:colOff>
      <xdr:row>18</xdr:row>
      <xdr:rowOff>165100</xdr:rowOff>
    </xdr:from>
    <xdr:to>
      <xdr:col>7</xdr:col>
      <xdr:colOff>857250</xdr:colOff>
      <xdr:row>29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06F718-4CBD-F783-F240-6069A526B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6DC71-83D7-4237-AD29-F8635A91F00E}" name="DmartSalesData" displayName="DmartSalesData" ref="A1:O15347" totalsRowShown="0" headerRowDxfId="26" dataDxfId="25">
  <autoFilter ref="A1:O15347" xr:uid="{AC66DC71-83D7-4237-AD29-F8635A91F00E}"/>
  <tableColumns count="15">
    <tableColumn id="1" xr3:uid="{29B24A47-313E-4BE4-89F1-6F3CBCC7F013}" name="order_id" dataDxfId="24"/>
    <tableColumn id="15" xr3:uid="{0D4B9DF1-55C3-4587-9673-40CD1C82F5D7}" name="Column1" dataDxfId="0"/>
    <tableColumn id="2" xr3:uid="{7D8DBFDF-7EF5-49EB-A362-B41916D97573}" name="region" dataDxfId="23"/>
    <tableColumn id="3" xr3:uid="{B1D89EE1-D3E2-4157-B34C-DB6D924770F3}" name="category" dataDxfId="22"/>
    <tableColumn id="4" xr3:uid="{B6191BBD-AC63-4875-BB81-891C8CCBC7F7}" name="sales" dataDxfId="21"/>
    <tableColumn id="5" xr3:uid="{762F4589-CBDA-44A5-89F8-70B52147687E}" name="discount" dataDxfId="20"/>
    <tableColumn id="6" xr3:uid="{B7F53348-C260-450A-8A2A-2736B397FB7E}" name="discount_value" dataDxfId="19"/>
    <tableColumn id="7" xr3:uid="{D70BE747-5CD2-48FC-97B1-62466A75FF0F}" name="net_revenue" dataDxfId="18"/>
    <tableColumn id="8" xr3:uid="{35386617-93E6-4833-97CC-E96BB938C247}" name="quantity" dataDxfId="17"/>
    <tableColumn id="9" xr3:uid="{4B821FBA-D3EF-41A3-8F1C-4C6BEB7A8F53}" name="order_date" dataDxfId="16"/>
    <tableColumn id="10" xr3:uid="{139B4270-B1D3-454B-AD08-7CB126028C45}" name="delivery_date" dataDxfId="15"/>
    <tableColumn id="11" xr3:uid="{A69603A7-11CA-4E2D-BF8A-C073FC54391C}" name="customer_type" dataDxfId="14"/>
    <tableColumn id="12" xr3:uid="{17DE99DE-12DD-4297-B002-3698D77DB6E9}" name="payment_mode" dataDxfId="13"/>
    <tableColumn id="13" xr3:uid="{22A692FB-822C-4031-8702-A3C4A48FD2E6}" name="profit" dataDxfId="12"/>
    <tableColumn id="14" xr3:uid="{841FB4B0-F811-44E3-8383-AB95A8DA341F}" name="cit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010C26-102F-4C62-A66E-AEAD0A60A807}" name="Table4" displayName="Table4" ref="A1:E9" totalsRowShown="0" headerRowDxfId="1" dataDxfId="2" headerRowBorderDxfId="9" tableBorderDxfId="10" totalsRowBorderDxfId="8">
  <autoFilter ref="A1:E9" xr:uid="{EA010C26-102F-4C62-A66E-AEAD0A60A807}"/>
  <tableColumns count="5">
    <tableColumn id="1" xr3:uid="{53ED2814-DA9E-417E-89D3-B03D990BB68A}" name="Num-1" dataDxfId="7"/>
    <tableColumn id="2" xr3:uid="{B38FBD38-5A3A-4B18-AC1F-6E6429ACC315}" name="Num-2" dataDxfId="6"/>
    <tableColumn id="3" xr3:uid="{15B401AB-373C-4DFF-8A56-69AA3A354A49}" name="Num-3" dataDxfId="5"/>
    <tableColumn id="4" xr3:uid="{F12BCDB4-4434-4041-8FF9-6B65F0BB85BC}" name="Formula" dataDxfId="4"/>
    <tableColumn id="5" xr3:uid="{F13D7D40-5676-401C-8A7A-1201E7A86472}" name="Formula Applied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4DEB9-6D48-46D1-9837-32421A3F8D3E}" name="salesData" displayName="salesData" ref="A21:D27" totalsRowShown="0">
  <autoFilter ref="A21:D27" xr:uid="{4554DEB9-6D48-46D1-9837-32421A3F8D3E}"/>
  <tableColumns count="4">
    <tableColumn id="1" xr3:uid="{48FE48EE-2ADA-4E11-AFC8-68CF9CA83474}" name="Name"/>
    <tableColumn id="2" xr3:uid="{7237B812-0B0E-4712-85ED-57502D2111E7}" name="Jan "/>
    <tableColumn id="3" xr3:uid="{6FE70068-446C-4729-85C1-251BBB200BAB}" name="Feb"/>
    <tableColumn id="4" xr3:uid="{6C728650-81D3-48A9-8674-9FAE3D62454A}" name="M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75D07B-9677-4D31-850E-FC479BB4E5B9}" name="EmployeeData" displayName="EmployeeData" ref="A30:C34" totalsRowShown="0">
  <autoFilter ref="A30:C34" xr:uid="{D075D07B-9677-4D31-850E-FC479BB4E5B9}"/>
  <tableColumns count="3">
    <tableColumn id="1" xr3:uid="{9A2B6AB3-8E06-4F0F-A8DC-9C0B13CE8928}" name="Name"/>
    <tableColumn id="2" xr3:uid="{CA0EF763-D9C9-4733-BDCB-4D8F10C06F69}" name="Salary "/>
    <tableColumn id="3" xr3:uid="{87456111-8B1F-4486-BC98-CD38B0C04958}" name="Allow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ketan@microsoft.com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amit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zoomScale="82" zoomScaleNormal="107" workbookViewId="0">
      <selection activeCell="B2" sqref="B2"/>
    </sheetView>
  </sheetViews>
  <sheetFormatPr defaultColWidth="14.453125" defaultRowHeight="15" customHeight="1" x14ac:dyDescent="0.35"/>
  <cols>
    <col min="1" max="2" width="16.08984375" customWidth="1"/>
    <col min="3" max="3" width="10.54296875" customWidth="1"/>
    <col min="4" max="4" width="17.54296875" customWidth="1"/>
    <col min="5" max="5" width="12.26953125" customWidth="1"/>
    <col min="6" max="6" width="13.08984375" customWidth="1"/>
    <col min="7" max="7" width="20.36328125" customWidth="1"/>
    <col min="8" max="8" width="18.90625" customWidth="1"/>
    <col min="9" max="9" width="16.6328125" bestFit="1" customWidth="1"/>
    <col min="10" max="10" width="15.7265625" customWidth="1"/>
    <col min="11" max="11" width="18.6328125" customWidth="1"/>
    <col min="12" max="12" width="20.08984375" customWidth="1"/>
    <col min="13" max="13" width="20.6328125" customWidth="1"/>
    <col min="14" max="14" width="12.26953125" customWidth="1"/>
    <col min="15" max="15" width="14.26953125" customWidth="1"/>
    <col min="16" max="16" width="8.7265625" customWidth="1"/>
    <col min="17" max="17" width="26.54296875" customWidth="1"/>
    <col min="18" max="18" width="4.08984375" customWidth="1"/>
    <col min="19" max="19" width="37.81640625" customWidth="1"/>
  </cols>
  <sheetData>
    <row r="1" spans="1:19" ht="14.25" customHeight="1" x14ac:dyDescent="0.35">
      <c r="A1" s="1" t="s">
        <v>0</v>
      </c>
      <c r="B1" s="1" t="s">
        <v>15474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3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Q2" s="4"/>
      <c r="R2" s="5"/>
      <c r="S2" s="4"/>
    </row>
    <row r="3" spans="1:19" ht="14.25" customHeight="1" x14ac:dyDescent="0.35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9" ht="14.25" customHeight="1" x14ac:dyDescent="0.3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9" ht="14.25" customHeight="1" x14ac:dyDescent="0.3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Q5" s="7"/>
    </row>
    <row r="6" spans="1:19" ht="14.25" customHeight="1" x14ac:dyDescent="0.35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Q6" s="10" t="s">
        <v>15381</v>
      </c>
    </row>
    <row r="7" spans="1:19" ht="14.25" customHeight="1" x14ac:dyDescent="0.3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Q7" s="13">
        <f>SUM(E2:E15346)</f>
        <v>39262877.519999973</v>
      </c>
    </row>
    <row r="8" spans="1:19" ht="14.25" customHeight="1" x14ac:dyDescent="0.3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Q8" s="8"/>
    </row>
    <row r="9" spans="1:19" ht="14.25" customHeight="1" x14ac:dyDescent="0.35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10" t="s">
        <v>15380</v>
      </c>
    </row>
    <row r="10" spans="1:19" ht="14.25" customHeight="1" x14ac:dyDescent="0.35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Q10" s="13">
        <f>AVERAGE(H2:H15346)</f>
        <v>1915.1920821179576</v>
      </c>
    </row>
    <row r="11" spans="1:19" ht="14.25" customHeight="1" x14ac:dyDescent="0.3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Q11" s="7"/>
    </row>
    <row r="12" spans="1:19" ht="14.25" customHeight="1" x14ac:dyDescent="0.35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10" t="s">
        <v>15382</v>
      </c>
    </row>
    <row r="13" spans="1:19" ht="14.25" customHeight="1" x14ac:dyDescent="0.35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Q13" s="11">
        <f>MAX(E2:E15346)</f>
        <v>4999.87</v>
      </c>
    </row>
    <row r="14" spans="1:19" ht="14.25" customHeight="1" x14ac:dyDescent="0.3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Q14" s="8"/>
    </row>
    <row r="15" spans="1:19" ht="14.25" customHeight="1" x14ac:dyDescent="0.35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10" t="s">
        <v>15383</v>
      </c>
    </row>
    <row r="16" spans="1:19" ht="14.25" customHeight="1" x14ac:dyDescent="0.35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Q16" s="11">
        <f>MIN(E2:E15346)</f>
        <v>100.1</v>
      </c>
    </row>
    <row r="17" spans="1:17" ht="14.25" customHeight="1" x14ac:dyDescent="0.3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Q17" s="8"/>
    </row>
    <row r="18" spans="1:17" ht="14.25" customHeight="1" x14ac:dyDescent="0.35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10" t="s">
        <v>15384</v>
      </c>
    </row>
    <row r="19" spans="1:17" ht="14.25" customHeight="1" x14ac:dyDescent="0.35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Q19" s="12">
        <f>COUNT(I2:I15346)</f>
        <v>15345</v>
      </c>
    </row>
    <row r="20" spans="1:17" ht="14.25" customHeight="1" x14ac:dyDescent="0.3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</row>
    <row r="21" spans="1:17" ht="14.25" customHeight="1" x14ac:dyDescent="0.35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10" t="s">
        <v>15449</v>
      </c>
    </row>
    <row r="22" spans="1:17" ht="14.25" customHeight="1" x14ac:dyDescent="0.35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Q22" s="12">
        <f>SUM(profitTotal)</f>
        <v>6872139.8099999921</v>
      </c>
    </row>
    <row r="23" spans="1:17" ht="14.25" customHeight="1" x14ac:dyDescent="0.3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</row>
    <row r="24" spans="1:17" ht="14.25" customHeight="1" x14ac:dyDescent="0.35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10" t="s">
        <v>15450</v>
      </c>
    </row>
    <row r="25" spans="1:17" ht="14.25" customHeight="1" x14ac:dyDescent="0.35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Q25" s="12">
        <f>SUM(net_revenue)</f>
        <v>29388622.500100061</v>
      </c>
    </row>
    <row r="26" spans="1:17" ht="14.25" customHeight="1" x14ac:dyDescent="0.3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customHeight="1" x14ac:dyDescent="0.3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3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x14ac:dyDescent="0.3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3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3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3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3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3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3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3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3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3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3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3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3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3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3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3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3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3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3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3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3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3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3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3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3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3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3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3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3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3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3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3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3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3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3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3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3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3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3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3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3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3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3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3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3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3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3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3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3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3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3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3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3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3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3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3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3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3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3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3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3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3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3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3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3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3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3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3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3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3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3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3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3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3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3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3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3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3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3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3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3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3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3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3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3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3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3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3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3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3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3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3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3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3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3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3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3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3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3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3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3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3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3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3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3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3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3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3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3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3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3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3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3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3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3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3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3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3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3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3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3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3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3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3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3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3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3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3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3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3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3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3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3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3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3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3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3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3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3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3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3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3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3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3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3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3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3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3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3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3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3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3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3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3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3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3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3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3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3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3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3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3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3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3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3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3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3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3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3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3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3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3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3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3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3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3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3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3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3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3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3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3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3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3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3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3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3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3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3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3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3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3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3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3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3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3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3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3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3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3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3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3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3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3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3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3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3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3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3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3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3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3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3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3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3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3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3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3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3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3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3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3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3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3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3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3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3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3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3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3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3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3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3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3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3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3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3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3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3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3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3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3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3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3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3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3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3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3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3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3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3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3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3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3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3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3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3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3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3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3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3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3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3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3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3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3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3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3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3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3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3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3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3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3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3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3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3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3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3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3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3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3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3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3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3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3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3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3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3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3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3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3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3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3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3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3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3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3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3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3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3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3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3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3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3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3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3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3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3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3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3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3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3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3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3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3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3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3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3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3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3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3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3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3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3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3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3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3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3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3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3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3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3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3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3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3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3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3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3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3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3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3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3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3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3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3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3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3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3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3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3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3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3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3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3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3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3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3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3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3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3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3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3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3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3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3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3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3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3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3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3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3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3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3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3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3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3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3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3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3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3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3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3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3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3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3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3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3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3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3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3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3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3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3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3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3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3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3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3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3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3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3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3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3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3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3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3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3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3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3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3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3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3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3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3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3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3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3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3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3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3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3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3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3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3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3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3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3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3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3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3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3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3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3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3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3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3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3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3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3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3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3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3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3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3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3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3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3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3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3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3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3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3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3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3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3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3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3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3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3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3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3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3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3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3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3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3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3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3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3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3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3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3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3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3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3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3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3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3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3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3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3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3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3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3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3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3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3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3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3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3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3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3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3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3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3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3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3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3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3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3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3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3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3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3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3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3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3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3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3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3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3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3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3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3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3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3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3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3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3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3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3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3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3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3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3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3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3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3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3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3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3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3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3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3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3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3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3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3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3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3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3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3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3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3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3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3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3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3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3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3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3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3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3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3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3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3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3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3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3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3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3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3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3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3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3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3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3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3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3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3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3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3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3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3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3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3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3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3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3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3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3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3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3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3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3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3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3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3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3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3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3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3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3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3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3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3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3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3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3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3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3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3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3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3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3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3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3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3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3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3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3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3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3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3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3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3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3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3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3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3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3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3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3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3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3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3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3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3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3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3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3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3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3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3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3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3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3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3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3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3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3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3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3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3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3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3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3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3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3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3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3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3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3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3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3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3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3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3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3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3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3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3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3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3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3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3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3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3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3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3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3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3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3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3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3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3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3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3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3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3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3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3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3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3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3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3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3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3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3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3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3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3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3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3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3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3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3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3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3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3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3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3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3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3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3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3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3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3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3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3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3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3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3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3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3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3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3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3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3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3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3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3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3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3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3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3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3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3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3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3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3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3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3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3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3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3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3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3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3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3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3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3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3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3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3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3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3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3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3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3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3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3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3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3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3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3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3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3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3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3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3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3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3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3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3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3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3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3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3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3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3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3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3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3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3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3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3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3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3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3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3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3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3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3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3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3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3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3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3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3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3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3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3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3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3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3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3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3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3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3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3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3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3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3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3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3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3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3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3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3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3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3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3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3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3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3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3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3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3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3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3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3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3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3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3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3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3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3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3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3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3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3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3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3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3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3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3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3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3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3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3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3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3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3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3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3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3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3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3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3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3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3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3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3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3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3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3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3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3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3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3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3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3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3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3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3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3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3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3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3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3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3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3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3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3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3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3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3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3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3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3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3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3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3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3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3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3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3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3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3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3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3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3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3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3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3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3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3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3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3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3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3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3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3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3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3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3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3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3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3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3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3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3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3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3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3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3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3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3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3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3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3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3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3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3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3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3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3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3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3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3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3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3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3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3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3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3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3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3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3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3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3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3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3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3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3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3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3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3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3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3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3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3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3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3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3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3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3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3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3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3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3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3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3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3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3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3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3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3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3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3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3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3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3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3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3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3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3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3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3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3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3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3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3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3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3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3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3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3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3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3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3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3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3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3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3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3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3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3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3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3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3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3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3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3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3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3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3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3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3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3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3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3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3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3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3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3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3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3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3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3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3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3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3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3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3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3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3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3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3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3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3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3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3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3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3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3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3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3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3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3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3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3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3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3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3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3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3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3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3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3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3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3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3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3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3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3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3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3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3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3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3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3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3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3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3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3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3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3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3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3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3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3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3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3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3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3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3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3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3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3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3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3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3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3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3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3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3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3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3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3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3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3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3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3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3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3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3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3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3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3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3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3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3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3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3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3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3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3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3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3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3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3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3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3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3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3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3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3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3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3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3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3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3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3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3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3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3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3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3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3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3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3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3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3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3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3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3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3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3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3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3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3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3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3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3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3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3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3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3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3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3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3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3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3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3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3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3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3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3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3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3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3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3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3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3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3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3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3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3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3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3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3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3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3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3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3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3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3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3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3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3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3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3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3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3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3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3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3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3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3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3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3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3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3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3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3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3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3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3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3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3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3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3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3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3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3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3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3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3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3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3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3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3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3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3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3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3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3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3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3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3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3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3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3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3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3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3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3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3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3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3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3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3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3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3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3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3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3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3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3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3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3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3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3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3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3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3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3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3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3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3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3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3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3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3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3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3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3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3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3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3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3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3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3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3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3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3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3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3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3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3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3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3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3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3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3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3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3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3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3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3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3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3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3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3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3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3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3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3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3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3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3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3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3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3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3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3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3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3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3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3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3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3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3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3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3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3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3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3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3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3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3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3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3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3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3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3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3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3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3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3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3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3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3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3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3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3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3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3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3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3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3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3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3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3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3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3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3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3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3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3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3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3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3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3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3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3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3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3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3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3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3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3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3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3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3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3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3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3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3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3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3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3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3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3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3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3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3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3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3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3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3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3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3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3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3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3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3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3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3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3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3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3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3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3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3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3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3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3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3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3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3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3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3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3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3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3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3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3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3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3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3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3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3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3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3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3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3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3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3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3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3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3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3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3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3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3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3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3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3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3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3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3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3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3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3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3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3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3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3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3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3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3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3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3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3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3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3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3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3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3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3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3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3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3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3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3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3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3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3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3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3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3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3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3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3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3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3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3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3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3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3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3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3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3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3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3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3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3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3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3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3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3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3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3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3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3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3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3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3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3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3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3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3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3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3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3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3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3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3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3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3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3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3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3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3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3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3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3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3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3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3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3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3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3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3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3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3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3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3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3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3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3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3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3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3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3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3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3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3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3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3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3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3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3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3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3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3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3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3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3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3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3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3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3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3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3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3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3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3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3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3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3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3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3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3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3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3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3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3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3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3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3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3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3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3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3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3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3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3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3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3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3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3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3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3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3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3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3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3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3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3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3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3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3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3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3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3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3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3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3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3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3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3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3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3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3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3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3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3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3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3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3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3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3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3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3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3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3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3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3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3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3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3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3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3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3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3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3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3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3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3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3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3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3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3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3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3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3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3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3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3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3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3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3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3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3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3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3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3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3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3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3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3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3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3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3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3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3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3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3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3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3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3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3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3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3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3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3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3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3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3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3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3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3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3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3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3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3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3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3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3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3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3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3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3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3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3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3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3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3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3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3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3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3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3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3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3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3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3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3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3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3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3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3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3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3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3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3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3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3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3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3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3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3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3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3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3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3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3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3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3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3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3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3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3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3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3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3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3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3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3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3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3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3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3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3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3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3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3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3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3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3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3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3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3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3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3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3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3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3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3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3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3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3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3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3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3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3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3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3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3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3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3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3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3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3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3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3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3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3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3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3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3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3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3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3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3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3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3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3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3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3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3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3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3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3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3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3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3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3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3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3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3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3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3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3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3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3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3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3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3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3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3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3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3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3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3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3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3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3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3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3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3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3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3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3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3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3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3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3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3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3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3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3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3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3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3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3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3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3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3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3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3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3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3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3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3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3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3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3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3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3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3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3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3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3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3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3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3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3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3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3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3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3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3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3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3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3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3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3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3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3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3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3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3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3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3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3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3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3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3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3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3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3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3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3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3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3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3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3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3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3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3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3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3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3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3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3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3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3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3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3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3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3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3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3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3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3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3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3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3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3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3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3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3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3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3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3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3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3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3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3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3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3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3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3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3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3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3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3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3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3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3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3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3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3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3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3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3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3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3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3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3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3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3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3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3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3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3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3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3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3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3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3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3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3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3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3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3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3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3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3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3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3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3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3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3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3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3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3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3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3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3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3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3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3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3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3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3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3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3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3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3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3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3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3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3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3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3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3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3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3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3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3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3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3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3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3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3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3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3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3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3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3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3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3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3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3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3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3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3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3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3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3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3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3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3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3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3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3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3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3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3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3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3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3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3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3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3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3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3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3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3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3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3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3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3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3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3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3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3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3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3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3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3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3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3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3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3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3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3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3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3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3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3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3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3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3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3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3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3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3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3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3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3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3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3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3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3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3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3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3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3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3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3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3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3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3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3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3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3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3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3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3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3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3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3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3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3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3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3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3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3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3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3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3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3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3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3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3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3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3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3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3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3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3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3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3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3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3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3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3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3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3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3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3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3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3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3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3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3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3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3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3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3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3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3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3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3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3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3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3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3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3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3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3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3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3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3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3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3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3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3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3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3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3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3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3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3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3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3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3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3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3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3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3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3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3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3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3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3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3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3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3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3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3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3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3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3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3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3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3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3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3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3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3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3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3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3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3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3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3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3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3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3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3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3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3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3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3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3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3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3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3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3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3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3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3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3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3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3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3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3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3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3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3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3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3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3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3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3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3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3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3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3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3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3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3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3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3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3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3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3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3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3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3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3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3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3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3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3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3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3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3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3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3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3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3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3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3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3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3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3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3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3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3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3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3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3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3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3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3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3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3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3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3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3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3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3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3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3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3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3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3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3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3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3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3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3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3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3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3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3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3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3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3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3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3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3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3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3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3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3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3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3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3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3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3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3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3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3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3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3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3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3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3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3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3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3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3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3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3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3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3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3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3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3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3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3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3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3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3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3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3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3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3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3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3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3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3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3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3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3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3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3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3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3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3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3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3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3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3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3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3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3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3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3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3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3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3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3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3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3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3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3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3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3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3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3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3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3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3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3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3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3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3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3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3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3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3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3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3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3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3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3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3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3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3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3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3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3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3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3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3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3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3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3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3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3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3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3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3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3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3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3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3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3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3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3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3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3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3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3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3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3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3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3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3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3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3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3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3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3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3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3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3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3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3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3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3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3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3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3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3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3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3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3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3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3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3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3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3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3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3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3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3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3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3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3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3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3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3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3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3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3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3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3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3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3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3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3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3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3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3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3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3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3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3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3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3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3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3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3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3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3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3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3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3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3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3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3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3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3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3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3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3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3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3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3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3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3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3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3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3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3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3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3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3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3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3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3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3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3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3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3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3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3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3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3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3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3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3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3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3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3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3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3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3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3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3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3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3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3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3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3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3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3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3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3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3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3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3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3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3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3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3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3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3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3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3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3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3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3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3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3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3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3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3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3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3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3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3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3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3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3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3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3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3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3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3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3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3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3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3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3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3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3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3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3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3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3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3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3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3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3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3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3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3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3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3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3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3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3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3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3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3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3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3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3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3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3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3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3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3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3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3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3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3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3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3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3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3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3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3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3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3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3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3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3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3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3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3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3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3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3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3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3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3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3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3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3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3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3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3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3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3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3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3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3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3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3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3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3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3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3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3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3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3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3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3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3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3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3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3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3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3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3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3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3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3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3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3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3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3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3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3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3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3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3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3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3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3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3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3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3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3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3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3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3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3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3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3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3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3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3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3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3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3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3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3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3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3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3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3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3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3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3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3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3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3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3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3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3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3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3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3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3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3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3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3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3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3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3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3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3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3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3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3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3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3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3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3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3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3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3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3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3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3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3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3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3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3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3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3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3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3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3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3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3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3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3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3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3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3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3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3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3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3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3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3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3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3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3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3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3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3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3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3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3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3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3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3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3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3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3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3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3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3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3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3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3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3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3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3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3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3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3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3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3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3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3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3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3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3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3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3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3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3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3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3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3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3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3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3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3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3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3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3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3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3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3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3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3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3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3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3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3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3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3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3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3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3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3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3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3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3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3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3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3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3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3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3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3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3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3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3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3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3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3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3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3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3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3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3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3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3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3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3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3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3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3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3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3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3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3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3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3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3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3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3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3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3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3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3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3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3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3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3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3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3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3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3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3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3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3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3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3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3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3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3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3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3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3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3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3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3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3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3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3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3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3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3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3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3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3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3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3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3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3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3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3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3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3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3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3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3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3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3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3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3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3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3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3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3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3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3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3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3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3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3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3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3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3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3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3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3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3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3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3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3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3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3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3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3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3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3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3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3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3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3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3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3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3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3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3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3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3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3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3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3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3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3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3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3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3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3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3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3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3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3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3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3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3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3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3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3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3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3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3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3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3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3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3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3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3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3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3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3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3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3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3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3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3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3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3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3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3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3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3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3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3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3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3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3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3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3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3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3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3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3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3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3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3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3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3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3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3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3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3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3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3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3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3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3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3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3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3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3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3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3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3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3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3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3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3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3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3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3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3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3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3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3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3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3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3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3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3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3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3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3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3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3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3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3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3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3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3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3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3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3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3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3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3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3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3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3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3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3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3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3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3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3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3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3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3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3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3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3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3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3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3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3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3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3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3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3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3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3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3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3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3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3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3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3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3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3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3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3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3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3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3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3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3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3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3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3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3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3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3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3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3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3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3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3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3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3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3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3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3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3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3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3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3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3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3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3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3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3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3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3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3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3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3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3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3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3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3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3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3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3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3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3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3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3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3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3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3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3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3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3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3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3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3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3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3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3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3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3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3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3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3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3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3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3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3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3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3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3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3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3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3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3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3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3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3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3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3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3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3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3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3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3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3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3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3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3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3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3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3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3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3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3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3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3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3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3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3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3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3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3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3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3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3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3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3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3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3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3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3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3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3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3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3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3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3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3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3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3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3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3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3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3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3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3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3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3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3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3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3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3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3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3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3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3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3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3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3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3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3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3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3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3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3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3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3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3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3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3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3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3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3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3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3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3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3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3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3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3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3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3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3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3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3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3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3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3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3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3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3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3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3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3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3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3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3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3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3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3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3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3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3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3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3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3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3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3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3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3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3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3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3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3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3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3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3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3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3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3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3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3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3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3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3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3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3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3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3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3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3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3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3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3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3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3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3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3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3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3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3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3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3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3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3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3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3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3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3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3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3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3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3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3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3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3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3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3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3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3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3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3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3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3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3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3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3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3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3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3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3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3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3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3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3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3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3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3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3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3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3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3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3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3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3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3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3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3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3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3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3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3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3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3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3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3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3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3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3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3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3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3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3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3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3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3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3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3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3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3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3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3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3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3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3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3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3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3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3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3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3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3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3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3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3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3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3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3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3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3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3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3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3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3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3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3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3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3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3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3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3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3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3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3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3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3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3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3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3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3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3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3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3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3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3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3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3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3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3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3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3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3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3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3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3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3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3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3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3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3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3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3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3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3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3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3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3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3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3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3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3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3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3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3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3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3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3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3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3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3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3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3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3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3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3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3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3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3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3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3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3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3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3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3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3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3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3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3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3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3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3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3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3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3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3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3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3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3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3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3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3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3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3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3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3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3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3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3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3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3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3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3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3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3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3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3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3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3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3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3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3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3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3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3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3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3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3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3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3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3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3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3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3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3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3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3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3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3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3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3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3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3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3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3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3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3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3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3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3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3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3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3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3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3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3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3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3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3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3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3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3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3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3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3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3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3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3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3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3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3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3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3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3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3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3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3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3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3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3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3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3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3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3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3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3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3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3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3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3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3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3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3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3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3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3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3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3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3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3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3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3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3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3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3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3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3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3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3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3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3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3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3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3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3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3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3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3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3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3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3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3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3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3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3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3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3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3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3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3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3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3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3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3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3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3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3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3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3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3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3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3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3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3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3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3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3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3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3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3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3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3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3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3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3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3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3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3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3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3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3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3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3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3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3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3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3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3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3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3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3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3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3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3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3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3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3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3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3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3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3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3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3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3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3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3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3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3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3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3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3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3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3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3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3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3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3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3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3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3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3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3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3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3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3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3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3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3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3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3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3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3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3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3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3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3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3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3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3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3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3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3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3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3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3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3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3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3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3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3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3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3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3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3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3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3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3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3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3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3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3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3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3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3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3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3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3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3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3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3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3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3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3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3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3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3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3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3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3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3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3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3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3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3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3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3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3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3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3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3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3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3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3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3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3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3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3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3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3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3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3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3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3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3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3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3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3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3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3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3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3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3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3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3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3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3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3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3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3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3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3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3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3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3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3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3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3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3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3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3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3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3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3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3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3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3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3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3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3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3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3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3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3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3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3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3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3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3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3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3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3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3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3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3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3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3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3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3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3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3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3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3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3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3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3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3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3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3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3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3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3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3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3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3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3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3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3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3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3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3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3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3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3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3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3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3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3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3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3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3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3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3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3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3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3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3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3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3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3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3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3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3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3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3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3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3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3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3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3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3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3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3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3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3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3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3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3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3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3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3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3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3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3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3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3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3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3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3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3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3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3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3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3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3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3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3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3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3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3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3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3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3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3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3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3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3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3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3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3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3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3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3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3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3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3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3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3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3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3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3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3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3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3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3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3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3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3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3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3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3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3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3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3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3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3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3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3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3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3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3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3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3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3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3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3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3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3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3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3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3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3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3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3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3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3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3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3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3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3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3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3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3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3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3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3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3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3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3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3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3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3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3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3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3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3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3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3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3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3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3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3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3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3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3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3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3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3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3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3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3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3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3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3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3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3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3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3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3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3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3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3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3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3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3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3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3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3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3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3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3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3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3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3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3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3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3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3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3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3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3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3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3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3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3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3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3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3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3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3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3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3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3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3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3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3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3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3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3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3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3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3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3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3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3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3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3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3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3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3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3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3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3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3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3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3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3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3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3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3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3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3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3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3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3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3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3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3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3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3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3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3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3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3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3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3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3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3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3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3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3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3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3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3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3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3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3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3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3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3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3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3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3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3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3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3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3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3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3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3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3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3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3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3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3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3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3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3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3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3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3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3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3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3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3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3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3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3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3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3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3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3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3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3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3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3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3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3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3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3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3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3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3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3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3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3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3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3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3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3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3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3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3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3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3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3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3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3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3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3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3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3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3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3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3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3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3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3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3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3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3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3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3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3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3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3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3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3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3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3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3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3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3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3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3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3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3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3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3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3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3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3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3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3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3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3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3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3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3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3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3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3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3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3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3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3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3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3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3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3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3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3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3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3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3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3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3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3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3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3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3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3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3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3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3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3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3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3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3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3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3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3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3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3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3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3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3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3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3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3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3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3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3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3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3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3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3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3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3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3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3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3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3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3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3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3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3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3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3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3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3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3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3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3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3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3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3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3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3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3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3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3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3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3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3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3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3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3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3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3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3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3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3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3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3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3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3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3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3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3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3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3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3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3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3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3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3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3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3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3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3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3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3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3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3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3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3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3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3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3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3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3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3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3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3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3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3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3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3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3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3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3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3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3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3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3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3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3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3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3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3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3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3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3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3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3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3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3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3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3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3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3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3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3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3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3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3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3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3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3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3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3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3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3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3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3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3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3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3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3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3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3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3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3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3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3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3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3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3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3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3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3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3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3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3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3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3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3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3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3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3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3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3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3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3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3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3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3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3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3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3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3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3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3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3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3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3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3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3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3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3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3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3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3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3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3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3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3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3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3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3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3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3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3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3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3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3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3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3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3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3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3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3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3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3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3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3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3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3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3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3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3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3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3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3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3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3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3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3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3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3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3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3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3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3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3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3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3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3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3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3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3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3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3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3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3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3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3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3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3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3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3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3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3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3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3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3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3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3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3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3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3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3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3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3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3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3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3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3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3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3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3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3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3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3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3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3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3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3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3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3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3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3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3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3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3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3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3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3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3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3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3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3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3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3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3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3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3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3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3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3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3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3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3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3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3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3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3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3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3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3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3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3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3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3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3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3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3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3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3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3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3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3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3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3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3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3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3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3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3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3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3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3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3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3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3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3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3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3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3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3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3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3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3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3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3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3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3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3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3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3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3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3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3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3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3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3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3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3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3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3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3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3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3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3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3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3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3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3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3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3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3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3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3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3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3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3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3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3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3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3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3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3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3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3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3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3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3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3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3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3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3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3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3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3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3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3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3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3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3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3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3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3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3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3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3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3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3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3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3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3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3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3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3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3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3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3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3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3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3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3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3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3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3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3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3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3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3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3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3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3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3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3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3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3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3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3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3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3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3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3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3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3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3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3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3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3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3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3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3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3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3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3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3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3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3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3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3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3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3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3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3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3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3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3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3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3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3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3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3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3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3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3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3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3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3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3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3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3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3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3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3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3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3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3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3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3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3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3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3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3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3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3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3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3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3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3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3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3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3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3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3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3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3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3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3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3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3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3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3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3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3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3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3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3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3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3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3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3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3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3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3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3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3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3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3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3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3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3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3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3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3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3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3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3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3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3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3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3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3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3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3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3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3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3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3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3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3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3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3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3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3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3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3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3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3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3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3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3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3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3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3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3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3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3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3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3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3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3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3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3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3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3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3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3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3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3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3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3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3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3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3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3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3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3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3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3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3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3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3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3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3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3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3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3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3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3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3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3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3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3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3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3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3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3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3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3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3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3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3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3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3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3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3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3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3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3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3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3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3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3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3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3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3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3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3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3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3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3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3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3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3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3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3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3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3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3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3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3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3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3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3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3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3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3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3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3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3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3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3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3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3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3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3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3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3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3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3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3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3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3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3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3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3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3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3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3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3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3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3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3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3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3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3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3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3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3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3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3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3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3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3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3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3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3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3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3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3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3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3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3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3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3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3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3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3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3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3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3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3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3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3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3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3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3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3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3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3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3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3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3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3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3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3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3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3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3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3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3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3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3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3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3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3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3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3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3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3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3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3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3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3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3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3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3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3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3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3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3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3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3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3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3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3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3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3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3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3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3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3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3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3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3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3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3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3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3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3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3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3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3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3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3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3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3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3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3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3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3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3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3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3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3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3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3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3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3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3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3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3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3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3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3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3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3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3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3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3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3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3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3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3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3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3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3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3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3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3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3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3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3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3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3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3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3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3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3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3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3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3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3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3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3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3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3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3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3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3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3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3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3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3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3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3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3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3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3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3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3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3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3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3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3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3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3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3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3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3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3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3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3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3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3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3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3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3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3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3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3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3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3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3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3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3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3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3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3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3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3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3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3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3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3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3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3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3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3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3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3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3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3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3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3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3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3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3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3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3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3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3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3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3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3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3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3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3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3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3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3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3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3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3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3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3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3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3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3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3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3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3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3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3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3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3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3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3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3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3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3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3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3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3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3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3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3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3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3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3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3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3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3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3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3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3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3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3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3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3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3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3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3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3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3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3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3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3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3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3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3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3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3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3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3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3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3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3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3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3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3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3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3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3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3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3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3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3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3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3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3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3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3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3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3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3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3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3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3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3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3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3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3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3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3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3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3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3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3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3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3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3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3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3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3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3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3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3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3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3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3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3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3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3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3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3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3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3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3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3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3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3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3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3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3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3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3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3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3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3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3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3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3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3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3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3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3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3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3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3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3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3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3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3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3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3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3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3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3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3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3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3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3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3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3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3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3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3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3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3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3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3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3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3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3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3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3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3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3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3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3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3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3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3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3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3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3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3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3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3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3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3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3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3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3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3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3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3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3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3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3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3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3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3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3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3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3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3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3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3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3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3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3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3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3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3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3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3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3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3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3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3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3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3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3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3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3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3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3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3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3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3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3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3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3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3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3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3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3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3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3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3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3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3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3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3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3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3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3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3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3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3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3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3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3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3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3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3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3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3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3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3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3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3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3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3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3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3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3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3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3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3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3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3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3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3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3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3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3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3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3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3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3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3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3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3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3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3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3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3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3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3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3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3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3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3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3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3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3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3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3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3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3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3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3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3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3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3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3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3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3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3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3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3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3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3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3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3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3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3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3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3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3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3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3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3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3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3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3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3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3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3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3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3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3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3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3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3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3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3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3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3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3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3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3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3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3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3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3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3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3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3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3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3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3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3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3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3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3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3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3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3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3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3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3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3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3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3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3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3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3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3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3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3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3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3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3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3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3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3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3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3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3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3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3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3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3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3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3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3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3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3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3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3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3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3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3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3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3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3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3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3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3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3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3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3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3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3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3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3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3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3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3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3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3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3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3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3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3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3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3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3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3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3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3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3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3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3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3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3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3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3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3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3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3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3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3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3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3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3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3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3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3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3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3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3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3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3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3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3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3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3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3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3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3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3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3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3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3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3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3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3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3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3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3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3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3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3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3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3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3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3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3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3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3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3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3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3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3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3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3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3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3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3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3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3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3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3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3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3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3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3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3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3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3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3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3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3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3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3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3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3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3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3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3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3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3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3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3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3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3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3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3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3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3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3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3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3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3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3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3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3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3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3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3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3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3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3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3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3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3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3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3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3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3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3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3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3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3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3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3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3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3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3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3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3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3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3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3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3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3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3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3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3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3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3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3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3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3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3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3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3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3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3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3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3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3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3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3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3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3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3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3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3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3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3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3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3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3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3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3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3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3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3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3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3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3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3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3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3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3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3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3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3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3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3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3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3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3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3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3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3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3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3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3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3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3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3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3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3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3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3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3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3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3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3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3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3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3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3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3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3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3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3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3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3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3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3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3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3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3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3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3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3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3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3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3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3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3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3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3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3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3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3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3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3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3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3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3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3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3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3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3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3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3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3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3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3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3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3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3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3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3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3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3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3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3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3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3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3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3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3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3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3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3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3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3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3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3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3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3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3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3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3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3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3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3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3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3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3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3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3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3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3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3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3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3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3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3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3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3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3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3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3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3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3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3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3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3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3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3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3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3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3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3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3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3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3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3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3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3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3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3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3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3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3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3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3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3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3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3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3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3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3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3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3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3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3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3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3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3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3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3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3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3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3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3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3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3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3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3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3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3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3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3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3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3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3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3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3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3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3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3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3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3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3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3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3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3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3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3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3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3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3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3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3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3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3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3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3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3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3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3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3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3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3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3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3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3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3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3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3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3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3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3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3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3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3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3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3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3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3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3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3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3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3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3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3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3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3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3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3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3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3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3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3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3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3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3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3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3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3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3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3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3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3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3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3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3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3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3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3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3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3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3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3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3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3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3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3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3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3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3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3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3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3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3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3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3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3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3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3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3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3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3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3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3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3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3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3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3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3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3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3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3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3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3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3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3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3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3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3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3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3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3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3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3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3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3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3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3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3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3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3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3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3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3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3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3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3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3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3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3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3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3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3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3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3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3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3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3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3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3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3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3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3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3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3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3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3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3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3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3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3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3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3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3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3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3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3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3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3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3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3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3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3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3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3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3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3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3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3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3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3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3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3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3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3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3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3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3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3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3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3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3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3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3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3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3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3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3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3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3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3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3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3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3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3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3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3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3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3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3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3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3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3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3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3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3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3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3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3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3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3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3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3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3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3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3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3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3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3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3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3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3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3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3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3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3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3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3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3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3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3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3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3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3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3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3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3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3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3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3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3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3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3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3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3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3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3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3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3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3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3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3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3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3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3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3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3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3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3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3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3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3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3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3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3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3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3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3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3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3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3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3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3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3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3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3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3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3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3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3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3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3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3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3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3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3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3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3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3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3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3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3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3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3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3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3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3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3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3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3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3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3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3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3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3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3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3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3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3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3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3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3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3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3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3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3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3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3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3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3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3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3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3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3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3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3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3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3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3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3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3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3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3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3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3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3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3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3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3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3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3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3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3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3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3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3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3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3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3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3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3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3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3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3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3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3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3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3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3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3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3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3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3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3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3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3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3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3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3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3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3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3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3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3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3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3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3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3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3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3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3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3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3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3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3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3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3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3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3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3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3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3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3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3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3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3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3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3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3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3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3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3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3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3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3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3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3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3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3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3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3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3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3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3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3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3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3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3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3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3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3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3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3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3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3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3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3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3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3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3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3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3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3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3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3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3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3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3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3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3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3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3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3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3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3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3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3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3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3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3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3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3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3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3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3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3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3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3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3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3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3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3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3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3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3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3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3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3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3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3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3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3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3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3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3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3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3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3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3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3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3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3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3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3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3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3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3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3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3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3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3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3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3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3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3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3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3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3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3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3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3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3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3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3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3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3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3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3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3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3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3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3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3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3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3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3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3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3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3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3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3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3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3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3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3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3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3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3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3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3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3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3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3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3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3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3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3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3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3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3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3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3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3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3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3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3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3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3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3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3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3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3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3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3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3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3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3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3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3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3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3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3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3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3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3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3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3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3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3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3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3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3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3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3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3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3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3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3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3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3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3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3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3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3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3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3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3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3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3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3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3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3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3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3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3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3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3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3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3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3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3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3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3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3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3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3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3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3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3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3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3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3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3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3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3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3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3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3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3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3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3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3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3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3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3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3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3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3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3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3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3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3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3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3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3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3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3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3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3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3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3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3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3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3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3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3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3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3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3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3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3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3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3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3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3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3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3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3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3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3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3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3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3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3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3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3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3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3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3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3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3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3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3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3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3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3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3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3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3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3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3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3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3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3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3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3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3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3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3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3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3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3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3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3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3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3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3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3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3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3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3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3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3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3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3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3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3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3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3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3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3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3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3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3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3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3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3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3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3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3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3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3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3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3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3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3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3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3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3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3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3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3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3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3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3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3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3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3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3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3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3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3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3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3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3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3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3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3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3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3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3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3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3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3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3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3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3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3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3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3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3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3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3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3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3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3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3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3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3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3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3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3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3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3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3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3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3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3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3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3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3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3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3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3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3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3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3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3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3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3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3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3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3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3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3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3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3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3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3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3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3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3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3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3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3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3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3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3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3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3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3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3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3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3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3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3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3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3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3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3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3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3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3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3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3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3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3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3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3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3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3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3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3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3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3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3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3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3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3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3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3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3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3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3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3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3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3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3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3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3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3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3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3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3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3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3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3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3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3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3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3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3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3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3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3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3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3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3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3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3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3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3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3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3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3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3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3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3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3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3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3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3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3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3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3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3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3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3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3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3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3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3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3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3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3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3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3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3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3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3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3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3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3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3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3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3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3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3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3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3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3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3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3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3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3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3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3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3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3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3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3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3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3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3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3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3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3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3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3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3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3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3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3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3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3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3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3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3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3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3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3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3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3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3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3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3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3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3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3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3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3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3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3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3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3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3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3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3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3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3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3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3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3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3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3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3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3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3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3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3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3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3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3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3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3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3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3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3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3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3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3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3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3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3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3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3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3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3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3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3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3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3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3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3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3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3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3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3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3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3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3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3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3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3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3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3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3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3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3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3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3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3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3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3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3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3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3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3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3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3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3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3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3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3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3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3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3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3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3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3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3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3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3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3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3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3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3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3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3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3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3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3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3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3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3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3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3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3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3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3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3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3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3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3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3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3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3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3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3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3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3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3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3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3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3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3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3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3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3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3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3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3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3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3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3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3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3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3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3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3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3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3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3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3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3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3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3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3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3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3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3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3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3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3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3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3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3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3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3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3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3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3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3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3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3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3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3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3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3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3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3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3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3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3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3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3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3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3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3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3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3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3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3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3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3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3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3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3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3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3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3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3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3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3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3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3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3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3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3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3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3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3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3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3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3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3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3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3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3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3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3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3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3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3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3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3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3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3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3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3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3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3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3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3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3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3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3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3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3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3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3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3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3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3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3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3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3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3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3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3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3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3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3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3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3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3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3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3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3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3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3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3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3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3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3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3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3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3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3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3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3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3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3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3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3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3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3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3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3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3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3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3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3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3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3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3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3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3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3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3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3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3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3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3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3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3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3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3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3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3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3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3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3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3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3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3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3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3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3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3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3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3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3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3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3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3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3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3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3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3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3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3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3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3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3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3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3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3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3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3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3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3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3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3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3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3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3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3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3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3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3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3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3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3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3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3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3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3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3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3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3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3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3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3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3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3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3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3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3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3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3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3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3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3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3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3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3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3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3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3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3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3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3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3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3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3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3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3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3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3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3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3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3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3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3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3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3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3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3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3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3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3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3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3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3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3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3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3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3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3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3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3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3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3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3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3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3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3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3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3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3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3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3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3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3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3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3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3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3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3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3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3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3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3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3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3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3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3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3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3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3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3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3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3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3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3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3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3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3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3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3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3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3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3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3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3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3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3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3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3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3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3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3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3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3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3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3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3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3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3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3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3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3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3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3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3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3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3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3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3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3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3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3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3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3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3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3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3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3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3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3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3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3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3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3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3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3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3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3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3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3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3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3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3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3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3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3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3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3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3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3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3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3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3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3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3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3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3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3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3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3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3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3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3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3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3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3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3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3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3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3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3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3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3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3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3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3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3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3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3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3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3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3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3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3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3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3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3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3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3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3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3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3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3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3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3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3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3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3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3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3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3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3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3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3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3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3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3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3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3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3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3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3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3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3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3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3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3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3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3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3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3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3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3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3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3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3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3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3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3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3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3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3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3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3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3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3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3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3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3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3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3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3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3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3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3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3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3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3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3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3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3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3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3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3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3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3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3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3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3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3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3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3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3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3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3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3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3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3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3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3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3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3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3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3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3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3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3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3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3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3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3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3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3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3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3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3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3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3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3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3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3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3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3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3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3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3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3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3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3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3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3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3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3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3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3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3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3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3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3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3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3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3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3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3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3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3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3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3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3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3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3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3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3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3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3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3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3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3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3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3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3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3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3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3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3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3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3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3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3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3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3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3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3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3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3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3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3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3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3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3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3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3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3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3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3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3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3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3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3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3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3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3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3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3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3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3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3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3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3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3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3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3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3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3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3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3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3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3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3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3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3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3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3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3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3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3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3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3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3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3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3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3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3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3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3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3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3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3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3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3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3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3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3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3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3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3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3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3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3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3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3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3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3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3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3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3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3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3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3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3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3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3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3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3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3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3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3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3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3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3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3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3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3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3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3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3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3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3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3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3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3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3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3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3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3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3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3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3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3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3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3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3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3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3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3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3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3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3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3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3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3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3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3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3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3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3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3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3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3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3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3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3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3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3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3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3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3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3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3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3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3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3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3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3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3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3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3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3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3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3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3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3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3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3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3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3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3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3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3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3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3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3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3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3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3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3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3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3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3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3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3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3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3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3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3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3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3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3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3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3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3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3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3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3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3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3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3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3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3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3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3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3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3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3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3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3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3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3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3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3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3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3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3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3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3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3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3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3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3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3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3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3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3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3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3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3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3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3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3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3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3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3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3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3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3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3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3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3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3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3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3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3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3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3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3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3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3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3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3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3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3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3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3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3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3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3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3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3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3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3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3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3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3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3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3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3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3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3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3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3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3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3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3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3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3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3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3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3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3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3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3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3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3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3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3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3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3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3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3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3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3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3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3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3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3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3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3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3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3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3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3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3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3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3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3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3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3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3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3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3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3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3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3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3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3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3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3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3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3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3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3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3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3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3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3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3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3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3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3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3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3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3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3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3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3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3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3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3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3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3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3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3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3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3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3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3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3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3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3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3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3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3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3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3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3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3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3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3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3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3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3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3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3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3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3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3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3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3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3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3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3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3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3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3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3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3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3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3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3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3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3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3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3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3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3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3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3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3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3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3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3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3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3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3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3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3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3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3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3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3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3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3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3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3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3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3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3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3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3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3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3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3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3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3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3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3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3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3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3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3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3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3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3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3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3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3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3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3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3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3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3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3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3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3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3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3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3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3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3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3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3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3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3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3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3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3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3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3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3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3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3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3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3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3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3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3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3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3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3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3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3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3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3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3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3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3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3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3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3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3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3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3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3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3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3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3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3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3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3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3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3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3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3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3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3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3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3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3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3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3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3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3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3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3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3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3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3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3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3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3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3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3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3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3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3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3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3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3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3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3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3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3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3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3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3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3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3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3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3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3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3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3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3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3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3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3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3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3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3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3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3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3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3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3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3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3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3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3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3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3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3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3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3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3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3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3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3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3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3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3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3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3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3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3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3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3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3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3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3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3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3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3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3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3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3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3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3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3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3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3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3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3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3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3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3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3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3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3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3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3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3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3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3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3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3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3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3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3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3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3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3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3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3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3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3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3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3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3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3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3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3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3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3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3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3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3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3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3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3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3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3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3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3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3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3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3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3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3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3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3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3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3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3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3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3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3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3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3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3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3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3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3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3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3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3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3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3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3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3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3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3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3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3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3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3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3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3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3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3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3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3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3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3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3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3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3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3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3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3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3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3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3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3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3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3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3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3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3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3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3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3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3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3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3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3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3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3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3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3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3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3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3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3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3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3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3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3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3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3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3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3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3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3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3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3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3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3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3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3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3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3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3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3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3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3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3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3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3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3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3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3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3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3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3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3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3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3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3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3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3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3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3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3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3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3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3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3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3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3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3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3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3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3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3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3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3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3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3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3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3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3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3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3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3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3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3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3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3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3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3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3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3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3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3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3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3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3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3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3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3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3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3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3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3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3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3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3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3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3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3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3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3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3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3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3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3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3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3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3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3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3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3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3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3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3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3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3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3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3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3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3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3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3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3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3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3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3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3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3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3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3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3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3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3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3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3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3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3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3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3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3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3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3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3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3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3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3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3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3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3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3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3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3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3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3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3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3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3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3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3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3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3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3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3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3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3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3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3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3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3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3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3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3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3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3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3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3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3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3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3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3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3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3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3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3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3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3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3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3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3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3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3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3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3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3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3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3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3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3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3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3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3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3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3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3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3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3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3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3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3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3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3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3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3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3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3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3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3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3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3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3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3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3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3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3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3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3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3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3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3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3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3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3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3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3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3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3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3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3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3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3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3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3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3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3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3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3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3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3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3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3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3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3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3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3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3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3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3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3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3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3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3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3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3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3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3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3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3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3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3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3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3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3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3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3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3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3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3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3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3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3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3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3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3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3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3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3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3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3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3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3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3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3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3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3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3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3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3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3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3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3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3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3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3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3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3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3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3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3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3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3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3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3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3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3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3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3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3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3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3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3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3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3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3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3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3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3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3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3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3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3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3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3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3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3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3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3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3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3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3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3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3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3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3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3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3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3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3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3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3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3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3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3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3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3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3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3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3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3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3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3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3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3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3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3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3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3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3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3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3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3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3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3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3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3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3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3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3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3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3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3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3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3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3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3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3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3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3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3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3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3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3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3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3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3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3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3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3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3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3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3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3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3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3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3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3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3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3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3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3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3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3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3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3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3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3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3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3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3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3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3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3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3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3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3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3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3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3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3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3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3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3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3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3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3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3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3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3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3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3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3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3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3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3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3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3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3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3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3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3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3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3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3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3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3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3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3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3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3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3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3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3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3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3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3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3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3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3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3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3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3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3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3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3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3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3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3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3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3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3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3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3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3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3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3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3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3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3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3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3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3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3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3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3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3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3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3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3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3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3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3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3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3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3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3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3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3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3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3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3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3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3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3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3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3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3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3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3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3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3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3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3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3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3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3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3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3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3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3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3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3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3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3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3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3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3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3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3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3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3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3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3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3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3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3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3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3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3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3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3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3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3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3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3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3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3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3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3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3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3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3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3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3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3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3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3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3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3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3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3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3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3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3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3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3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3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3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3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3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3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3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3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3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3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3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3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3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3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3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3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3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3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3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3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3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3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3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3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3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3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3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3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3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3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3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3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3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3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3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3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3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3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3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3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3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3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3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3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3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3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3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3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3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3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3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3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3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3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3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3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3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3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3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3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3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3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3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3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3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3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3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3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3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3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3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3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3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3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3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3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3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3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3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3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3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3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3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3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3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3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3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3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3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3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3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3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3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3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3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3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3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3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3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3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3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3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3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3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3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3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3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3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3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3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3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3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3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3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3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3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3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3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3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3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3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3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3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3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3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3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3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3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3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3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3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3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3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3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3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3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3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3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3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3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3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3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3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3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3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3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3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3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3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3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3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3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3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3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3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3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3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3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3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3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3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3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3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3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3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3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3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3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3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3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3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3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3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3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3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3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3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3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3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3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3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3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3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3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3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3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3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3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3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3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3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3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3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3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3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3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3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3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3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3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3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3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3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3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3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3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3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3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3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3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3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3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3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3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3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3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3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3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3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3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3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3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3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3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3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3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3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3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3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3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3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3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3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3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3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3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3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3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3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3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3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3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3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3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3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3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3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3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3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3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3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3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3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3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3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3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3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3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3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3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3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3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3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3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3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3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3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3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3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3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3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3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3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3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3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3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3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3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3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3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3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3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3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3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3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3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3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3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3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3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3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3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3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3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3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3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3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3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3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3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3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3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3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3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3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3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3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3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3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3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3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3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3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3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3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3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3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3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3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3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3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3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3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3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3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3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3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3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3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3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3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3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3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3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3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3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3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3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3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3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3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3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3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3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3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3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3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3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3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3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3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3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3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3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3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3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3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3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3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3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3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3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3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3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3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3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3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3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3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3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3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3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3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3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3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3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3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3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3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3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3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3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3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3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3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3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3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3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3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3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3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3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3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3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3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3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3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3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3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3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3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3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3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3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3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3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3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3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3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3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3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3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3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3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3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3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3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3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3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3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3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3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3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3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3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3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3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3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3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3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3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3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3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3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3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3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3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3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3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3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3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3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3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3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3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3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3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3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3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3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3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3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3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3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3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3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3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3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3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3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3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3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3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3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3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3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3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3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3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3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3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3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3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3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3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3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3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3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3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3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3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3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3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3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3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3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3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3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3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3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3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3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3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3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3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3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3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3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3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3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3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3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3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3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3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3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3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3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3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3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3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3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3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3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3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3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3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3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3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3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3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3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3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3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3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3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3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3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3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3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3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3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3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3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3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3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3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3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3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3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3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3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3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3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3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3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3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3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3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3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3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3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3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3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3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3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3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3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3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3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3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3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3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3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3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3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3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3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3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3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3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3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3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3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3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3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3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3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3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3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3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3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3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3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3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3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3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3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3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3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3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3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3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3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3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3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3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3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3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3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3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3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3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3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3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3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3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3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3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3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3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3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3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3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3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3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3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3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3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3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3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3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3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3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3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3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3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3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3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3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3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3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3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3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3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3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3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3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3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3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3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3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3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3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3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3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3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3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3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3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3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3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3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3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3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3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3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3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3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3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3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3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3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3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3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3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3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3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3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3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3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3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3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3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3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3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3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3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3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3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3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3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3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3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3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3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3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3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3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3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3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3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3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3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3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3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3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3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3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3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3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3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3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3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3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3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3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3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3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3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3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3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3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3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3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3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3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3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3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3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3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3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3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3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3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3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3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3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3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3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3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3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3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3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3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3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3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3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3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3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3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3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3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3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3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3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3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3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3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3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3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3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3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3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3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3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3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3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3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3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3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3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3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3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3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3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3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3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3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3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3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3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3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3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3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3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3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3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3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3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3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3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3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3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3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3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3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3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3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3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3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3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3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3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3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3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3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3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3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3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3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3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3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3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3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3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3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3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3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3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3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3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3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3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3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3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3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3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3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3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3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3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3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3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3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3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3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3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3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3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3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3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3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3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3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3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3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3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3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3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3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3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3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3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3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3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3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3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3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3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3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3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3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3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3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3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3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3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3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3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3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3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3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3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3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3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3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3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3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3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3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3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3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3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3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3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3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3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3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3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3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3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3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3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3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3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3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3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3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3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3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3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3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3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3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3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3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3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3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3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3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3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3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3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3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3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3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3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3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3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3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3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3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3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3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3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3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3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3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3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3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3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3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3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3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3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3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3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3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3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3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3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3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3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3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3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3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3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3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3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3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3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3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3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3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3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3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3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3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3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3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3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3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3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3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3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3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3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3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3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3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3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3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3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3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3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3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3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3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3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3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3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3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3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3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3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3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3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3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3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3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3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3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3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3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3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3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3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3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3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3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3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3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3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3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3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3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3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3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3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3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3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3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3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3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3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3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3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3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3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3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3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3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3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3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3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3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3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3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3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3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3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3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3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3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3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3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3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3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3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3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3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3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3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3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3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3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3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3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3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3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3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3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3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3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3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3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3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3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3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3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3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3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3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3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3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3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3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3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3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3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3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3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3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3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3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3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3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3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3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3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3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3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3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3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3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3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3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3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3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3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3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3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3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3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3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3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3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3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3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3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3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3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3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3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3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3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3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3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3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3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3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3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3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3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3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3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3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3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3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3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3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3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3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3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3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3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3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3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3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3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3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3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3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3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3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3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3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3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3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3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3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3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3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3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3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3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3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3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3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3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3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3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3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3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3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3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3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3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3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3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3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3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3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3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3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3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3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3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3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3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3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3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3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3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3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3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3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3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3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3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3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3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3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3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3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3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3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3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3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3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3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3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3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3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3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3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3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3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3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3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3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3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3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3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3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3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3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3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3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3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3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3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3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3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3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3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3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3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3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3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3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3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3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3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3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3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3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3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3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3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3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3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3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3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3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3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3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3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3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3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3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3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3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3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3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3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3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3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3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3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3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3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3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3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3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3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3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3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3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3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3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3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3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3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3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3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3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3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3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3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3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3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3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3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3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3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3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3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3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3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3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3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3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3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3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3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3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3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3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3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3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3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3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3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3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3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3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3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3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3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3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3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3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3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3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3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3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3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3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3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3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3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3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3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3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3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3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3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3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3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3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3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3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3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3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3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3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3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3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3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3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3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3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3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3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3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3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3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3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3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3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3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3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3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3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3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3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3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3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3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3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3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3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3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3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3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3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3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3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3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3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3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3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3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3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3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3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3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3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3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3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3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3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3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3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3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3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3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3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3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3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3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3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3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3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3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3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3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3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3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3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3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3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3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3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3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3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3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3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3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3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3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3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3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3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3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3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3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3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3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3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3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3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3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3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3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3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3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3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3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3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3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3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3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3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3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3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3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3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3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3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3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3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3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3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3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3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3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3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3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3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3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3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3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3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3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3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3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3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3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3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3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3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3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3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3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3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3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3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3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3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3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3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3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3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3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3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3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3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3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3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3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3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3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3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3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3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3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3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3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3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3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3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3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3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3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3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3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3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3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3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3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3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3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3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3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3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3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3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3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3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3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3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3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3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3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3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3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3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3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3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3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3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3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3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3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3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3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3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3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3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3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3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3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3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3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3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3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3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3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3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3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3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3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3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3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3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3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3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3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3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3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3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3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3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3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3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3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3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3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3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3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3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3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3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3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3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3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3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3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3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3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3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3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3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3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3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3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3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3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3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3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3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3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3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3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3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3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3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3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3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3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3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3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3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3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3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3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3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3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3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3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3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3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3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3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3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3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3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3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3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3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3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3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3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3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3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3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3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3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3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3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3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3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3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3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3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3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3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3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3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3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3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3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3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3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3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3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3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3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3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3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3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3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3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3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3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3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3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3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3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3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3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3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3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3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3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3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3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3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3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3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3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3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3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3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3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3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3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3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3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3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3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3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3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3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3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3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3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3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3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3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3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3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3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3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3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3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3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3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3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3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3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3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3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3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3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3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3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3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3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3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3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3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3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3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3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3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3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3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3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3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3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3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3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3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3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3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3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3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3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3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3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3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3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3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3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3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3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3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3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3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3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3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3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3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3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3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3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3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3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3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3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3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3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3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3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3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3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3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3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3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3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3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3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3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3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3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3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3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3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3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3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3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3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3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3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3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3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3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3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3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3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3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3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3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3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3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3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3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3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3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3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3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3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3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3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3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3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3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3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3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3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3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3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3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3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3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3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3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3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3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3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3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3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3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3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3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3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3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3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3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3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3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3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3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3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3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3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3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3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3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3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3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3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3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3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3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3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3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3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3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3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3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3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3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3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3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3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3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3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3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3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3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3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3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3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3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3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3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3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3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3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3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3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3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3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3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3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3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3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3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3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3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3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3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3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3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3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3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3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3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3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3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3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3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3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3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3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3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3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3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3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3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3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3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3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3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3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3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3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3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3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3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3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3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3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3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3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3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3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3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3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3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3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3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3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3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3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3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3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3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3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3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3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3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3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3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3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3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3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3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3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3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3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3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3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3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3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3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3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3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3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3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3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3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3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3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3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3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3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3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3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3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3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3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3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3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3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3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3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3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3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3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3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3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3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3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3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3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3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3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3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3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3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3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3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3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3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3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3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3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3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3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3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3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3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3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3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3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3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3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3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3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3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3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3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3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3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3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3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3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3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3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3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3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3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3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3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3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3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3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3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3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3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3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3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3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3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3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3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3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3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3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3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3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3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3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3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3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3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3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3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3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3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3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3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3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3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3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3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3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3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3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3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3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3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3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3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3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3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3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3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3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3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3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3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3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3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3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3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3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3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3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3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3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3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3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3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3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3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3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3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3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3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3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3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3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3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3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3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3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3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3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3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3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3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3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3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3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3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3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3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3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3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3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3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3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3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3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3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3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3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3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3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3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3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3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3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3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3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3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3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3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3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3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3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3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3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3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3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3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3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3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3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3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3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3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3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3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3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3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3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3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3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3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3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3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3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3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3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3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3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3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3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3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3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3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3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3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3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3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3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3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3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3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3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3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3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3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3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3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3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3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3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3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3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3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3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3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3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3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3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3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3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3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3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3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3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3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3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3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3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3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3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3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3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3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3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3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3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3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3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3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3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3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3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3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3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3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3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3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3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3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3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3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3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3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3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3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3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3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3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3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3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3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3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3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3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3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3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3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3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3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3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3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3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3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3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3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3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3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3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3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3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3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3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3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3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3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3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3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3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3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3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3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3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3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3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3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3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3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3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3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3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3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3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3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3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3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3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3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3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3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3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3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3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3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3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3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3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3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3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3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3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3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3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3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3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3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3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3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3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3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3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3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3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3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3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3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3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3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3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3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3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3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3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3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3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3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3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3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3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3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3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3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3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3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3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3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3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3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3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3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3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3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3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3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3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3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3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3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3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3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3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3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3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3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3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3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3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3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3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3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3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3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3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3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3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3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3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3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3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3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3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3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3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3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3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3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3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3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3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3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3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3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3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3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3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3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3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3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3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3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3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3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3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3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3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3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3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3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3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3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3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3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3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3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3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3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3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3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3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3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3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3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3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3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3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3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3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3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3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3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3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3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3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3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3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3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3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3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3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3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3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3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3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3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3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3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3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3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3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3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3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3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3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3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3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3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3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3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3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3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3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3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3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3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3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3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3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3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3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3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3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3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3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3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3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3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3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3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3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3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3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3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3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3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3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3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3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3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3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3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3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3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3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3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3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3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3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3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3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3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3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3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3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3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3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3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3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3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3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3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3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3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3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3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3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3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3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3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3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3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3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3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3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3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3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3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3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3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3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3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3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3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3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3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3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3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3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3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3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3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3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3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3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3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3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3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3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3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3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3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3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3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3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3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3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3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3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3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3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3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3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3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3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3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3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3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3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3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3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3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3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3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3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3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3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3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3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3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3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3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3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3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3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3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3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3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3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3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3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3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3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3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3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3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3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3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3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3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3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3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3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3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3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3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3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3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3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3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3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3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3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3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3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3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3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3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3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3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3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3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3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3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3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3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3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3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3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3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3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3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3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3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3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3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3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3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3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3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3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3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3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3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3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3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3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3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3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3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3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3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3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3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3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3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3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3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3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3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3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3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3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3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3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3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3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3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3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3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3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3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3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3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3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3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3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3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3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3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3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3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3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3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3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3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3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3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3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3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3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3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3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3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3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3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3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3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3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3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3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3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3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3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3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3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3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3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3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3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3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3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3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3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3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3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3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3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3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3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3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3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3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3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3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3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3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3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3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3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3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3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3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3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3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3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3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3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3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3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3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3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3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3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3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3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3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3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3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3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3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3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3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3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3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3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3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3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3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3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3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3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3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3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3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3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3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3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3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3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3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3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3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3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3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3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3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3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3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3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3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3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3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3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3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3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3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3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3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3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3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3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3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3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3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3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3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3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3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3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3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3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3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3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3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3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3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3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3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3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3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3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3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3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3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3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3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3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3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3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3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3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3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3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3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3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3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3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3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3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3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3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3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3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3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3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3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3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3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3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3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3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3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3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3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3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3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3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3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3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3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3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3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3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3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3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3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3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3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3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3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3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3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3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3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3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3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3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3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3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3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3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3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3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3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3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3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3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3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3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3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3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3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3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3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3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3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3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3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3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3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3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3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3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3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3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3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3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3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3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3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3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3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3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3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3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3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3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3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3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3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3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3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3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3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3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3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3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3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3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3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3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3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3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3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3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3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3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3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3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3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3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3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3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3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3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3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3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3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3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3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3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3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3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3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3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3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3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3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3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3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3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3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3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3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3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3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3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3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3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3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3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3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3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3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3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3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3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3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3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3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3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3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3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3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3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3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3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3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3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3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3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3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3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3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3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3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3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3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3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3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3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3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3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3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3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3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3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3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3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3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3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3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3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3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3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3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3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3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3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3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3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3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3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3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3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3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3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3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3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3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3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3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3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3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3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3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3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3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3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3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3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3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3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3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3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3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3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3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3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3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3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3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3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3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3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3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3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3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3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3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3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3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3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3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3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3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3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3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3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3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3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3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3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3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3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3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3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3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3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3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3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3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3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3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3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3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3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3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3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3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3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3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3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3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3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3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3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3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3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3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3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3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3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3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3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3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3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3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3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3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3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3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3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3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3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3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3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3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3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3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3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3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3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3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3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3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3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3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3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3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3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3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3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3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3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3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3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3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3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3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3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3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3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3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3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3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3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3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3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3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3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3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3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3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3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3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3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3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3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3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3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3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3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3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3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3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3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3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3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3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3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3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3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3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3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3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3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3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3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3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3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3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3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3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3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3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3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3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3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3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3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3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3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3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3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3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3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3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3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3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3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3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3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3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3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3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3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3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3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3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3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3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3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3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3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3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3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3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3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3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3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3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3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3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3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3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3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3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3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3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3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3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3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3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3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3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3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3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3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3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3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3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3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3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3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3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3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3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3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3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3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3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3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3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3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3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3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3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3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3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3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3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3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3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3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3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3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3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3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3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3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3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3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3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3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3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3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3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3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3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3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3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3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3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3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3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3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3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3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3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3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3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3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3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3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3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3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3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3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3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3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3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3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3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3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3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3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3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3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3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3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3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3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3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3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3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3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3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3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3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3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3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3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3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3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3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3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3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3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3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3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3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3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3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3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3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3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3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3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3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3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3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3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3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3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3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3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3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3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3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3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3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3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3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3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3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3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3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3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3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3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3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3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3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3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3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3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3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3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3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3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3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3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3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3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3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3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3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3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3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3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3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3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3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3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3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3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3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3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3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3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3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3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3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3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3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3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3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3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3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3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3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3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3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3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3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3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3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3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3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3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3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3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3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3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3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3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3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3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3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3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3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3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3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3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3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3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3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3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3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3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3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3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3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3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3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3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3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3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3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3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3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3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3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3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3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3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3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3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3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3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3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3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3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3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3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3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3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3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3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3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3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3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3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3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3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3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3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3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3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3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3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3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3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3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3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3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3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3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3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3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3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3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3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3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3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3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3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3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3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3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3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3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3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3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3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3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3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3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3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3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3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3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3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3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3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3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3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3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3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3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3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3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3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3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3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3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3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3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3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3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3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3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3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3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3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3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3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3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3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3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3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3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3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3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3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3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3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3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3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3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3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3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3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3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3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3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3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3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3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3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3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3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3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3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3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3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3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3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3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3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3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3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3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3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3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3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3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3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3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3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3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3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3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3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3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3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3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3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3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3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3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3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3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3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3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3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3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3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3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3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3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3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3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3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3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3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3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3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3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3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3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3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3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3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3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3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3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3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3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3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3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3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3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3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3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3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3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3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3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3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3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3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3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3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3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3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3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3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3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3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3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3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3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3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3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3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3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3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3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3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3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3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3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3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3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3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3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3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3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3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3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3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3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3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3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3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3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3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3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3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3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3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3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3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3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3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3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3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3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3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3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3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3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3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3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3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3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3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3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3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3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3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3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3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3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3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3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3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3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3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3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3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3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3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3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3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3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3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3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3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3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3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3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3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3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3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3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3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3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3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3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3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3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3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3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3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3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3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3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3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3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3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3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3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3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3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3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3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3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3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3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3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3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3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3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3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3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3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3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3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3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3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3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3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3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3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3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3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3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3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3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3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3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3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3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3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3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3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3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3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3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3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3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3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3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3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3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3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3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3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3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3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3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3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3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3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3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3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3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3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3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3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3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3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3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3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3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3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3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3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3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3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3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3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3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3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3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3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3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3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3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3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3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3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3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3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3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3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3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3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3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3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3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3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3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3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3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3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3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3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3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3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3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3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3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3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3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3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3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3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3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3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3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3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3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3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3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3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3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3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3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3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3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3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3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3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3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3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3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3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3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3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3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3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3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3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3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3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3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3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3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3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3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3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3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3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3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3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3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3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3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3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3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3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3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3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3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3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3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3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3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3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3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3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3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3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3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3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3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3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3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3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3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3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3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3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3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3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3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3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3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3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3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3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3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3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3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3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3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3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3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3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3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3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3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3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3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3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3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3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3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3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3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3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3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3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3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3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3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3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3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3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3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3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3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3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3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3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3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3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3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3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3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3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3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3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3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3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3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3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3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3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3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3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3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3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3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3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3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3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3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3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3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3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3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3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3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3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3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3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3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3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3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3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3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3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3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3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3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3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3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3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3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3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3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3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3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3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3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3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3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3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3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3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3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3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3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3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3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3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3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3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3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3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3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3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3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3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3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3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3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3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3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3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3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3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3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3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3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3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3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3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3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3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3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3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3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3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3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3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3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3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3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3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3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3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3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3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3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3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3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3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3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3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3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3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3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3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3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3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3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3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3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3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3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3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3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3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3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3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3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3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3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3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3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3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3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3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3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3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3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3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3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3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3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3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3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3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3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3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3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3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3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3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3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3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3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3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3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3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3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3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3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3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3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3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3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3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3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3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3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3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3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3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3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3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3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3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3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3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3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3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3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3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3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3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3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3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3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3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3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3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3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3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3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3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3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3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3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3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3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3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3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3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3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3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3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3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3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3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3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3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3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3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3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3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3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3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3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3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3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3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3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3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3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3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3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3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3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3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3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3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3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3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3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3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3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3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3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3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3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3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3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3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3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3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3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3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3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3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3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3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3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3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3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3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3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3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3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3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3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3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3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3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3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3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3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3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3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3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3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3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3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3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3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3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3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3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3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3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3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3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3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3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3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3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3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3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3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3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3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3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3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3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3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3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3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3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3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3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3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3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3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3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3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3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3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3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3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3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3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3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3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3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3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3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3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3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3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3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3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3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3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3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3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3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3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3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3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3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3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3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3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3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3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3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3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3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3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3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3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3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3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3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3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3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3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3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3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3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3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3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3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3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3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3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3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3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3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3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3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3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3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3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3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3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3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3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3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3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3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3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3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3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3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3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3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3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3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3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3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3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3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3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3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3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3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3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3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3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3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3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3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3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3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3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3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3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3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3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3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3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3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3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3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3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3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3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3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3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3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3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3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3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3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3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3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3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3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3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3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3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3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3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3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3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3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3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3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3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3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3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3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3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3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3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3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3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3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3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3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3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3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3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3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3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3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3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3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3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3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3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3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3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3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3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3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3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3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3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3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3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3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3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3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3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3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3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3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3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3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3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3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3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3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3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3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3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3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3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3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3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3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3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3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3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3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3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3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3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3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3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3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3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3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3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3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3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3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3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3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3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3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3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3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3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3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3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3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3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3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3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3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3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3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3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3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3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3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3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3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3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3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3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3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3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3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3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3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3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3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3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3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3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3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3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3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3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3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3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3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3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3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3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3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3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3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3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3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3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3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3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3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3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3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3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3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3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3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3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3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3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3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3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3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3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3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3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3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3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3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3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3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3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3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3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3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3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3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3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3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3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3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3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3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3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3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3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3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3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3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3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3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3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3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3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3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3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3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3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3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3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3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3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3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3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3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3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3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3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3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3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3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3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3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3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3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3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3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3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3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3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3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3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3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3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3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3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3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3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3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3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3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3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3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3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3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3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3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3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3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3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3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3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3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3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3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3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3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3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3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3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3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3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3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3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3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3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3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3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3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3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3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3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3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3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3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3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3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3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3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3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3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3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3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3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3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3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3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3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3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3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3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3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3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3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3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3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3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3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3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3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3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3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3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3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3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3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3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3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3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3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3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3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3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3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3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3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3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3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3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3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3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3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3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3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3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3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3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3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3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3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3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3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3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3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3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3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3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3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3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3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3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3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3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3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3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3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3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3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3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3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3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3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3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3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3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3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3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3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3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3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3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3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3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3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3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3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3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3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3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3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3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3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3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3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3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3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3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3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3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3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3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3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3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3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3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3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3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3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3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3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3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3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3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3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3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3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3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3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3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3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3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3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3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3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3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3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3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3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3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3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3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3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3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3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3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3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3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3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3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3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3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3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3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3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3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3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3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3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3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3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3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3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3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3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3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3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3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3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3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3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3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3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3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3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3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3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3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3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3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3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3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3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3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3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3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3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3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3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3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3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3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3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3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3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3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3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3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3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3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3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3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3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3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3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3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3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3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3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3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3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3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3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3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3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3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3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3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3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3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3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3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3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3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3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3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3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3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3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3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3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3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3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3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3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3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3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3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3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3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3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3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3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3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3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3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3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3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3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3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3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3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3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3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3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3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3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3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3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3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3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3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3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3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3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3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3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3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3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3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3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3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3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3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3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3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3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3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3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3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3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3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3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3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3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3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3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3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3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3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3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3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3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3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3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3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3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3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3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3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3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3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3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3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3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3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3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3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3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3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3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3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3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3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3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3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3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3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3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3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3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3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3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3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3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3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3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3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3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3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3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3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3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3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3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3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3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3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3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3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3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3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3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3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3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3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3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3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3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3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3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3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3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3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3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3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3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3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3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3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3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3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3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3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3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3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3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3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3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3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3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3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3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3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3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3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3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3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3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3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3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3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3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3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3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3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3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3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3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3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3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3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3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3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3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3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3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3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3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3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3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3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3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3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3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3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3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3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3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3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3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3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3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3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3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3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3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3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3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3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3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3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3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3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3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3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3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3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3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3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3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3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3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3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3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3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3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3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3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3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3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3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3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3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3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3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3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3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3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3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3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3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3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3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3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3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3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3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3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3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3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3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3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3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3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3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3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3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3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3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3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3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3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3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3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3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3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3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3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3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3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3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3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3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3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3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3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3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3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3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3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3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3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3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3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3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3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3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3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3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3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3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3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3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3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3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3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3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3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3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3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3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3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3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3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3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3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3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3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3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3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3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3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3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3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3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3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3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3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3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3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3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3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3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3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3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3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3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3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3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3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3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3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3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3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3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3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3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3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3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3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3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3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3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3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3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3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3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3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3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3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3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3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3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3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3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3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3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3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3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3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3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3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3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3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3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3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3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3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3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3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3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3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3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3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3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3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3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3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3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3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3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3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3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3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3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3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3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3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3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3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3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3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3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3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3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3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3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3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3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3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3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3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3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3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3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3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3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3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3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3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3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3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3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3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3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3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3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3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3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3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3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3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3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3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3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3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3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3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3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3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3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3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3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3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3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3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3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3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3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3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3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3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3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3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3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3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3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3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3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3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3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3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3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3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3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3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3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3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3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3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3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3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3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3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3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3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3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3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3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3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3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3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3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3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3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3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3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3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3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3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3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3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3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3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3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3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3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3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3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3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3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3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3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3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3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3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3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3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3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3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3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3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3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3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3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3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3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3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3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3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3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3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3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3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3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3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3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3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3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3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3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3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3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3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3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3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3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3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3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3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3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3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3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3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3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3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3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3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3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3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3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3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3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3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3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3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3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3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3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3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3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3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3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3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3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3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3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3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3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3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3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3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3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3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3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3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3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3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3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3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3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3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3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3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3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3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3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3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3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3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3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3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3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3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3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3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3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3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3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3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3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3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3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3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3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3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3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3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3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3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3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3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3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3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3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3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3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3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3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3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3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3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3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3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3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3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3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3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3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3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3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3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3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3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3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3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3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3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3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3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3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3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3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3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3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3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3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3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3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3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3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3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3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3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3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3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3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3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3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3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3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3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3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3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3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3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3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3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3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3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3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3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3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3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3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3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3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3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3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3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3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3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3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3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3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3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3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3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3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3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3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3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3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3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3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3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3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3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3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3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3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3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3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3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3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3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3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3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3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3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3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3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3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3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3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3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3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3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3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3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3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3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3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3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3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3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3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3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3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3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3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3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3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3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3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3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3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3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3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3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3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3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3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3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3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3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3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3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3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3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3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3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3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3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3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3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3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3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3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3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3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3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3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3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3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3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3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3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3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3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3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3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3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3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3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3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3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3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3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3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3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3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3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3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3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3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3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3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3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3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3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3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3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3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3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3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3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3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3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3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3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3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3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3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3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3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3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3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3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3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3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3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3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3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3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3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3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3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3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3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3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3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3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3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3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3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3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3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3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3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3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3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3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3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3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3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3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3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3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3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3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3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3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3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3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3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3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3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3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3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3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3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3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3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3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3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3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3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3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3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3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3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3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3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3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3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3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3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3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3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3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3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3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3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3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3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3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3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3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3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3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3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3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3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3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3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3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3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3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3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3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3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3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3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3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3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3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3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3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3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3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3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3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3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3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3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3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3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3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3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3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3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3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3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3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3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3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3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3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3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3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3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3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3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3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3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3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3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3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3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3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3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3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3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3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3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3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3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3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3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3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3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3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3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3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3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3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3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3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3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3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3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3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3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3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3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3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3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3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3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3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3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3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3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3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3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3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3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3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3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3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3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3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3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3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3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3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3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3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3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3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3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3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3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3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3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3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3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3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3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3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3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3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3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3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3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3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3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3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3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3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3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3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3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3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3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3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3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3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3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3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3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3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3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3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3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3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3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3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3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3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3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3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3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3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3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3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3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3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3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3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3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3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3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3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3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3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3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3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3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3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3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3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3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3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3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3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3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3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3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3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3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3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3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3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3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3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3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3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3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3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3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3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3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3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3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3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3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3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3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3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3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3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3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3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3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3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3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3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3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3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3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3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3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3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3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3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3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3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3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3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3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3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3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3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3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3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3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3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3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3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3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3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3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3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3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3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3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3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3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3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3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3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3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3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3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3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3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3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3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3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3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3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3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3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3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3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3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3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3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3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3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3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3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3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3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3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3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3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3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3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3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3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3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3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3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3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3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3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3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3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3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3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3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3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3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3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3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3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3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3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3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3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3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3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3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3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3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3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3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3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3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3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3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3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3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3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3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3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3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3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3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3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3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3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3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3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3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3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3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3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3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3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3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3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3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3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3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3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3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3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3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3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3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3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3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3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3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3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3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3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3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3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3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3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3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3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3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3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3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3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3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3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3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3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3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3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3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3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3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3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3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3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3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3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3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3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3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3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3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3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3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3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3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3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3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3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3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3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3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3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3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3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3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3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3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3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3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3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3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3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3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3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3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3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3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3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3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3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3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3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3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3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3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3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3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3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3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3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3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3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3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3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3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3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3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3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3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3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3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3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3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3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3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3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3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3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3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3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3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3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3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3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3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3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3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3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3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3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3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3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3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3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3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3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3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3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3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3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3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3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3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3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3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3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3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3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3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3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3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3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3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3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3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3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3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3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3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3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3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3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3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3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3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3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3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3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3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3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3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3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3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3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3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3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3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3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3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3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3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3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3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3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3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3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3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3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3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3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3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3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3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3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3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3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3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3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3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3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3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3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3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3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3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3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3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3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3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3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3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3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3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3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3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3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3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3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3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3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3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3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3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3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3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3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3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3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3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3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3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3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3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3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3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3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3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3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3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3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3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3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3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3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3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3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3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3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3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3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3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3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3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3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3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3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3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3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3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3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3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3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3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3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3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3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3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3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3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3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3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3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3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3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3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3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3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3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3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3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3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3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3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3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3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3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3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3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3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3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3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3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3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3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3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3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3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3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3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3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3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3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3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3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3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3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3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3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3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3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3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3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3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3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3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3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3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3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3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3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3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3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3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3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3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3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3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3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3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3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3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3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3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3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3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3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3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3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3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3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3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3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3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3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3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3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3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3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3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3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3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3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3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3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3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3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3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3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3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3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3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3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3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3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3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3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3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3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3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3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3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3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3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3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3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3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3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3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3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3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3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3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3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3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3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3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3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3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3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3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3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3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3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3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3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3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3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3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3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3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3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3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3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3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3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3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3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3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3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3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3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3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3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3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3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3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3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3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3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3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3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3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3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3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3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3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3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3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3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3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3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3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3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3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3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3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3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3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3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3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3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3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3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3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3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3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3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3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3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3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3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3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3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3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3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3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3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3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3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3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3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3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3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3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3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3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3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3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3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3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3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3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3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3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3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3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3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3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3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3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3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3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3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3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3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3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3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3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3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3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3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3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3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3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3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3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3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3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3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3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3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3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3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3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3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3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3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3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3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3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3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3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3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3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3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3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3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3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3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3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3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3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3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3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3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3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3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3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3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3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3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3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3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3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3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3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3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3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3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3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3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3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3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3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3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3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3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3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3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3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3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3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3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3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3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3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3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3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3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3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3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3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3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3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3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3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3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3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3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3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3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3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3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3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3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3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3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3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3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3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3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3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3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3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3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3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3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3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3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3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3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3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3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3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3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3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3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3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3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3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3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3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3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3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3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3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3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3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3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3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3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3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3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3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3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3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3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3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3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3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3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3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3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3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3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3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3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3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3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3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3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3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3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3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3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3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3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3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3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3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3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3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3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3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3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3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3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3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3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3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3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3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3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3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3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3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3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3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3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3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3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3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3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3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3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3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3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3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3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3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3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3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3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3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3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3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3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3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3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3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3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3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3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3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3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3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3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3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3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3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3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3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3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3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3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3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3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3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3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3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3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3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3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3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3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3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3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3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3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3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3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3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3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3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3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3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3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3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3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3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3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3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3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3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3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3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3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3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3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3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3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3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3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3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3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3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3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3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3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3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3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3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3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3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3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3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3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3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3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3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3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3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3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3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3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3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3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3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3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3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3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3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3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3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3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3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3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3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3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3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3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3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3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3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3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3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3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3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3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3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3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3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3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3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3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3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3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3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3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3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3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3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3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3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3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9" ht="14.25" customHeight="1" x14ac:dyDescent="0.3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9" ht="14.25" customHeight="1" x14ac:dyDescent="0.3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6"/>
      <c r="Q15346" s="6"/>
      <c r="R15346" s="6"/>
      <c r="S15346" s="6"/>
    </row>
    <row r="15347" spans="1:19" ht="15" customHeight="1" x14ac:dyDescent="0.35">
      <c r="E15347" s="9">
        <f>SUM(E2:E15346)</f>
        <v>39262877.519999973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7800-4AA3-4CE2-A4D2-5A553E55A1D1}">
  <dimension ref="A1:D4"/>
  <sheetViews>
    <sheetView workbookViewId="0"/>
  </sheetViews>
  <sheetFormatPr defaultRowHeight="14.5" x14ac:dyDescent="0.35"/>
  <cols>
    <col min="1" max="1" width="10.08984375" bestFit="1" customWidth="1"/>
  </cols>
  <sheetData>
    <row r="1" spans="1:4" x14ac:dyDescent="0.35">
      <c r="A1" s="7" t="s">
        <v>15385</v>
      </c>
      <c r="B1" s="7" t="s">
        <v>15386</v>
      </c>
      <c r="C1" s="7"/>
      <c r="D1" s="7" t="s">
        <v>15387</v>
      </c>
    </row>
    <row r="2" spans="1:4" x14ac:dyDescent="0.35">
      <c r="A2" s="14">
        <v>46357</v>
      </c>
      <c r="B2">
        <v>500</v>
      </c>
      <c r="D2">
        <f>SUM(B2:B4)</f>
        <v>1500</v>
      </c>
    </row>
    <row r="3" spans="1:4" x14ac:dyDescent="0.35">
      <c r="A3" t="s">
        <v>15388</v>
      </c>
      <c r="B3">
        <v>400</v>
      </c>
    </row>
    <row r="4" spans="1:4" x14ac:dyDescent="0.35">
      <c r="A4" t="s">
        <v>15389</v>
      </c>
      <c r="B4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0AAA-F532-46A2-8E19-0B93154F6AD1}">
  <dimension ref="A1:D4"/>
  <sheetViews>
    <sheetView workbookViewId="0"/>
  </sheetViews>
  <sheetFormatPr defaultRowHeight="14.5" x14ac:dyDescent="0.35"/>
  <cols>
    <col min="1" max="1" width="10.08984375" bestFit="1" customWidth="1"/>
  </cols>
  <sheetData>
    <row r="1" spans="1:4" x14ac:dyDescent="0.35">
      <c r="A1" s="7"/>
      <c r="B1" s="7" t="s">
        <v>15386</v>
      </c>
      <c r="C1" s="7"/>
      <c r="D1" s="7" t="s">
        <v>15395</v>
      </c>
    </row>
    <row r="2" spans="1:4" x14ac:dyDescent="0.35">
      <c r="A2" s="14">
        <v>46358</v>
      </c>
      <c r="B2">
        <v>900</v>
      </c>
      <c r="D2">
        <f>SUM(B2:B4)</f>
        <v>1400</v>
      </c>
    </row>
    <row r="3" spans="1:4" x14ac:dyDescent="0.35">
      <c r="A3" t="s">
        <v>15393</v>
      </c>
      <c r="B3">
        <v>400</v>
      </c>
    </row>
    <row r="4" spans="1:4" x14ac:dyDescent="0.35">
      <c r="A4" t="s">
        <v>15394</v>
      </c>
      <c r="B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498D-A1BD-492A-85B5-5DEC833FCC82}">
  <dimension ref="A1:D4"/>
  <sheetViews>
    <sheetView workbookViewId="0"/>
  </sheetViews>
  <sheetFormatPr defaultRowHeight="14.5" x14ac:dyDescent="0.35"/>
  <cols>
    <col min="1" max="1" width="10.08984375" bestFit="1" customWidth="1"/>
    <col min="2" max="2" width="5" bestFit="1" customWidth="1"/>
  </cols>
  <sheetData>
    <row r="1" spans="1:4" x14ac:dyDescent="0.35">
      <c r="A1" s="7" t="s">
        <v>15385</v>
      </c>
      <c r="B1" s="7" t="s">
        <v>15386</v>
      </c>
      <c r="C1" s="7"/>
      <c r="D1" s="7" t="s">
        <v>15390</v>
      </c>
    </row>
    <row r="2" spans="1:4" x14ac:dyDescent="0.35">
      <c r="A2" s="14">
        <v>46359</v>
      </c>
      <c r="B2">
        <v>200</v>
      </c>
      <c r="D2">
        <f>SUM(B2:B4)</f>
        <v>700</v>
      </c>
    </row>
    <row r="3" spans="1:4" x14ac:dyDescent="0.35">
      <c r="A3" t="s">
        <v>15391</v>
      </c>
      <c r="B3">
        <v>100</v>
      </c>
    </row>
    <row r="4" spans="1:4" x14ac:dyDescent="0.35">
      <c r="A4" t="s">
        <v>15392</v>
      </c>
      <c r="B4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A0CC-4222-46FA-A089-65DCF3DB225E}">
  <dimension ref="C2:C3"/>
  <sheetViews>
    <sheetView workbookViewId="0"/>
  </sheetViews>
  <sheetFormatPr defaultRowHeight="14.5" x14ac:dyDescent="0.35"/>
  <cols>
    <col min="3" max="3" width="16.6328125" customWidth="1"/>
  </cols>
  <sheetData>
    <row r="2" spans="3:3" x14ac:dyDescent="0.35">
      <c r="C2" s="16" t="s">
        <v>15396</v>
      </c>
    </row>
    <row r="3" spans="3:3" x14ac:dyDescent="0.35">
      <c r="C3" s="15">
        <f>SUM('Mar-sales'!D2,'Feb-sales'!D2,'Jan-sales'!D2)</f>
        <v>3600</v>
      </c>
    </row>
  </sheetData>
  <pageMargins left="0.7" right="0.7" top="0.75" bottom="0.75" header="0.3" footer="0.3"/>
  <cellWatches>
    <cellWatch r="C3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688D-D592-4777-97A5-4513AC24DADA}">
  <dimension ref="A1:F9"/>
  <sheetViews>
    <sheetView workbookViewId="0">
      <selection activeCell="E18" sqref="E18"/>
    </sheetView>
  </sheetViews>
  <sheetFormatPr defaultRowHeight="14.5" x14ac:dyDescent="0.35"/>
  <cols>
    <col min="4" max="4" width="9.7265625" customWidth="1"/>
    <col min="5" max="5" width="16.54296875" customWidth="1"/>
  </cols>
  <sheetData>
    <row r="1" spans="1:6" x14ac:dyDescent="0.35">
      <c r="A1" s="27" t="s">
        <v>15397</v>
      </c>
      <c r="B1" s="28" t="s">
        <v>15398</v>
      </c>
      <c r="C1" s="28" t="s">
        <v>15399</v>
      </c>
      <c r="D1" s="28" t="s">
        <v>15400</v>
      </c>
      <c r="E1" s="29" t="s">
        <v>15401</v>
      </c>
      <c r="F1" s="15"/>
    </row>
    <row r="2" spans="1:6" x14ac:dyDescent="0.35">
      <c r="A2" s="25">
        <v>12</v>
      </c>
      <c r="B2" s="18">
        <v>32</v>
      </c>
      <c r="C2" s="18">
        <v>11</v>
      </c>
      <c r="D2" s="18">
        <f>SUM(A2:C2)</f>
        <v>55</v>
      </c>
      <c r="E2" s="26" t="s">
        <v>15402</v>
      </c>
      <c r="F2" s="15"/>
    </row>
    <row r="3" spans="1:6" x14ac:dyDescent="0.35">
      <c r="A3" s="25">
        <v>10.53434</v>
      </c>
      <c r="B3" s="18">
        <v>12.4343</v>
      </c>
      <c r="C3" s="18">
        <v>10.453530000000001</v>
      </c>
      <c r="D3" s="18">
        <f>ROUND(SUM(A3:C3),2)</f>
        <v>33.42</v>
      </c>
      <c r="E3" s="26" t="s">
        <v>15403</v>
      </c>
      <c r="F3" s="15"/>
    </row>
    <row r="4" spans="1:6" x14ac:dyDescent="0.35">
      <c r="A4" s="25">
        <v>10</v>
      </c>
      <c r="B4" s="18">
        <v>-12</v>
      </c>
      <c r="C4" s="18">
        <v>-21</v>
      </c>
      <c r="D4" s="18">
        <f>ABS(SUM(A4:C4))</f>
        <v>23</v>
      </c>
      <c r="E4" s="26" t="s">
        <v>15404</v>
      </c>
      <c r="F4" s="15"/>
    </row>
    <row r="5" spans="1:6" x14ac:dyDescent="0.35">
      <c r="A5" s="25">
        <v>10</v>
      </c>
      <c r="B5" s="18">
        <v>20</v>
      </c>
      <c r="C5" s="18">
        <v>40</v>
      </c>
      <c r="D5" s="18">
        <f>AVERAGE(A5:C5)</f>
        <v>23.333333333333332</v>
      </c>
      <c r="E5" s="26" t="s">
        <v>15405</v>
      </c>
      <c r="F5" s="15"/>
    </row>
    <row r="6" spans="1:6" x14ac:dyDescent="0.35">
      <c r="A6" s="25"/>
      <c r="B6" s="18"/>
      <c r="C6" s="18"/>
      <c r="D6" s="18">
        <f>MAX(A5:C5)</f>
        <v>40</v>
      </c>
      <c r="E6" s="26" t="s">
        <v>15406</v>
      </c>
      <c r="F6" s="15"/>
    </row>
    <row r="7" spans="1:6" x14ac:dyDescent="0.35">
      <c r="A7" s="25"/>
      <c r="B7" s="18"/>
      <c r="C7" s="18"/>
      <c r="D7" s="18">
        <f>MIN(A5:C5)</f>
        <v>10</v>
      </c>
      <c r="E7" s="26" t="s">
        <v>15407</v>
      </c>
      <c r="F7" s="15"/>
    </row>
    <row r="8" spans="1:6" x14ac:dyDescent="0.35">
      <c r="A8" s="30"/>
      <c r="B8" s="31"/>
      <c r="C8" s="31"/>
      <c r="D8" s="31">
        <f>COUNT(A5:C5)</f>
        <v>3</v>
      </c>
      <c r="E8" s="32" t="s">
        <v>15408</v>
      </c>
      <c r="F8" s="15"/>
    </row>
    <row r="9" spans="1:6" x14ac:dyDescent="0.35">
      <c r="A9" s="30"/>
      <c r="B9" s="31"/>
      <c r="C9" s="31"/>
      <c r="D9" s="31"/>
      <c r="E9" s="33"/>
      <c r="F9" s="1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4D96-0EA8-4B26-8CAE-12726AB477F8}">
  <dimension ref="A1:I34"/>
  <sheetViews>
    <sheetView topLeftCell="A14" workbookViewId="0">
      <selection activeCell="F36" sqref="F36"/>
    </sheetView>
  </sheetViews>
  <sheetFormatPr defaultRowHeight="14.5" x14ac:dyDescent="0.35"/>
  <cols>
    <col min="1" max="1" width="12.1796875" bestFit="1" customWidth="1"/>
    <col min="3" max="3" width="12.1796875" customWidth="1"/>
    <col min="4" max="4" width="11.90625" bestFit="1" customWidth="1"/>
    <col min="5" max="5" width="9" customWidth="1"/>
    <col min="6" max="6" width="16.36328125" bestFit="1" customWidth="1"/>
    <col min="7" max="7" width="11.26953125" customWidth="1"/>
    <col min="8" max="8" width="21.81640625" customWidth="1"/>
    <col min="9" max="9" width="21.54296875" bestFit="1" customWidth="1"/>
  </cols>
  <sheetData>
    <row r="1" spans="1:9" x14ac:dyDescent="0.35">
      <c r="A1" s="17" t="s">
        <v>15409</v>
      </c>
      <c r="B1" s="17" t="s">
        <v>15410</v>
      </c>
      <c r="C1" s="17" t="s">
        <v>15411</v>
      </c>
      <c r="D1" s="17" t="s">
        <v>15412</v>
      </c>
      <c r="E1" s="17" t="s">
        <v>15414</v>
      </c>
      <c r="F1" s="17" t="s">
        <v>15433</v>
      </c>
      <c r="G1" s="17" t="s">
        <v>15415</v>
      </c>
      <c r="H1" s="17" t="s">
        <v>15420</v>
      </c>
      <c r="I1" s="21" t="s">
        <v>15421</v>
      </c>
    </row>
    <row r="2" spans="1:9" x14ac:dyDescent="0.35">
      <c r="A2" s="19" t="s">
        <v>15413</v>
      </c>
      <c r="B2" s="18">
        <v>35</v>
      </c>
      <c r="C2" s="18">
        <v>43</v>
      </c>
      <c r="D2" s="18">
        <v>50</v>
      </c>
      <c r="E2" s="18">
        <f>SUM(B2:D2)</f>
        <v>128</v>
      </c>
      <c r="F2" s="23">
        <f>SUM(nehaMarks)</f>
        <v>128</v>
      </c>
      <c r="G2" s="19" t="str">
        <f>IF(E2&gt;100,"Topper","Average")</f>
        <v>Topper</v>
      </c>
      <c r="H2" s="20" t="str">
        <f>IF(AND(C2&gt;40,D2&gt;40),"Passed with Disctinction","Passed")</f>
        <v>Passed with Disctinction</v>
      </c>
      <c r="I2" s="20" t="str">
        <f>IF(OR(B2&gt;40,C2&gt;40),"Science Stream","Arts stream")</f>
        <v>Science Stream</v>
      </c>
    </row>
    <row r="3" spans="1:9" x14ac:dyDescent="0.35">
      <c r="A3" s="19" t="s">
        <v>15416</v>
      </c>
      <c r="B3" s="18">
        <v>32</v>
      </c>
      <c r="C3" s="18">
        <v>42</v>
      </c>
      <c r="D3" s="18">
        <v>30</v>
      </c>
      <c r="E3" s="18">
        <f>SUM(B3:D3)</f>
        <v>104</v>
      </c>
      <c r="F3" s="18">
        <f>SUM(ketanMarks)</f>
        <v>104</v>
      </c>
      <c r="G3" s="19" t="str">
        <f>IF(E3&gt;100,"Topper","Average")</f>
        <v>Topper</v>
      </c>
      <c r="H3" s="20" t="str">
        <f t="shared" ref="H3:H4" si="0">IF(AND(C3&gt;40,D3&gt;40),"Passed with disctinction","Passed")</f>
        <v>Passed</v>
      </c>
      <c r="I3" s="20" t="str">
        <f t="shared" ref="I3:I4" si="1">IF(OR(B3&gt;40,C3&gt;40),"Science Stream","Arts stream")</f>
        <v>Science Stream</v>
      </c>
    </row>
    <row r="4" spans="1:9" x14ac:dyDescent="0.35">
      <c r="A4" s="19" t="s">
        <v>15417</v>
      </c>
      <c r="B4" s="18">
        <v>35</v>
      </c>
      <c r="C4" s="18">
        <v>30</v>
      </c>
      <c r="D4" s="18">
        <v>32</v>
      </c>
      <c r="E4" s="18">
        <f>SUM(B4:D4)</f>
        <v>97</v>
      </c>
      <c r="F4" s="18">
        <f>SUM(sahilMarks)</f>
        <v>97</v>
      </c>
      <c r="G4" s="19" t="str">
        <f>IF(E4&gt;100,"Topper","Average")</f>
        <v>Average</v>
      </c>
      <c r="H4" s="20" t="str">
        <f t="shared" si="0"/>
        <v>Passed</v>
      </c>
      <c r="I4" s="20" t="str">
        <f t="shared" si="1"/>
        <v>Arts stream</v>
      </c>
    </row>
    <row r="5" spans="1:9" x14ac:dyDescent="0.35">
      <c r="A5" s="19"/>
      <c r="B5" s="18">
        <f>AVERAGE(mathsMarks)</f>
        <v>34</v>
      </c>
      <c r="C5" s="18"/>
      <c r="D5" s="18"/>
      <c r="E5" s="18"/>
      <c r="F5" s="18"/>
      <c r="G5" s="19"/>
      <c r="H5" s="20"/>
      <c r="I5" s="20"/>
    </row>
    <row r="6" spans="1:9" x14ac:dyDescent="0.35">
      <c r="A6" s="19"/>
      <c r="B6" s="18"/>
      <c r="C6" s="18"/>
      <c r="D6" s="18"/>
      <c r="E6" s="18"/>
      <c r="F6" s="18"/>
      <c r="G6" s="19"/>
      <c r="H6" s="20"/>
      <c r="I6" s="20"/>
    </row>
    <row r="7" spans="1:9" x14ac:dyDescent="0.35">
      <c r="A7" s="19"/>
      <c r="B7" s="18"/>
      <c r="C7" s="18"/>
      <c r="D7" s="18"/>
      <c r="E7" s="18"/>
      <c r="F7" s="18"/>
      <c r="G7" s="19"/>
      <c r="H7" s="20"/>
      <c r="I7" s="20"/>
    </row>
    <row r="8" spans="1:9" x14ac:dyDescent="0.35">
      <c r="A8" s="19"/>
      <c r="B8" s="18"/>
      <c r="C8" s="18"/>
      <c r="D8" s="18"/>
      <c r="E8" s="18"/>
      <c r="F8" s="18"/>
      <c r="G8" s="19"/>
      <c r="H8" s="20"/>
      <c r="I8" s="20"/>
    </row>
    <row r="11" spans="1:9" x14ac:dyDescent="0.35">
      <c r="A11" s="22" t="s">
        <v>15419</v>
      </c>
    </row>
    <row r="13" spans="1:9" x14ac:dyDescent="0.35">
      <c r="A13" s="21" t="s">
        <v>15397</v>
      </c>
      <c r="B13" s="21" t="s">
        <v>15398</v>
      </c>
      <c r="C13" s="21" t="s">
        <v>15418</v>
      </c>
      <c r="D13" s="21" t="s">
        <v>15422</v>
      </c>
    </row>
    <row r="14" spans="1:9" x14ac:dyDescent="0.35">
      <c r="A14" s="20">
        <v>30</v>
      </c>
      <c r="B14" s="20">
        <v>10</v>
      </c>
      <c r="C14" s="20" t="b">
        <f>AND(A14&gt;20,B14&gt;20)</f>
        <v>0</v>
      </c>
      <c r="D14" s="20" t="b">
        <f>OR(A14&gt;20,B14&gt;20)</f>
        <v>1</v>
      </c>
    </row>
    <row r="15" spans="1:9" x14ac:dyDescent="0.35">
      <c r="A15" s="20">
        <v>32</v>
      </c>
      <c r="B15" s="20">
        <v>23</v>
      </c>
      <c r="C15" s="20" t="b">
        <f t="shared" ref="C15:C17" si="2">AND(A15&gt;20,B15&gt;20)</f>
        <v>1</v>
      </c>
      <c r="D15" s="20" t="b">
        <f t="shared" ref="D15:D17" si="3">OR(A15&gt;20,B15&gt;20)</f>
        <v>1</v>
      </c>
    </row>
    <row r="16" spans="1:9" x14ac:dyDescent="0.35">
      <c r="A16" s="20">
        <v>10</v>
      </c>
      <c r="B16" s="20">
        <v>13</v>
      </c>
      <c r="C16" s="20" t="b">
        <f t="shared" si="2"/>
        <v>0</v>
      </c>
      <c r="D16" s="20" t="b">
        <f t="shared" si="3"/>
        <v>0</v>
      </c>
    </row>
    <row r="17" spans="1:6" x14ac:dyDescent="0.35">
      <c r="A17" s="20">
        <v>20</v>
      </c>
      <c r="B17" s="20">
        <v>20</v>
      </c>
      <c r="C17" s="20" t="b">
        <f t="shared" si="2"/>
        <v>0</v>
      </c>
      <c r="D17" s="20" t="b">
        <f t="shared" si="3"/>
        <v>0</v>
      </c>
    </row>
    <row r="21" spans="1:6" x14ac:dyDescent="0.35">
      <c r="A21" t="s">
        <v>15409</v>
      </c>
      <c r="B21" t="s">
        <v>15434</v>
      </c>
      <c r="C21" t="s">
        <v>15435</v>
      </c>
      <c r="D21" t="s">
        <v>15436</v>
      </c>
    </row>
    <row r="22" spans="1:6" x14ac:dyDescent="0.35">
      <c r="A22" t="s">
        <v>15437</v>
      </c>
      <c r="B22">
        <v>200</v>
      </c>
      <c r="C22">
        <v>400</v>
      </c>
      <c r="D22">
        <v>300</v>
      </c>
    </row>
    <row r="23" spans="1:6" x14ac:dyDescent="0.35">
      <c r="A23" t="s">
        <v>15438</v>
      </c>
      <c r="B23">
        <v>400</v>
      </c>
      <c r="C23">
        <v>500</v>
      </c>
      <c r="D23">
        <v>700</v>
      </c>
      <c r="F23" s="24" t="s">
        <v>15381</v>
      </c>
    </row>
    <row r="24" spans="1:6" x14ac:dyDescent="0.35">
      <c r="A24" t="s">
        <v>15439</v>
      </c>
      <c r="B24">
        <v>500</v>
      </c>
      <c r="C24">
        <v>200</v>
      </c>
      <c r="D24">
        <v>600</v>
      </c>
      <c r="F24" s="18">
        <f>SUM(salesData[])</f>
        <v>7800</v>
      </c>
    </row>
    <row r="25" spans="1:6" x14ac:dyDescent="0.35">
      <c r="A25" t="s">
        <v>15440</v>
      </c>
      <c r="B25">
        <v>600</v>
      </c>
      <c r="C25">
        <v>200</v>
      </c>
      <c r="D25">
        <v>700</v>
      </c>
    </row>
    <row r="26" spans="1:6" x14ac:dyDescent="0.35">
      <c r="A26" t="s">
        <v>15441</v>
      </c>
      <c r="B26">
        <v>500</v>
      </c>
      <c r="C26">
        <v>300</v>
      </c>
      <c r="D26">
        <v>600</v>
      </c>
    </row>
    <row r="27" spans="1:6" x14ac:dyDescent="0.35">
      <c r="A27" t="s">
        <v>15442</v>
      </c>
      <c r="B27">
        <v>300</v>
      </c>
      <c r="C27">
        <v>500</v>
      </c>
      <c r="D27">
        <v>300</v>
      </c>
    </row>
    <row r="28" spans="1:6" x14ac:dyDescent="0.35">
      <c r="B28">
        <f>SUM(B22:B27)</f>
        <v>2500</v>
      </c>
      <c r="C28">
        <f>SUM(FebSales)</f>
        <v>2100</v>
      </c>
      <c r="D28">
        <f>SUM(MarSales)</f>
        <v>3200</v>
      </c>
    </row>
    <row r="30" spans="1:6" x14ac:dyDescent="0.35">
      <c r="A30" t="s">
        <v>15409</v>
      </c>
      <c r="B30" t="s">
        <v>15443</v>
      </c>
      <c r="C30" t="s">
        <v>15444</v>
      </c>
    </row>
    <row r="31" spans="1:6" x14ac:dyDescent="0.35">
      <c r="A31" t="s">
        <v>15445</v>
      </c>
      <c r="B31">
        <v>3000</v>
      </c>
      <c r="C31">
        <v>100</v>
      </c>
    </row>
    <row r="32" spans="1:6" x14ac:dyDescent="0.35">
      <c r="A32" t="s">
        <v>15446</v>
      </c>
      <c r="B32">
        <v>4000</v>
      </c>
      <c r="C32">
        <v>300</v>
      </c>
    </row>
    <row r="33" spans="1:6" x14ac:dyDescent="0.35">
      <c r="A33" t="s">
        <v>15447</v>
      </c>
      <c r="B33">
        <v>2500</v>
      </c>
      <c r="C33">
        <v>250</v>
      </c>
      <c r="E33">
        <f>AVERAGE(Salary)</f>
        <v>2875</v>
      </c>
      <c r="F33">
        <f>AVERAGE(Allowances)</f>
        <v>262.5</v>
      </c>
    </row>
    <row r="34" spans="1:6" x14ac:dyDescent="0.35">
      <c r="A34" t="s">
        <v>15448</v>
      </c>
      <c r="B34">
        <v>2000</v>
      </c>
      <c r="C34">
        <v>400</v>
      </c>
    </row>
  </sheetData>
  <phoneticPr fontId="8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D05D-4ED3-4FD7-AE36-744F1B6E29E3}">
  <dimension ref="A1:E5"/>
  <sheetViews>
    <sheetView zoomScale="78" zoomScaleNormal="160" workbookViewId="0">
      <selection activeCell="B10" sqref="B10"/>
    </sheetView>
  </sheetViews>
  <sheetFormatPr defaultRowHeight="14.5" x14ac:dyDescent="0.35"/>
  <sheetData>
    <row r="1" spans="1:5" x14ac:dyDescent="0.35">
      <c r="A1" t="s">
        <v>15423</v>
      </c>
      <c r="B1" t="s">
        <v>15428</v>
      </c>
      <c r="C1" t="s">
        <v>15429</v>
      </c>
      <c r="D1" t="s">
        <v>15430</v>
      </c>
      <c r="E1" t="s">
        <v>15431</v>
      </c>
    </row>
    <row r="2" spans="1:5" x14ac:dyDescent="0.35">
      <c r="A2" t="s">
        <v>15424</v>
      </c>
      <c r="B2">
        <f ca="1">RANDBETWEEN(111,999)</f>
        <v>796</v>
      </c>
      <c r="C2">
        <f t="shared" ref="C2:E5" ca="1" si="0">RANDBETWEEN(111,999)</f>
        <v>775</v>
      </c>
      <c r="D2">
        <f t="shared" ca="1" si="0"/>
        <v>219</v>
      </c>
      <c r="E2">
        <f t="shared" ca="1" si="0"/>
        <v>813</v>
      </c>
    </row>
    <row r="3" spans="1:5" x14ac:dyDescent="0.35">
      <c r="A3" t="s">
        <v>15425</v>
      </c>
      <c r="B3">
        <f t="shared" ref="B3:B5" ca="1" si="1">RANDBETWEEN(111,999)</f>
        <v>643</v>
      </c>
      <c r="C3">
        <f t="shared" ca="1" si="0"/>
        <v>125</v>
      </c>
      <c r="D3">
        <f t="shared" ca="1" si="0"/>
        <v>601</v>
      </c>
      <c r="E3">
        <f t="shared" ca="1" si="0"/>
        <v>317</v>
      </c>
    </row>
    <row r="4" spans="1:5" x14ac:dyDescent="0.35">
      <c r="A4" t="s">
        <v>15426</v>
      </c>
      <c r="B4">
        <f t="shared" ca="1" si="1"/>
        <v>784</v>
      </c>
      <c r="C4">
        <f t="shared" ca="1" si="0"/>
        <v>427</v>
      </c>
      <c r="D4">
        <f t="shared" ca="1" si="0"/>
        <v>647</v>
      </c>
      <c r="E4">
        <f t="shared" ca="1" si="0"/>
        <v>858</v>
      </c>
    </row>
    <row r="5" spans="1:5" x14ac:dyDescent="0.35">
      <c r="A5" t="s">
        <v>15427</v>
      </c>
      <c r="B5">
        <f t="shared" ca="1" si="1"/>
        <v>585</v>
      </c>
      <c r="C5">
        <f t="shared" ca="1" si="0"/>
        <v>622</v>
      </c>
      <c r="D5">
        <f t="shared" ca="1" si="0"/>
        <v>283</v>
      </c>
      <c r="E5">
        <f t="shared" ca="1" si="0"/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F455-E2DB-4412-AD44-245782DBB7AD}">
  <dimension ref="A1:E5"/>
  <sheetViews>
    <sheetView zoomScale="78" zoomScaleNormal="78" workbookViewId="0">
      <selection activeCell="B2" sqref="B2:E5"/>
    </sheetView>
  </sheetViews>
  <sheetFormatPr defaultRowHeight="14.5" x14ac:dyDescent="0.35"/>
  <sheetData>
    <row r="1" spans="1:5" x14ac:dyDescent="0.35">
      <c r="A1" t="s">
        <v>15423</v>
      </c>
      <c r="B1" t="s">
        <v>15428</v>
      </c>
      <c r="C1" t="s">
        <v>15429</v>
      </c>
      <c r="D1" t="s">
        <v>15430</v>
      </c>
      <c r="E1" t="s">
        <v>15431</v>
      </c>
    </row>
    <row r="2" spans="1:5" x14ac:dyDescent="0.35">
      <c r="A2" t="s">
        <v>15424</v>
      </c>
      <c r="B2">
        <f ca="1">RANDBETWEEN(111,999)</f>
        <v>769</v>
      </c>
      <c r="C2">
        <f t="shared" ref="C2:E5" ca="1" si="0">RANDBETWEEN(111,999)</f>
        <v>935</v>
      </c>
      <c r="D2">
        <f t="shared" ca="1" si="0"/>
        <v>123</v>
      </c>
      <c r="E2">
        <f t="shared" ca="1" si="0"/>
        <v>641</v>
      </c>
    </row>
    <row r="3" spans="1:5" x14ac:dyDescent="0.35">
      <c r="A3" t="s">
        <v>15425</v>
      </c>
      <c r="B3">
        <f t="shared" ref="B3:B5" ca="1" si="1">RANDBETWEEN(111,999)</f>
        <v>851</v>
      </c>
      <c r="C3">
        <f t="shared" ca="1" si="0"/>
        <v>963</v>
      </c>
      <c r="D3">
        <f t="shared" ca="1" si="0"/>
        <v>952</v>
      </c>
      <c r="E3">
        <f t="shared" ca="1" si="0"/>
        <v>391</v>
      </c>
    </row>
    <row r="4" spans="1:5" x14ac:dyDescent="0.35">
      <c r="A4" t="s">
        <v>15426</v>
      </c>
      <c r="B4">
        <f t="shared" ca="1" si="1"/>
        <v>961</v>
      </c>
      <c r="C4">
        <f t="shared" ca="1" si="0"/>
        <v>917</v>
      </c>
      <c r="D4">
        <f t="shared" ca="1" si="0"/>
        <v>193</v>
      </c>
      <c r="E4">
        <f t="shared" ca="1" si="0"/>
        <v>711</v>
      </c>
    </row>
    <row r="5" spans="1:5" x14ac:dyDescent="0.35">
      <c r="A5" t="s">
        <v>15427</v>
      </c>
      <c r="B5">
        <f t="shared" ca="1" si="1"/>
        <v>891</v>
      </c>
      <c r="C5">
        <f t="shared" ca="1" si="0"/>
        <v>472</v>
      </c>
      <c r="D5">
        <f t="shared" ca="1" si="0"/>
        <v>240</v>
      </c>
      <c r="E5">
        <f t="shared" ca="1" si="0"/>
        <v>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CE03-6090-4222-86D9-3C4A26D20CB4}">
  <dimension ref="A1:E5"/>
  <sheetViews>
    <sheetView zoomScale="78" zoomScaleNormal="78" workbookViewId="0">
      <selection activeCell="E16" sqref="E16"/>
    </sheetView>
  </sheetViews>
  <sheetFormatPr defaultRowHeight="14.5" x14ac:dyDescent="0.35"/>
  <sheetData>
    <row r="1" spans="1:5" x14ac:dyDescent="0.35">
      <c r="A1" t="s">
        <v>15423</v>
      </c>
      <c r="B1" t="s">
        <v>15428</v>
      </c>
      <c r="C1" t="s">
        <v>15429</v>
      </c>
      <c r="D1" t="s">
        <v>15430</v>
      </c>
      <c r="E1" t="s">
        <v>15431</v>
      </c>
    </row>
    <row r="2" spans="1:5" x14ac:dyDescent="0.35">
      <c r="A2" t="s">
        <v>15424</v>
      </c>
      <c r="B2">
        <f ca="1">RANDBETWEEN(111,999)</f>
        <v>245</v>
      </c>
      <c r="C2">
        <f t="shared" ref="C2:E5" ca="1" si="0">RANDBETWEEN(111,999)</f>
        <v>657</v>
      </c>
      <c r="D2">
        <f t="shared" ca="1" si="0"/>
        <v>158</v>
      </c>
      <c r="E2">
        <f t="shared" ca="1" si="0"/>
        <v>178</v>
      </c>
    </row>
    <row r="3" spans="1:5" x14ac:dyDescent="0.35">
      <c r="A3" t="s">
        <v>15425</v>
      </c>
      <c r="B3">
        <f t="shared" ref="B3:B5" ca="1" si="1">RANDBETWEEN(111,999)</f>
        <v>149</v>
      </c>
      <c r="C3">
        <f t="shared" ca="1" si="0"/>
        <v>253</v>
      </c>
      <c r="D3">
        <f t="shared" ca="1" si="0"/>
        <v>625</v>
      </c>
      <c r="E3">
        <f t="shared" ca="1" si="0"/>
        <v>288</v>
      </c>
    </row>
    <row r="4" spans="1:5" x14ac:dyDescent="0.35">
      <c r="A4" t="s">
        <v>15426</v>
      </c>
      <c r="B4">
        <f t="shared" ca="1" si="1"/>
        <v>593</v>
      </c>
      <c r="C4">
        <f t="shared" ca="1" si="0"/>
        <v>977</v>
      </c>
      <c r="D4">
        <f t="shared" ca="1" si="0"/>
        <v>940</v>
      </c>
      <c r="E4">
        <f t="shared" ca="1" si="0"/>
        <v>562</v>
      </c>
    </row>
    <row r="5" spans="1:5" x14ac:dyDescent="0.35">
      <c r="A5" t="s">
        <v>15427</v>
      </c>
      <c r="B5">
        <f t="shared" ca="1" si="1"/>
        <v>748</v>
      </c>
      <c r="C5">
        <f t="shared" ca="1" si="0"/>
        <v>756</v>
      </c>
      <c r="D5">
        <f t="shared" ca="1" si="0"/>
        <v>650</v>
      </c>
      <c r="E5">
        <f t="shared" ca="1" si="0"/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53E4-4891-41BB-B64B-BF5638C5D472}">
  <dimension ref="A1:E6"/>
  <sheetViews>
    <sheetView zoomScale="119" zoomScaleNormal="78" workbookViewId="0">
      <selection activeCell="F6" sqref="F6"/>
    </sheetView>
  </sheetViews>
  <sheetFormatPr defaultRowHeight="14.5" x14ac:dyDescent="0.35"/>
  <sheetData>
    <row r="1" spans="1:5" x14ac:dyDescent="0.35">
      <c r="A1" t="s">
        <v>15423</v>
      </c>
      <c r="B1" t="s">
        <v>15428</v>
      </c>
      <c r="C1" t="s">
        <v>15429</v>
      </c>
      <c r="D1" t="s">
        <v>15430</v>
      </c>
      <c r="E1" t="s">
        <v>15431</v>
      </c>
    </row>
    <row r="2" spans="1:5" x14ac:dyDescent="0.35">
      <c r="A2" t="s">
        <v>15424</v>
      </c>
      <c r="B2">
        <v>745</v>
      </c>
      <c r="C2">
        <v>638</v>
      </c>
      <c r="D2">
        <v>846</v>
      </c>
      <c r="E2">
        <v>836</v>
      </c>
    </row>
    <row r="3" spans="1:5" x14ac:dyDescent="0.35">
      <c r="A3" t="s">
        <v>15425</v>
      </c>
      <c r="B3">
        <v>647</v>
      </c>
      <c r="C3">
        <v>638</v>
      </c>
      <c r="D3">
        <v>846</v>
      </c>
      <c r="E3">
        <v>925</v>
      </c>
    </row>
    <row r="4" spans="1:5" x14ac:dyDescent="0.35">
      <c r="A4" t="s">
        <v>15426</v>
      </c>
      <c r="B4">
        <v>836</v>
      </c>
      <c r="C4">
        <v>836</v>
      </c>
      <c r="D4">
        <v>637</v>
      </c>
      <c r="E4">
        <v>736</v>
      </c>
    </row>
    <row r="5" spans="1:5" x14ac:dyDescent="0.35">
      <c r="A5" t="s">
        <v>15427</v>
      </c>
      <c r="B5">
        <v>836</v>
      </c>
      <c r="C5">
        <v>846</v>
      </c>
      <c r="D5">
        <v>826</v>
      </c>
      <c r="E5">
        <v>937</v>
      </c>
    </row>
    <row r="6" spans="1:5" x14ac:dyDescent="0.35">
      <c r="B6">
        <v>893</v>
      </c>
      <c r="C6">
        <v>378</v>
      </c>
      <c r="D6">
        <v>372</v>
      </c>
      <c r="E6">
        <v>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7C7A-EA64-49DB-BD1B-7AA70A9E8C4C}">
  <dimension ref="A1:E5"/>
  <sheetViews>
    <sheetView workbookViewId="0">
      <selection activeCell="H12" sqref="H12"/>
    </sheetView>
  </sheetViews>
  <sheetFormatPr defaultRowHeight="14.5" x14ac:dyDescent="0.35"/>
  <sheetData>
    <row r="1" spans="1:5" x14ac:dyDescent="0.35">
      <c r="A1" t="s">
        <v>15432</v>
      </c>
      <c r="B1" t="s">
        <v>15428</v>
      </c>
      <c r="C1" t="s">
        <v>15429</v>
      </c>
      <c r="D1" t="s">
        <v>15430</v>
      </c>
      <c r="E1" t="s">
        <v>15431</v>
      </c>
    </row>
    <row r="2" spans="1:5" x14ac:dyDescent="0.35">
      <c r="A2" t="s">
        <v>15424</v>
      </c>
      <c r="B2">
        <v>1773</v>
      </c>
      <c r="C2">
        <v>1259</v>
      </c>
      <c r="D2">
        <v>1334</v>
      </c>
      <c r="E2">
        <v>2073</v>
      </c>
    </row>
    <row r="3" spans="1:5" x14ac:dyDescent="0.35">
      <c r="A3" t="s">
        <v>15425</v>
      </c>
      <c r="B3">
        <v>1116</v>
      </c>
      <c r="C3">
        <v>1857</v>
      </c>
      <c r="D3">
        <v>1907</v>
      </c>
      <c r="E3">
        <v>1763</v>
      </c>
    </row>
    <row r="4" spans="1:5" x14ac:dyDescent="0.35">
      <c r="A4" t="s">
        <v>15426</v>
      </c>
      <c r="B4">
        <v>1717</v>
      </c>
      <c r="C4">
        <v>2413</v>
      </c>
      <c r="D4">
        <v>2053</v>
      </c>
      <c r="E4">
        <v>1603</v>
      </c>
    </row>
    <row r="5" spans="1:5" x14ac:dyDescent="0.35">
      <c r="A5" t="s">
        <v>15427</v>
      </c>
      <c r="B5">
        <v>1377</v>
      </c>
      <c r="C5">
        <v>2642</v>
      </c>
      <c r="D5">
        <v>1432</v>
      </c>
      <c r="E5">
        <v>2335</v>
      </c>
    </row>
  </sheetData>
  <dataConsolidate topLabels="1">
    <dataRefs count="4">
      <dataRef ref="A1:E5" sheet="East-sales"/>
      <dataRef ref="E5" sheet="North-sales"/>
      <dataRef ref="A1:E5" sheet="South-sales"/>
      <dataRef ref="A1:E6" sheet="West-sales"/>
    </dataRefs>
  </dataConsolid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94DE-F44A-4970-BBD5-075A4B9A2395}">
  <dimension ref="A1:E13"/>
  <sheetViews>
    <sheetView workbookViewId="0">
      <selection activeCell="D19" sqref="D19"/>
    </sheetView>
  </sheetViews>
  <sheetFormatPr defaultRowHeight="14.5" x14ac:dyDescent="0.35"/>
  <cols>
    <col min="1" max="1" width="9.90625" bestFit="1" customWidth="1"/>
    <col min="5" max="5" width="11.81640625" bestFit="1" customWidth="1"/>
  </cols>
  <sheetData>
    <row r="1" spans="1:5" x14ac:dyDescent="0.35">
      <c r="A1" s="7" t="s">
        <v>15452</v>
      </c>
      <c r="B1" s="7" t="s">
        <v>15452</v>
      </c>
      <c r="C1" s="7" t="s">
        <v>15469</v>
      </c>
    </row>
    <row r="2" spans="1:5" x14ac:dyDescent="0.35">
      <c r="A2" s="34" t="s">
        <v>15451</v>
      </c>
      <c r="B2" s="34" t="s">
        <v>15460</v>
      </c>
      <c r="C2">
        <v>1</v>
      </c>
      <c r="D2">
        <v>2</v>
      </c>
      <c r="E2">
        <v>1</v>
      </c>
    </row>
    <row r="3" spans="1:5" x14ac:dyDescent="0.35">
      <c r="A3" s="34" t="s">
        <v>15470</v>
      </c>
      <c r="B3" s="34" t="s">
        <v>15435</v>
      </c>
      <c r="C3">
        <v>2</v>
      </c>
      <c r="D3">
        <v>4</v>
      </c>
      <c r="E3">
        <v>1</v>
      </c>
    </row>
    <row r="4" spans="1:5" x14ac:dyDescent="0.35">
      <c r="A4" s="34" t="s">
        <v>15471</v>
      </c>
      <c r="B4" s="34" t="s">
        <v>15436</v>
      </c>
      <c r="C4">
        <v>3</v>
      </c>
      <c r="D4">
        <v>6</v>
      </c>
      <c r="E4">
        <v>2</v>
      </c>
    </row>
    <row r="5" spans="1:5" x14ac:dyDescent="0.35">
      <c r="A5" s="34" t="s">
        <v>15472</v>
      </c>
      <c r="B5" s="34" t="s">
        <v>15461</v>
      </c>
      <c r="C5">
        <v>4</v>
      </c>
      <c r="D5">
        <v>8</v>
      </c>
      <c r="E5">
        <v>2.3333333333333299</v>
      </c>
    </row>
    <row r="6" spans="1:5" x14ac:dyDescent="0.35">
      <c r="A6" s="34" t="s">
        <v>15453</v>
      </c>
      <c r="B6" s="34" t="s">
        <v>15453</v>
      </c>
      <c r="C6">
        <v>5</v>
      </c>
      <c r="D6">
        <v>10</v>
      </c>
      <c r="E6">
        <v>2.8333333333333299</v>
      </c>
    </row>
    <row r="7" spans="1:5" x14ac:dyDescent="0.35">
      <c r="A7" s="34" t="s">
        <v>15473</v>
      </c>
      <c r="B7" s="34" t="s">
        <v>15462</v>
      </c>
      <c r="C7">
        <v>6</v>
      </c>
      <c r="D7">
        <v>12</v>
      </c>
      <c r="E7">
        <v>3.3333333333333299</v>
      </c>
    </row>
    <row r="8" spans="1:5" x14ac:dyDescent="0.35">
      <c r="A8" s="34" t="s">
        <v>15454</v>
      </c>
      <c r="B8" s="34" t="s">
        <v>15463</v>
      </c>
      <c r="C8">
        <v>7</v>
      </c>
      <c r="D8">
        <v>14</v>
      </c>
      <c r="E8">
        <v>3.8333333333333299</v>
      </c>
    </row>
    <row r="9" spans="1:5" x14ac:dyDescent="0.35">
      <c r="A9" s="34" t="s">
        <v>15455</v>
      </c>
      <c r="B9" s="34" t="s">
        <v>15464</v>
      </c>
      <c r="C9">
        <v>8</v>
      </c>
      <c r="D9">
        <v>16</v>
      </c>
      <c r="E9">
        <v>4.3333333333333304</v>
      </c>
    </row>
    <row r="10" spans="1:5" x14ac:dyDescent="0.35">
      <c r="A10" s="34" t="s">
        <v>15456</v>
      </c>
      <c r="B10" s="34" t="s">
        <v>15465</v>
      </c>
      <c r="C10">
        <v>9</v>
      </c>
      <c r="D10">
        <v>18</v>
      </c>
      <c r="E10">
        <v>4.8333333333333304</v>
      </c>
    </row>
    <row r="11" spans="1:5" x14ac:dyDescent="0.35">
      <c r="A11" s="34" t="s">
        <v>15457</v>
      </c>
      <c r="B11" s="34" t="s">
        <v>15466</v>
      </c>
      <c r="C11">
        <v>10</v>
      </c>
      <c r="D11">
        <v>20</v>
      </c>
      <c r="E11">
        <v>5.3333333333333304</v>
      </c>
    </row>
    <row r="12" spans="1:5" x14ac:dyDescent="0.35">
      <c r="A12" s="34" t="s">
        <v>15458</v>
      </c>
      <c r="B12" s="34" t="s">
        <v>15467</v>
      </c>
      <c r="C12">
        <v>11</v>
      </c>
      <c r="D12">
        <v>22</v>
      </c>
      <c r="E12">
        <v>5.8333333333333304</v>
      </c>
    </row>
    <row r="13" spans="1:5" x14ac:dyDescent="0.35">
      <c r="A13" s="34" t="s">
        <v>15459</v>
      </c>
      <c r="B13" s="34" t="s">
        <v>15468</v>
      </c>
      <c r="C13">
        <v>12</v>
      </c>
      <c r="D13">
        <v>24</v>
      </c>
      <c r="E13">
        <v>6.3333333333333304</v>
      </c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4FF6-584C-4DF8-B1A3-B41EC91E2B5F}">
  <dimension ref="A1:C10"/>
  <sheetViews>
    <sheetView workbookViewId="0">
      <selection activeCell="C14" sqref="C14"/>
    </sheetView>
  </sheetViews>
  <sheetFormatPr defaultRowHeight="14.5" x14ac:dyDescent="0.35"/>
  <cols>
    <col min="1" max="1" width="19.453125" bestFit="1" customWidth="1"/>
    <col min="2" max="3" width="14.7265625" customWidth="1"/>
  </cols>
  <sheetData>
    <row r="1" spans="1:3" x14ac:dyDescent="0.35">
      <c r="A1" s="7" t="s">
        <v>15409</v>
      </c>
      <c r="B1" s="7" t="s">
        <v>15475</v>
      </c>
      <c r="C1" s="7" t="s">
        <v>15476</v>
      </c>
    </row>
    <row r="2" spans="1:3" x14ac:dyDescent="0.35">
      <c r="A2" s="34" t="s">
        <v>15477</v>
      </c>
      <c r="B2" s="34" t="s">
        <v>15481</v>
      </c>
      <c r="C2" s="34" t="s">
        <v>15485</v>
      </c>
    </row>
    <row r="3" spans="1:3" x14ac:dyDescent="0.35">
      <c r="A3" s="34" t="s">
        <v>15478</v>
      </c>
      <c r="B3" s="34" t="s">
        <v>15482</v>
      </c>
      <c r="C3" s="34" t="s">
        <v>15486</v>
      </c>
    </row>
    <row r="4" spans="1:3" x14ac:dyDescent="0.35">
      <c r="A4" s="34" t="s">
        <v>15479</v>
      </c>
      <c r="B4" s="34" t="s">
        <v>15483</v>
      </c>
      <c r="C4" s="34" t="s">
        <v>15487</v>
      </c>
    </row>
    <row r="5" spans="1:3" x14ac:dyDescent="0.35">
      <c r="A5" s="34" t="s">
        <v>15480</v>
      </c>
      <c r="B5" s="34" t="s">
        <v>15484</v>
      </c>
      <c r="C5" s="34" t="s">
        <v>15488</v>
      </c>
    </row>
    <row r="7" spans="1:3" x14ac:dyDescent="0.35">
      <c r="A7" s="35" t="s">
        <v>15489</v>
      </c>
      <c r="B7" s="34" t="s">
        <v>15493</v>
      </c>
      <c r="C7" s="34" t="s">
        <v>15496</v>
      </c>
    </row>
    <row r="8" spans="1:3" x14ac:dyDescent="0.35">
      <c r="A8" s="35" t="s">
        <v>15490</v>
      </c>
      <c r="B8" s="34" t="s">
        <v>15494</v>
      </c>
      <c r="C8" s="34" t="s">
        <v>15497</v>
      </c>
    </row>
    <row r="9" spans="1:3" x14ac:dyDescent="0.35">
      <c r="A9" s="35" t="s">
        <v>15491</v>
      </c>
      <c r="B9" s="34" t="s">
        <v>15495</v>
      </c>
      <c r="C9" s="34" t="s">
        <v>15498</v>
      </c>
    </row>
    <row r="10" spans="1:3" x14ac:dyDescent="0.35">
      <c r="A10" s="35" t="s">
        <v>15492</v>
      </c>
      <c r="B10" s="34" t="s">
        <v>15493</v>
      </c>
      <c r="C10" s="34" t="s">
        <v>15499</v>
      </c>
    </row>
  </sheetData>
  <hyperlinks>
    <hyperlink ref="A7" r:id="rId1" xr:uid="{DCDB24B6-9A94-4AC5-8088-CDE057226A5E}"/>
    <hyperlink ref="A8" r:id="rId2" xr:uid="{5DED8FB0-DD6F-4F04-AE2D-D296B9A77BBF}"/>
    <hyperlink ref="A9" r:id="rId3" xr:uid="{B5B6A76B-CD99-429F-BFDC-F526A03CA1D3}"/>
    <hyperlink ref="A10" r:id="rId4" xr:uid="{69177135-53A9-4B02-96C8-62104CC8F83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C978-14DA-43CC-8458-2240B1FD9159}">
  <dimension ref="A1:E6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34" t="s">
        <v>15397</v>
      </c>
      <c r="B1" s="34" t="s">
        <v>15398</v>
      </c>
      <c r="C1" s="34" t="s">
        <v>15500</v>
      </c>
      <c r="E1" s="34" t="s">
        <v>15501</v>
      </c>
    </row>
    <row r="2" spans="1:5" x14ac:dyDescent="0.35">
      <c r="A2">
        <v>4</v>
      </c>
      <c r="B2">
        <v>6</v>
      </c>
      <c r="C2">
        <f>A2+B2</f>
        <v>10</v>
      </c>
      <c r="E2" s="34" t="s">
        <v>39</v>
      </c>
    </row>
    <row r="3" spans="1:5" x14ac:dyDescent="0.35">
      <c r="A3">
        <v>3</v>
      </c>
      <c r="B3">
        <v>9</v>
      </c>
      <c r="C3">
        <f t="shared" ref="C3:C6" si="0">A3+B3</f>
        <v>12</v>
      </c>
    </row>
    <row r="4" spans="1:5" x14ac:dyDescent="0.35">
      <c r="C4">
        <f t="shared" si="0"/>
        <v>0</v>
      </c>
    </row>
    <row r="5" spans="1:5" x14ac:dyDescent="0.35">
      <c r="A5">
        <v>6</v>
      </c>
      <c r="B5">
        <v>7</v>
      </c>
      <c r="C5">
        <f t="shared" si="0"/>
        <v>13</v>
      </c>
      <c r="E5" s="34" t="s">
        <v>15502</v>
      </c>
    </row>
    <row r="6" spans="1:5" x14ac:dyDescent="0.35">
      <c r="A6">
        <v>5</v>
      </c>
      <c r="B6">
        <v>8</v>
      </c>
      <c r="C6">
        <f t="shared" si="0"/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242E-329D-45B8-8749-8B18825C0B01}">
  <dimension ref="B2:D8"/>
  <sheetViews>
    <sheetView tabSelected="1" zoomScale="98" zoomScaleNormal="98" workbookViewId="0"/>
  </sheetViews>
  <sheetFormatPr defaultRowHeight="14.5" x14ac:dyDescent="0.35"/>
  <cols>
    <col min="2" max="2" width="13.90625" customWidth="1"/>
  </cols>
  <sheetData>
    <row r="2" spans="2:4" x14ac:dyDescent="0.35">
      <c r="B2" s="34" t="s">
        <v>15503</v>
      </c>
    </row>
    <row r="3" spans="2:4" x14ac:dyDescent="0.35">
      <c r="B3" s="34" t="s">
        <v>15504</v>
      </c>
      <c r="D3" s="34" t="s">
        <v>15509</v>
      </c>
    </row>
    <row r="4" spans="2:4" x14ac:dyDescent="0.35">
      <c r="B4" s="34" t="s">
        <v>15386</v>
      </c>
      <c r="D4" s="34" t="s">
        <v>15510</v>
      </c>
    </row>
    <row r="5" spans="2:4" x14ac:dyDescent="0.35">
      <c r="B5" s="34" t="s">
        <v>15505</v>
      </c>
      <c r="D5" s="34" t="s">
        <v>15511</v>
      </c>
    </row>
    <row r="6" spans="2:4" x14ac:dyDescent="0.35">
      <c r="B6" s="34" t="s">
        <v>15506</v>
      </c>
      <c r="D6" s="34" t="s">
        <v>15512</v>
      </c>
    </row>
    <row r="7" spans="2:4" x14ac:dyDescent="0.35">
      <c r="B7" s="34" t="s">
        <v>15507</v>
      </c>
    </row>
    <row r="8" spans="2:4" x14ac:dyDescent="0.35">
      <c r="B8" s="34" t="s">
        <v>15508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11</vt:i4>
      </vt:variant>
    </vt:vector>
  </HeadingPairs>
  <TitlesOfParts>
    <vt:vector size="27" baseType="lpstr">
      <vt:lpstr>Sheet1</vt:lpstr>
      <vt:lpstr>Jan-sales</vt:lpstr>
      <vt:lpstr>Feb-sales</vt:lpstr>
      <vt:lpstr>Mar-sales</vt:lpstr>
      <vt:lpstr>Total-sales</vt:lpstr>
      <vt:lpstr>Maths &amp; statistical Functions</vt:lpstr>
      <vt:lpstr>Logical Functions</vt:lpstr>
      <vt:lpstr>North-sales</vt:lpstr>
      <vt:lpstr>South-sales</vt:lpstr>
      <vt:lpstr>East-sales</vt:lpstr>
      <vt:lpstr>West-sales</vt:lpstr>
      <vt:lpstr>Summary-sales</vt:lpstr>
      <vt:lpstr>Autofill</vt:lpstr>
      <vt:lpstr>Flashfill</vt:lpstr>
      <vt:lpstr>Autofill and Flashfill</vt:lpstr>
      <vt:lpstr>CustomList</vt:lpstr>
      <vt:lpstr>Allowances</vt:lpstr>
      <vt:lpstr>FebSales</vt:lpstr>
      <vt:lpstr>JanSales</vt:lpstr>
      <vt:lpstr>ketanMarks</vt:lpstr>
      <vt:lpstr>MarSales</vt:lpstr>
      <vt:lpstr>mathsMarks</vt:lpstr>
      <vt:lpstr>nehaMarks</vt:lpstr>
      <vt:lpstr>net_revenue</vt:lpstr>
      <vt:lpstr>profitTotal</vt:lpstr>
      <vt:lpstr>sahilMarks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mayank dewangan</cp:lastModifiedBy>
  <dcterms:created xsi:type="dcterms:W3CDTF">2026-04-18T06:02:34Z</dcterms:created>
  <dcterms:modified xsi:type="dcterms:W3CDTF">2026-09-16T07:35:13Z</dcterms:modified>
</cp:coreProperties>
</file>